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4.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5.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6.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7.xml" ContentType="application/vnd.openxmlformats-officedocument.drawing+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8.xml" ContentType="application/vnd.openxmlformats-officedocument.drawing+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9.xml" ContentType="application/vnd.openxmlformats-officedocument.drawing+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10.xml" ContentType="application/vnd.openxmlformats-officedocument.drawing+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11.xml" ContentType="application/vnd.openxmlformats-officedocument.drawing+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12.xml" ContentType="application/vnd.openxmlformats-officedocument.drawing+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13.xml" ContentType="application/vnd.openxmlformats-officedocument.drawing+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14.xml" ContentType="application/vnd.openxmlformats-officedocument.drawing+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15.xml" ContentType="application/vnd.openxmlformats-officedocument.drawing+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16.xml" ContentType="application/vnd.openxmlformats-officedocument.drawing+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17.xml" ContentType="application/vnd.openxmlformats-officedocument.drawing+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charts/chart51.xml" ContentType="application/vnd.openxmlformats-officedocument.drawingml.chart+xml"/>
  <Override PartName="/xl/charts/style51.xml" ContentType="application/vnd.ms-office.chartstyle+xml"/>
  <Override PartName="/xl/charts/colors51.xml" ContentType="application/vnd.ms-office.chartcolorstyle+xml"/>
  <Override PartName="/xl/drawings/drawing18.xml" ContentType="application/vnd.openxmlformats-officedocument.drawing+xml"/>
  <Override PartName="/xl/charts/chart52.xml" ContentType="application/vnd.openxmlformats-officedocument.drawingml.chart+xml"/>
  <Override PartName="/xl/charts/style52.xml" ContentType="application/vnd.ms-office.chartstyle+xml"/>
  <Override PartName="/xl/charts/colors52.xml" ContentType="application/vnd.ms-office.chartcolorstyle+xml"/>
  <Override PartName="/xl/charts/chart53.xml" ContentType="application/vnd.openxmlformats-officedocument.drawingml.chart+xml"/>
  <Override PartName="/xl/charts/style53.xml" ContentType="application/vnd.ms-office.chartstyle+xml"/>
  <Override PartName="/xl/charts/colors53.xml" ContentType="application/vnd.ms-office.chartcolorstyle+xml"/>
  <Override PartName="/xl/charts/chart54.xml" ContentType="application/vnd.openxmlformats-officedocument.drawingml.chart+xml"/>
  <Override PartName="/xl/charts/style54.xml" ContentType="application/vnd.ms-office.chartstyle+xml"/>
  <Override PartName="/xl/charts/colors54.xml" ContentType="application/vnd.ms-office.chartcolorstyle+xml"/>
  <Override PartName="/xl/drawings/drawing19.xml" ContentType="application/vnd.openxmlformats-officedocument.drawing+xml"/>
  <Override PartName="/xl/charts/chart55.xml" ContentType="application/vnd.openxmlformats-officedocument.drawingml.chart+xml"/>
  <Override PartName="/xl/charts/style55.xml" ContentType="application/vnd.ms-office.chartstyle+xml"/>
  <Override PartName="/xl/charts/colors55.xml" ContentType="application/vnd.ms-office.chartcolorstyle+xml"/>
  <Override PartName="/xl/charts/chart56.xml" ContentType="application/vnd.openxmlformats-officedocument.drawingml.chart+xml"/>
  <Override PartName="/xl/charts/style56.xml" ContentType="application/vnd.ms-office.chartstyle+xml"/>
  <Override PartName="/xl/charts/colors56.xml" ContentType="application/vnd.ms-office.chartcolorstyle+xml"/>
  <Override PartName="/xl/charts/chart57.xml" ContentType="application/vnd.openxmlformats-officedocument.drawingml.chart+xml"/>
  <Override PartName="/xl/charts/style57.xml" ContentType="application/vnd.ms-office.chartstyle+xml"/>
  <Override PartName="/xl/charts/colors57.xml" ContentType="application/vnd.ms-office.chartcolorstyle+xml"/>
  <Override PartName="/xl/drawings/drawing20.xml" ContentType="application/vnd.openxmlformats-officedocument.drawing+xml"/>
  <Override PartName="/xl/charts/chart58.xml" ContentType="application/vnd.openxmlformats-officedocument.drawingml.chart+xml"/>
  <Override PartName="/xl/charts/style58.xml" ContentType="application/vnd.ms-office.chartstyle+xml"/>
  <Override PartName="/xl/charts/colors58.xml" ContentType="application/vnd.ms-office.chartcolorstyle+xml"/>
  <Override PartName="/xl/charts/chart59.xml" ContentType="application/vnd.openxmlformats-officedocument.drawingml.chart+xml"/>
  <Override PartName="/xl/charts/style59.xml" ContentType="application/vnd.ms-office.chartstyle+xml"/>
  <Override PartName="/xl/charts/colors59.xml" ContentType="application/vnd.ms-office.chartcolorstyle+xml"/>
  <Override PartName="/xl/charts/chart60.xml" ContentType="application/vnd.openxmlformats-officedocument.drawingml.chart+xml"/>
  <Override PartName="/xl/charts/style60.xml" ContentType="application/vnd.ms-office.chartstyle+xml"/>
  <Override PartName="/xl/charts/colors60.xml" ContentType="application/vnd.ms-office.chartcolorstyle+xml"/>
  <Override PartName="/xl/drawings/drawing21.xml" ContentType="application/vnd.openxmlformats-officedocument.drawing+xml"/>
  <Override PartName="/xl/charts/chart61.xml" ContentType="application/vnd.openxmlformats-officedocument.drawingml.chart+xml"/>
  <Override PartName="/xl/charts/style61.xml" ContentType="application/vnd.ms-office.chartstyle+xml"/>
  <Override PartName="/xl/charts/colors61.xml" ContentType="application/vnd.ms-office.chartcolorstyle+xml"/>
  <Override PartName="/xl/charts/chart62.xml" ContentType="application/vnd.openxmlformats-officedocument.drawingml.chart+xml"/>
  <Override PartName="/xl/charts/style62.xml" ContentType="application/vnd.ms-office.chartstyle+xml"/>
  <Override PartName="/xl/charts/colors62.xml" ContentType="application/vnd.ms-office.chartcolorstyle+xml"/>
  <Override PartName="/xl/charts/chart63.xml" ContentType="application/vnd.openxmlformats-officedocument.drawingml.chart+xml"/>
  <Override PartName="/xl/charts/style63.xml" ContentType="application/vnd.ms-office.chartstyle+xml"/>
  <Override PartName="/xl/charts/colors63.xml" ContentType="application/vnd.ms-office.chartcolorstyle+xml"/>
  <Override PartName="/xl/drawings/drawing22.xml" ContentType="application/vnd.openxmlformats-officedocument.drawing+xml"/>
  <Override PartName="/xl/charts/chart64.xml" ContentType="application/vnd.openxmlformats-officedocument.drawingml.chart+xml"/>
  <Override PartName="/xl/charts/style64.xml" ContentType="application/vnd.ms-office.chartstyle+xml"/>
  <Override PartName="/xl/charts/colors64.xml" ContentType="application/vnd.ms-office.chartcolorstyle+xml"/>
  <Override PartName="/xl/charts/chart65.xml" ContentType="application/vnd.openxmlformats-officedocument.drawingml.chart+xml"/>
  <Override PartName="/xl/charts/style65.xml" ContentType="application/vnd.ms-office.chartstyle+xml"/>
  <Override PartName="/xl/charts/colors65.xml" ContentType="application/vnd.ms-office.chartcolorstyle+xml"/>
  <Override PartName="/xl/charts/chart66.xml" ContentType="application/vnd.openxmlformats-officedocument.drawingml.chart+xml"/>
  <Override PartName="/xl/charts/style66.xml" ContentType="application/vnd.ms-office.chartstyle+xml"/>
  <Override PartName="/xl/charts/colors66.xml" ContentType="application/vnd.ms-office.chartcolorstyle+xml"/>
  <Override PartName="/xl/charts/chart67.xml" ContentType="application/vnd.openxmlformats-officedocument.drawingml.chart+xml"/>
  <Override PartName="/xl/charts/style67.xml" ContentType="application/vnd.ms-office.chartstyle+xml"/>
  <Override PartName="/xl/charts/colors67.xml" ContentType="application/vnd.ms-office.chartcolorstyle+xml"/>
  <Override PartName="/xl/charts/chart68.xml" ContentType="application/vnd.openxmlformats-officedocument.drawingml.chart+xml"/>
  <Override PartName="/xl/charts/style68.xml" ContentType="application/vnd.ms-office.chartstyle+xml"/>
  <Override PartName="/xl/charts/colors68.xml" ContentType="application/vnd.ms-office.chartcolorstyle+xml"/>
  <Override PartName="/xl/charts/chart69.xml" ContentType="application/vnd.openxmlformats-officedocument.drawingml.chart+xml"/>
  <Override PartName="/xl/charts/style69.xml" ContentType="application/vnd.ms-office.chartstyle+xml"/>
  <Override PartName="/xl/charts/colors69.xml" ContentType="application/vnd.ms-office.chartcolorstyle+xml"/>
  <Override PartName="/xl/charts/chart70.xml" ContentType="application/vnd.openxmlformats-officedocument.drawingml.chart+xml"/>
  <Override PartName="/xl/charts/style70.xml" ContentType="application/vnd.ms-office.chartstyle+xml"/>
  <Override PartName="/xl/charts/colors7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Mac\Home\Desktop\BUS 150 AssignmentsPractice\"/>
    </mc:Choice>
  </mc:AlternateContent>
  <xr:revisionPtr revIDLastSave="0" documentId="13_ncr:1_{775B10DD-62EE-4D4F-900E-F066AEA72224}" xr6:coauthVersionLast="47" xr6:coauthVersionMax="47" xr10:uidLastSave="{00000000-0000-0000-0000-000000000000}"/>
  <bookViews>
    <workbookView xWindow="-98" yWindow="-98" windowWidth="15511" windowHeight="10966" tabRatio="714" firstSheet="3" activeTab="4" xr2:uid="{C382C981-CCDE-4F78-8BC8-3F8BD619CE9F}"/>
  </bookViews>
  <sheets>
    <sheet name="Requirements" sheetId="9" r:id="rId1"/>
    <sheet name="NIO" sheetId="35" r:id="rId2"/>
    <sheet name="TSM" sheetId="47" r:id="rId3"/>
    <sheet name="CSL" sheetId="48" r:id="rId4"/>
    <sheet name="FB" sheetId="49" r:id="rId5"/>
    <sheet name="GOOGL" sheetId="50" r:id="rId6"/>
    <sheet name="ADBE" sheetId="51" r:id="rId7"/>
    <sheet name="MGM" sheetId="52" r:id="rId8"/>
    <sheet name="DIS" sheetId="53" r:id="rId9"/>
    <sheet name="NFLX" sheetId="54" r:id="rId10"/>
    <sheet name="MRO" sheetId="55" r:id="rId11"/>
    <sheet name="OXY" sheetId="56" r:id="rId12"/>
    <sheet name="EOG" sheetId="57" r:id="rId13"/>
    <sheet name="AA" sheetId="58" r:id="rId14"/>
    <sheet name="X" sheetId="59" r:id="rId15"/>
    <sheet name="NUE" sheetId="60" r:id="rId16"/>
    <sheet name="FNKO" sheetId="61" r:id="rId17"/>
    <sheet name="TKAT" sheetId="62" r:id="rId18"/>
    <sheet name="OCG" sheetId="63" r:id="rId19"/>
    <sheet name="AMZN" sheetId="64" r:id="rId20"/>
    <sheet name="TSLA" sheetId="65" r:id="rId21"/>
    <sheet name="AAPL" sheetId="66" r:id="rId22"/>
    <sheet name="Summary" sheetId="42" r:id="rId23"/>
  </sheets>
  <definedNames>
    <definedName name="StartDate">Requirements!$E$2</definedName>
    <definedName name="STOCKS">Requirements!$D$9:$G$29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67" i="66" l="1"/>
  <c r="D66" i="66"/>
  <c r="D65" i="66"/>
  <c r="D64" i="66"/>
  <c r="D63" i="66"/>
  <c r="D62" i="66"/>
  <c r="D61" i="66"/>
  <c r="D60" i="66"/>
  <c r="D59" i="66"/>
  <c r="D58" i="66"/>
  <c r="D57" i="66"/>
  <c r="D56" i="66"/>
  <c r="D54" i="66"/>
  <c r="D53" i="66"/>
  <c r="D52" i="66"/>
  <c r="D51" i="66"/>
  <c r="D50" i="66"/>
  <c r="D49" i="66"/>
  <c r="D48" i="66"/>
  <c r="D46" i="66"/>
  <c r="D45" i="66"/>
  <c r="D44" i="66"/>
  <c r="D43" i="66"/>
  <c r="D42" i="66"/>
  <c r="D41" i="66"/>
  <c r="D40" i="66"/>
  <c r="D39" i="66"/>
  <c r="D37" i="66"/>
  <c r="D36" i="66"/>
  <c r="D35" i="66"/>
  <c r="D34" i="66"/>
  <c r="D33" i="66"/>
  <c r="D32" i="66"/>
  <c r="D31" i="66"/>
  <c r="D30" i="66"/>
  <c r="D29" i="66"/>
  <c r="D28" i="66"/>
  <c r="D27" i="66"/>
  <c r="D26" i="66"/>
  <c r="D24" i="66"/>
  <c r="D23" i="66"/>
  <c r="D22" i="66"/>
  <c r="E21" i="66"/>
  <c r="E22" i="66" s="1"/>
  <c r="D21" i="66"/>
  <c r="D67" i="65"/>
  <c r="D66" i="65"/>
  <c r="D65" i="65"/>
  <c r="D64" i="65"/>
  <c r="D63" i="65"/>
  <c r="D62" i="65"/>
  <c r="D61" i="65"/>
  <c r="D60" i="65"/>
  <c r="D59" i="65"/>
  <c r="D58" i="65"/>
  <c r="D57" i="65"/>
  <c r="D56" i="65"/>
  <c r="D54" i="65"/>
  <c r="D53" i="65"/>
  <c r="D52" i="65"/>
  <c r="D51" i="65"/>
  <c r="D50" i="65"/>
  <c r="D49" i="65"/>
  <c r="D48" i="65"/>
  <c r="D46" i="65"/>
  <c r="D45" i="65"/>
  <c r="D44" i="65"/>
  <c r="D43" i="65"/>
  <c r="D42" i="65"/>
  <c r="D41" i="65"/>
  <c r="D40" i="65"/>
  <c r="D39" i="65"/>
  <c r="D37" i="65"/>
  <c r="D36" i="65"/>
  <c r="D35" i="65"/>
  <c r="D34" i="65"/>
  <c r="D33" i="65"/>
  <c r="D32" i="65"/>
  <c r="D31" i="65"/>
  <c r="D30" i="65"/>
  <c r="D29" i="65"/>
  <c r="D28" i="65"/>
  <c r="D27" i="65"/>
  <c r="D26" i="65"/>
  <c r="E24" i="65"/>
  <c r="E25" i="65" s="1"/>
  <c r="D24" i="65"/>
  <c r="D23" i="65"/>
  <c r="E22" i="65"/>
  <c r="E23" i="65" s="1"/>
  <c r="D22" i="65"/>
  <c r="E21" i="65"/>
  <c r="D21" i="65"/>
  <c r="D67" i="64"/>
  <c r="D66" i="64"/>
  <c r="D65" i="64"/>
  <c r="D64" i="64"/>
  <c r="D63" i="64"/>
  <c r="D62" i="64"/>
  <c r="D61" i="64"/>
  <c r="D60" i="64"/>
  <c r="D59" i="64"/>
  <c r="D58" i="64"/>
  <c r="D57" i="64"/>
  <c r="D56" i="64"/>
  <c r="D54" i="64"/>
  <c r="D53" i="64"/>
  <c r="D52" i="64"/>
  <c r="D51" i="64"/>
  <c r="D50" i="64"/>
  <c r="D49" i="64"/>
  <c r="D48" i="64"/>
  <c r="D46" i="64"/>
  <c r="D45" i="64"/>
  <c r="D44" i="64"/>
  <c r="D43" i="64"/>
  <c r="D42" i="64"/>
  <c r="D41" i="64"/>
  <c r="D40" i="64"/>
  <c r="D39" i="64"/>
  <c r="D37" i="64"/>
  <c r="D36" i="64"/>
  <c r="D35" i="64"/>
  <c r="D34" i="64"/>
  <c r="D33" i="64"/>
  <c r="D32" i="64"/>
  <c r="D31" i="64"/>
  <c r="D30" i="64"/>
  <c r="D29" i="64"/>
  <c r="D28" i="64"/>
  <c r="D27" i="64"/>
  <c r="D26" i="64"/>
  <c r="D24" i="64"/>
  <c r="D23" i="64"/>
  <c r="E22" i="64"/>
  <c r="E23" i="64" s="1"/>
  <c r="E24" i="64" s="1"/>
  <c r="D22" i="64"/>
  <c r="E21" i="64"/>
  <c r="D21" i="64"/>
  <c r="D67" i="63"/>
  <c r="D66" i="63"/>
  <c r="D65" i="63"/>
  <c r="D64" i="63"/>
  <c r="D63" i="63"/>
  <c r="D62" i="63"/>
  <c r="D61" i="63"/>
  <c r="D60" i="63"/>
  <c r="D59" i="63"/>
  <c r="D58" i="63"/>
  <c r="D57" i="63"/>
  <c r="D56" i="63"/>
  <c r="D54" i="63"/>
  <c r="D53" i="63"/>
  <c r="D52" i="63"/>
  <c r="D51" i="63"/>
  <c r="D50" i="63"/>
  <c r="D49" i="63"/>
  <c r="D48" i="63"/>
  <c r="D46" i="63"/>
  <c r="D45" i="63"/>
  <c r="D44" i="63"/>
  <c r="D43" i="63"/>
  <c r="D42" i="63"/>
  <c r="D41" i="63"/>
  <c r="D40" i="63"/>
  <c r="D39" i="63"/>
  <c r="D37" i="63"/>
  <c r="D36" i="63"/>
  <c r="D35" i="63"/>
  <c r="D34" i="63"/>
  <c r="D33" i="63"/>
  <c r="D32" i="63"/>
  <c r="D31" i="63"/>
  <c r="D30" i="63"/>
  <c r="D29" i="63"/>
  <c r="D28" i="63"/>
  <c r="D27" i="63"/>
  <c r="D26" i="63"/>
  <c r="D24" i="63"/>
  <c r="D23" i="63"/>
  <c r="E22" i="63"/>
  <c r="E23" i="63" s="1"/>
  <c r="D22" i="63"/>
  <c r="E21" i="63"/>
  <c r="D21" i="63"/>
  <c r="D67" i="62"/>
  <c r="D66" i="62"/>
  <c r="D65" i="62"/>
  <c r="D64" i="62"/>
  <c r="D63" i="62"/>
  <c r="D62" i="62"/>
  <c r="D61" i="62"/>
  <c r="D60" i="62"/>
  <c r="D59" i="62"/>
  <c r="D58" i="62"/>
  <c r="D57" i="62"/>
  <c r="D56" i="62"/>
  <c r="D54" i="62"/>
  <c r="D53" i="62"/>
  <c r="D52" i="62"/>
  <c r="D51" i="62"/>
  <c r="D50" i="62"/>
  <c r="D49" i="62"/>
  <c r="D48" i="62"/>
  <c r="D46" i="62"/>
  <c r="D45" i="62"/>
  <c r="D44" i="62"/>
  <c r="D43" i="62"/>
  <c r="D42" i="62"/>
  <c r="D41" i="62"/>
  <c r="D40" i="62"/>
  <c r="D39" i="62"/>
  <c r="D37" i="62"/>
  <c r="D36" i="62"/>
  <c r="D35" i="62"/>
  <c r="D34" i="62"/>
  <c r="D33" i="62"/>
  <c r="D32" i="62"/>
  <c r="D31" i="62"/>
  <c r="D30" i="62"/>
  <c r="D29" i="62"/>
  <c r="D28" i="62"/>
  <c r="D27" i="62"/>
  <c r="D26" i="62"/>
  <c r="D24" i="62"/>
  <c r="D23" i="62"/>
  <c r="D22" i="62"/>
  <c r="E21" i="62"/>
  <c r="E22" i="62" s="1"/>
  <c r="D21" i="62"/>
  <c r="D67" i="61"/>
  <c r="D66" i="61"/>
  <c r="D65" i="61"/>
  <c r="D64" i="61"/>
  <c r="D63" i="61"/>
  <c r="D62" i="61"/>
  <c r="D61" i="61"/>
  <c r="D60" i="61"/>
  <c r="D59" i="61"/>
  <c r="D58" i="61"/>
  <c r="D57" i="61"/>
  <c r="D56" i="61"/>
  <c r="D54" i="61"/>
  <c r="D53" i="61"/>
  <c r="D52" i="61"/>
  <c r="D51" i="61"/>
  <c r="D50" i="61"/>
  <c r="D49" i="61"/>
  <c r="D48" i="61"/>
  <c r="D46" i="61"/>
  <c r="D45" i="61"/>
  <c r="D44" i="61"/>
  <c r="D43" i="61"/>
  <c r="D42" i="61"/>
  <c r="D41" i="61"/>
  <c r="D40" i="61"/>
  <c r="D39" i="61"/>
  <c r="D37" i="61"/>
  <c r="D36" i="61"/>
  <c r="D35" i="61"/>
  <c r="D34" i="61"/>
  <c r="D33" i="61"/>
  <c r="D32" i="61"/>
  <c r="D31" i="61"/>
  <c r="D30" i="61"/>
  <c r="D29" i="61"/>
  <c r="D28" i="61"/>
  <c r="D27" i="61"/>
  <c r="D26" i="61"/>
  <c r="D24" i="61"/>
  <c r="D23" i="61"/>
  <c r="D22" i="61"/>
  <c r="E21" i="61"/>
  <c r="E22" i="61" s="1"/>
  <c r="D21" i="61"/>
  <c r="D67" i="60"/>
  <c r="D66" i="60"/>
  <c r="D65" i="60"/>
  <c r="D64" i="60"/>
  <c r="D63" i="60"/>
  <c r="D62" i="60"/>
  <c r="D61" i="60"/>
  <c r="D60" i="60"/>
  <c r="D59" i="60"/>
  <c r="D58" i="60"/>
  <c r="D57" i="60"/>
  <c r="D56" i="60"/>
  <c r="D54" i="60"/>
  <c r="D53" i="60"/>
  <c r="D52" i="60"/>
  <c r="D51" i="60"/>
  <c r="D50" i="60"/>
  <c r="D49" i="60"/>
  <c r="D48" i="60"/>
  <c r="D46" i="60"/>
  <c r="D45" i="60"/>
  <c r="D44" i="60"/>
  <c r="D43" i="60"/>
  <c r="D42" i="60"/>
  <c r="D41" i="60"/>
  <c r="D40" i="60"/>
  <c r="D39" i="60"/>
  <c r="D37" i="60"/>
  <c r="D36" i="60"/>
  <c r="D35" i="60"/>
  <c r="D34" i="60"/>
  <c r="D33" i="60"/>
  <c r="D32" i="60"/>
  <c r="D31" i="60"/>
  <c r="D30" i="60"/>
  <c r="D29" i="60"/>
  <c r="D28" i="60"/>
  <c r="D27" i="60"/>
  <c r="D26" i="60"/>
  <c r="D24" i="60"/>
  <c r="D23" i="60"/>
  <c r="E22" i="60"/>
  <c r="E23" i="60" s="1"/>
  <c r="D22" i="60"/>
  <c r="E21" i="60"/>
  <c r="D21" i="60"/>
  <c r="D67" i="59"/>
  <c r="D66" i="59"/>
  <c r="D65" i="59"/>
  <c r="D64" i="59"/>
  <c r="D63" i="59"/>
  <c r="D62" i="59"/>
  <c r="D61" i="59"/>
  <c r="D60" i="59"/>
  <c r="D59" i="59"/>
  <c r="D58" i="59"/>
  <c r="D57" i="59"/>
  <c r="D56" i="59"/>
  <c r="D54" i="59"/>
  <c r="D53" i="59"/>
  <c r="D52" i="59"/>
  <c r="D51" i="59"/>
  <c r="D50" i="59"/>
  <c r="D49" i="59"/>
  <c r="D48" i="59"/>
  <c r="D46" i="59"/>
  <c r="D45" i="59"/>
  <c r="D44" i="59"/>
  <c r="D43" i="59"/>
  <c r="D42" i="59"/>
  <c r="D41" i="59"/>
  <c r="D40" i="59"/>
  <c r="D39" i="59"/>
  <c r="D37" i="59"/>
  <c r="D36" i="59"/>
  <c r="D35" i="59"/>
  <c r="D34" i="59"/>
  <c r="D33" i="59"/>
  <c r="D32" i="59"/>
  <c r="D31" i="59"/>
  <c r="D30" i="59"/>
  <c r="D29" i="59"/>
  <c r="D28" i="59"/>
  <c r="D27" i="59"/>
  <c r="D26" i="59"/>
  <c r="D24" i="59"/>
  <c r="D23" i="59"/>
  <c r="D22" i="59"/>
  <c r="E21" i="59"/>
  <c r="D21" i="59"/>
  <c r="D67" i="58"/>
  <c r="D66" i="58"/>
  <c r="D65" i="58"/>
  <c r="D64" i="58"/>
  <c r="D63" i="58"/>
  <c r="D62" i="58"/>
  <c r="D61" i="58"/>
  <c r="D60" i="58"/>
  <c r="D59" i="58"/>
  <c r="D58" i="58"/>
  <c r="D57" i="58"/>
  <c r="D56" i="58"/>
  <c r="D54" i="58"/>
  <c r="D53" i="58"/>
  <c r="D52" i="58"/>
  <c r="D51" i="58"/>
  <c r="D50" i="58"/>
  <c r="D49" i="58"/>
  <c r="D48" i="58"/>
  <c r="D46" i="58"/>
  <c r="D45" i="58"/>
  <c r="D44" i="58"/>
  <c r="D43" i="58"/>
  <c r="D42" i="58"/>
  <c r="D41" i="58"/>
  <c r="D40" i="58"/>
  <c r="D39" i="58"/>
  <c r="D37" i="58"/>
  <c r="D36" i="58"/>
  <c r="D35" i="58"/>
  <c r="D34" i="58"/>
  <c r="D33" i="58"/>
  <c r="D32" i="58"/>
  <c r="D31" i="58"/>
  <c r="D30" i="58"/>
  <c r="D29" i="58"/>
  <c r="D28" i="58"/>
  <c r="D27" i="58"/>
  <c r="D26" i="58"/>
  <c r="D24" i="58"/>
  <c r="D23" i="58"/>
  <c r="E22" i="58"/>
  <c r="E23" i="58" s="1"/>
  <c r="D22" i="58"/>
  <c r="E21" i="58"/>
  <c r="D21" i="58"/>
  <c r="D67" i="57"/>
  <c r="D66" i="57"/>
  <c r="D65" i="57"/>
  <c r="D64" i="57"/>
  <c r="D63" i="57"/>
  <c r="D62" i="57"/>
  <c r="D61" i="57"/>
  <c r="D60" i="57"/>
  <c r="D59" i="57"/>
  <c r="D58" i="57"/>
  <c r="D57" i="57"/>
  <c r="D56" i="57"/>
  <c r="D54" i="57"/>
  <c r="D53" i="57"/>
  <c r="D52" i="57"/>
  <c r="D51" i="57"/>
  <c r="D50" i="57"/>
  <c r="D49" i="57"/>
  <c r="D48" i="57"/>
  <c r="D46" i="57"/>
  <c r="D45" i="57"/>
  <c r="D44" i="57"/>
  <c r="D43" i="57"/>
  <c r="D42" i="57"/>
  <c r="D41" i="57"/>
  <c r="D40" i="57"/>
  <c r="D39" i="57"/>
  <c r="D37" i="57"/>
  <c r="D36" i="57"/>
  <c r="D35" i="57"/>
  <c r="D34" i="57"/>
  <c r="D33" i="57"/>
  <c r="D32" i="57"/>
  <c r="D31" i="57"/>
  <c r="D30" i="57"/>
  <c r="D29" i="57"/>
  <c r="D28" i="57"/>
  <c r="D27" i="57"/>
  <c r="D26" i="57"/>
  <c r="E24" i="57"/>
  <c r="E25" i="57" s="1"/>
  <c r="D24" i="57"/>
  <c r="D23" i="57"/>
  <c r="E22" i="57"/>
  <c r="E23" i="57" s="1"/>
  <c r="D22" i="57"/>
  <c r="E21" i="57"/>
  <c r="D21" i="57"/>
  <c r="D67" i="56"/>
  <c r="D66" i="56"/>
  <c r="D65" i="56"/>
  <c r="D64" i="56"/>
  <c r="D63" i="56"/>
  <c r="D62" i="56"/>
  <c r="D61" i="56"/>
  <c r="D60" i="56"/>
  <c r="D59" i="56"/>
  <c r="D58" i="56"/>
  <c r="D57" i="56"/>
  <c r="D56" i="56"/>
  <c r="D54" i="56"/>
  <c r="D53" i="56"/>
  <c r="D52" i="56"/>
  <c r="D51" i="56"/>
  <c r="D50" i="56"/>
  <c r="D49" i="56"/>
  <c r="D48" i="56"/>
  <c r="D46" i="56"/>
  <c r="D45" i="56"/>
  <c r="D44" i="56"/>
  <c r="D43" i="56"/>
  <c r="D42" i="56"/>
  <c r="D41" i="56"/>
  <c r="D40" i="56"/>
  <c r="D39" i="56"/>
  <c r="D37" i="56"/>
  <c r="D36" i="56"/>
  <c r="D35" i="56"/>
  <c r="D34" i="56"/>
  <c r="D33" i="56"/>
  <c r="D32" i="56"/>
  <c r="D31" i="56"/>
  <c r="D30" i="56"/>
  <c r="D29" i="56"/>
  <c r="D28" i="56"/>
  <c r="D27" i="56"/>
  <c r="D26" i="56"/>
  <c r="E24" i="56"/>
  <c r="E25" i="56" s="1"/>
  <c r="D24" i="56"/>
  <c r="D23" i="56"/>
  <c r="E22" i="56"/>
  <c r="E23" i="56" s="1"/>
  <c r="D22" i="56"/>
  <c r="E21" i="56"/>
  <c r="D21" i="56"/>
  <c r="D67" i="55"/>
  <c r="D66" i="55"/>
  <c r="D65" i="55"/>
  <c r="D64" i="55"/>
  <c r="D63" i="55"/>
  <c r="D62" i="55"/>
  <c r="D61" i="55"/>
  <c r="D60" i="55"/>
  <c r="D59" i="55"/>
  <c r="D58" i="55"/>
  <c r="D57" i="55"/>
  <c r="D56" i="55"/>
  <c r="D54" i="55"/>
  <c r="D53" i="55"/>
  <c r="D52" i="55"/>
  <c r="D51" i="55"/>
  <c r="D50" i="55"/>
  <c r="D49" i="55"/>
  <c r="D48" i="55"/>
  <c r="D46" i="55"/>
  <c r="D45" i="55"/>
  <c r="D44" i="55"/>
  <c r="D43" i="55"/>
  <c r="D42" i="55"/>
  <c r="D41" i="55"/>
  <c r="D40" i="55"/>
  <c r="D39" i="55"/>
  <c r="D37" i="55"/>
  <c r="D36" i="55"/>
  <c r="D35" i="55"/>
  <c r="D34" i="55"/>
  <c r="D33" i="55"/>
  <c r="D32" i="55"/>
  <c r="D31" i="55"/>
  <c r="D30" i="55"/>
  <c r="D29" i="55"/>
  <c r="D28" i="55"/>
  <c r="D27" i="55"/>
  <c r="D26" i="55"/>
  <c r="E24" i="55"/>
  <c r="E25" i="55" s="1"/>
  <c r="D24" i="55"/>
  <c r="D23" i="55"/>
  <c r="E22" i="55"/>
  <c r="E23" i="55" s="1"/>
  <c r="D22" i="55"/>
  <c r="E21" i="55"/>
  <c r="D21" i="55"/>
  <c r="D67" i="54"/>
  <c r="D66" i="54"/>
  <c r="D65" i="54"/>
  <c r="D64" i="54"/>
  <c r="D63" i="54"/>
  <c r="D62" i="54"/>
  <c r="D61" i="54"/>
  <c r="D60" i="54"/>
  <c r="D59" i="54"/>
  <c r="D58" i="54"/>
  <c r="D57" i="54"/>
  <c r="D56" i="54"/>
  <c r="D54" i="54"/>
  <c r="D53" i="54"/>
  <c r="D52" i="54"/>
  <c r="D51" i="54"/>
  <c r="D50" i="54"/>
  <c r="D49" i="54"/>
  <c r="D48" i="54"/>
  <c r="D46" i="54"/>
  <c r="D45" i="54"/>
  <c r="D44" i="54"/>
  <c r="D43" i="54"/>
  <c r="D42" i="54"/>
  <c r="D41" i="54"/>
  <c r="D40" i="54"/>
  <c r="D39" i="54"/>
  <c r="D37" i="54"/>
  <c r="D36" i="54"/>
  <c r="D35" i="54"/>
  <c r="D34" i="54"/>
  <c r="D33" i="54"/>
  <c r="D32" i="54"/>
  <c r="D31" i="54"/>
  <c r="D30" i="54"/>
  <c r="D29" i="54"/>
  <c r="D28" i="54"/>
  <c r="D27" i="54"/>
  <c r="D26" i="54"/>
  <c r="D24" i="54"/>
  <c r="D23" i="54"/>
  <c r="E22" i="54"/>
  <c r="E23" i="54" s="1"/>
  <c r="D22" i="54"/>
  <c r="E21" i="54"/>
  <c r="D21" i="54"/>
  <c r="D67" i="53"/>
  <c r="D66" i="53"/>
  <c r="D65" i="53"/>
  <c r="D64" i="53"/>
  <c r="D63" i="53"/>
  <c r="D62" i="53"/>
  <c r="D61" i="53"/>
  <c r="D60" i="53"/>
  <c r="D59" i="53"/>
  <c r="D58" i="53"/>
  <c r="D57" i="53"/>
  <c r="D56" i="53"/>
  <c r="D54" i="53"/>
  <c r="D53" i="53"/>
  <c r="D52" i="53"/>
  <c r="D51" i="53"/>
  <c r="D50" i="53"/>
  <c r="D49" i="53"/>
  <c r="D48" i="53"/>
  <c r="D46" i="53"/>
  <c r="D45" i="53"/>
  <c r="D44" i="53"/>
  <c r="D43" i="53"/>
  <c r="D42" i="53"/>
  <c r="D41" i="53"/>
  <c r="D40" i="53"/>
  <c r="D39" i="53"/>
  <c r="D37" i="53"/>
  <c r="D36" i="53"/>
  <c r="D35" i="53"/>
  <c r="D34" i="53"/>
  <c r="D33" i="53"/>
  <c r="D32" i="53"/>
  <c r="D31" i="53"/>
  <c r="D30" i="53"/>
  <c r="D29" i="53"/>
  <c r="D28" i="53"/>
  <c r="D27" i="53"/>
  <c r="D26" i="53"/>
  <c r="D24" i="53"/>
  <c r="D23" i="53"/>
  <c r="E22" i="53"/>
  <c r="E23" i="53" s="1"/>
  <c r="D22" i="53"/>
  <c r="E21" i="53"/>
  <c r="D21" i="53"/>
  <c r="D67" i="52"/>
  <c r="D66" i="52"/>
  <c r="D65" i="52"/>
  <c r="D64" i="52"/>
  <c r="D63" i="52"/>
  <c r="D62" i="52"/>
  <c r="D61" i="52"/>
  <c r="D60" i="52"/>
  <c r="D59" i="52"/>
  <c r="D58" i="52"/>
  <c r="D57" i="52"/>
  <c r="D56" i="52"/>
  <c r="D54" i="52"/>
  <c r="D53" i="52"/>
  <c r="D52" i="52"/>
  <c r="D51" i="52"/>
  <c r="D50" i="52"/>
  <c r="D49" i="52"/>
  <c r="D48" i="52"/>
  <c r="D46" i="52"/>
  <c r="D45" i="52"/>
  <c r="D44" i="52"/>
  <c r="D43" i="52"/>
  <c r="D42" i="52"/>
  <c r="D41" i="52"/>
  <c r="D40" i="52"/>
  <c r="D39" i="52"/>
  <c r="D37" i="52"/>
  <c r="D36" i="52"/>
  <c r="D35" i="52"/>
  <c r="D34" i="52"/>
  <c r="D33" i="52"/>
  <c r="D32" i="52"/>
  <c r="D31" i="52"/>
  <c r="D30" i="52"/>
  <c r="D29" i="52"/>
  <c r="D28" i="52"/>
  <c r="D27" i="52"/>
  <c r="D26" i="52"/>
  <c r="D24" i="52"/>
  <c r="D23" i="52"/>
  <c r="E22" i="52"/>
  <c r="E23" i="52" s="1"/>
  <c r="D22" i="52"/>
  <c r="E21" i="52"/>
  <c r="D21" i="52"/>
  <c r="D67" i="51"/>
  <c r="D66" i="51"/>
  <c r="D65" i="51"/>
  <c r="D64" i="51"/>
  <c r="D63" i="51"/>
  <c r="D62" i="51"/>
  <c r="D61" i="51"/>
  <c r="D60" i="51"/>
  <c r="D59" i="51"/>
  <c r="D58" i="51"/>
  <c r="D57" i="51"/>
  <c r="D56" i="51"/>
  <c r="D54" i="51"/>
  <c r="D53" i="51"/>
  <c r="D52" i="51"/>
  <c r="D51" i="51"/>
  <c r="D50" i="51"/>
  <c r="D49" i="51"/>
  <c r="D48" i="51"/>
  <c r="D46" i="51"/>
  <c r="D45" i="51"/>
  <c r="D44" i="51"/>
  <c r="D43" i="51"/>
  <c r="D42" i="51"/>
  <c r="D41" i="51"/>
  <c r="D40" i="51"/>
  <c r="D39" i="51"/>
  <c r="D37" i="51"/>
  <c r="D36" i="51"/>
  <c r="D35" i="51"/>
  <c r="D34" i="51"/>
  <c r="D33" i="51"/>
  <c r="D32" i="51"/>
  <c r="D31" i="51"/>
  <c r="D30" i="51"/>
  <c r="D29" i="51"/>
  <c r="D28" i="51"/>
  <c r="D27" i="51"/>
  <c r="D26" i="51"/>
  <c r="D24" i="51"/>
  <c r="D23" i="51"/>
  <c r="D22" i="51"/>
  <c r="E21" i="51"/>
  <c r="E22" i="51" s="1"/>
  <c r="D21" i="51"/>
  <c r="D67" i="50"/>
  <c r="D66" i="50"/>
  <c r="D65" i="50"/>
  <c r="D64" i="50"/>
  <c r="D63" i="50"/>
  <c r="D62" i="50"/>
  <c r="D61" i="50"/>
  <c r="D60" i="50"/>
  <c r="D59" i="50"/>
  <c r="D58" i="50"/>
  <c r="D57" i="50"/>
  <c r="D56" i="50"/>
  <c r="D54" i="50"/>
  <c r="D53" i="50"/>
  <c r="D52" i="50"/>
  <c r="D51" i="50"/>
  <c r="D50" i="50"/>
  <c r="D49" i="50"/>
  <c r="D48" i="50"/>
  <c r="D46" i="50"/>
  <c r="D45" i="50"/>
  <c r="D44" i="50"/>
  <c r="D43" i="50"/>
  <c r="D42" i="50"/>
  <c r="D41" i="50"/>
  <c r="D40" i="50"/>
  <c r="D39" i="50"/>
  <c r="D37" i="50"/>
  <c r="D36" i="50"/>
  <c r="D35" i="50"/>
  <c r="D34" i="50"/>
  <c r="D33" i="50"/>
  <c r="D32" i="50"/>
  <c r="D31" i="50"/>
  <c r="D30" i="50"/>
  <c r="D29" i="50"/>
  <c r="D28" i="50"/>
  <c r="D27" i="50"/>
  <c r="D26" i="50"/>
  <c r="D24" i="50"/>
  <c r="D23" i="50"/>
  <c r="E22" i="50"/>
  <c r="E23" i="50" s="1"/>
  <c r="D22" i="50"/>
  <c r="E21" i="50"/>
  <c r="D21" i="50"/>
  <c r="D67" i="49"/>
  <c r="D66" i="49"/>
  <c r="D65" i="49"/>
  <c r="D64" i="49"/>
  <c r="D63" i="49"/>
  <c r="D62" i="49"/>
  <c r="D61" i="49"/>
  <c r="D60" i="49"/>
  <c r="D59" i="49"/>
  <c r="D58" i="49"/>
  <c r="D57" i="49"/>
  <c r="D56" i="49"/>
  <c r="D54" i="49"/>
  <c r="D53" i="49"/>
  <c r="D52" i="49"/>
  <c r="D51" i="49"/>
  <c r="D50" i="49"/>
  <c r="D49" i="49"/>
  <c r="D48" i="49"/>
  <c r="D46" i="49"/>
  <c r="D45" i="49"/>
  <c r="D44" i="49"/>
  <c r="D43" i="49"/>
  <c r="D42" i="49"/>
  <c r="D41" i="49"/>
  <c r="D40" i="49"/>
  <c r="D39" i="49"/>
  <c r="D37" i="49"/>
  <c r="D36" i="49"/>
  <c r="D35" i="49"/>
  <c r="D34" i="49"/>
  <c r="D33" i="49"/>
  <c r="D32" i="49"/>
  <c r="D31" i="49"/>
  <c r="D30" i="49"/>
  <c r="D29" i="49"/>
  <c r="D28" i="49"/>
  <c r="D27" i="49"/>
  <c r="D26" i="49"/>
  <c r="D24" i="49"/>
  <c r="D23" i="49"/>
  <c r="D22" i="49"/>
  <c r="E21" i="49"/>
  <c r="E22" i="49" s="1"/>
  <c r="D21" i="49"/>
  <c r="D67" i="48"/>
  <c r="D66" i="48"/>
  <c r="D65" i="48"/>
  <c r="D64" i="48"/>
  <c r="D63" i="48"/>
  <c r="D62" i="48"/>
  <c r="D61" i="48"/>
  <c r="D60" i="48"/>
  <c r="D59" i="48"/>
  <c r="D58" i="48"/>
  <c r="D57" i="48"/>
  <c r="D56" i="48"/>
  <c r="D54" i="48"/>
  <c r="D53" i="48"/>
  <c r="D52" i="48"/>
  <c r="D51" i="48"/>
  <c r="D50" i="48"/>
  <c r="D49" i="48"/>
  <c r="D48" i="48"/>
  <c r="D46" i="48"/>
  <c r="D45" i="48"/>
  <c r="D44" i="48"/>
  <c r="D43" i="48"/>
  <c r="D42" i="48"/>
  <c r="D41" i="48"/>
  <c r="D40" i="48"/>
  <c r="D39" i="48"/>
  <c r="D37" i="48"/>
  <c r="D36" i="48"/>
  <c r="D35" i="48"/>
  <c r="D34" i="48"/>
  <c r="D33" i="48"/>
  <c r="D32" i="48"/>
  <c r="D31" i="48"/>
  <c r="D30" i="48"/>
  <c r="D29" i="48"/>
  <c r="D28" i="48"/>
  <c r="D27" i="48"/>
  <c r="D26" i="48"/>
  <c r="E24" i="48"/>
  <c r="E25" i="48" s="1"/>
  <c r="D24" i="48"/>
  <c r="D23" i="48"/>
  <c r="E22" i="48"/>
  <c r="E23" i="48" s="1"/>
  <c r="D22" i="48"/>
  <c r="E21" i="48"/>
  <c r="D21" i="48"/>
  <c r="D67" i="47"/>
  <c r="D66" i="47"/>
  <c r="D65" i="47"/>
  <c r="D64" i="47"/>
  <c r="D63" i="47"/>
  <c r="D62" i="47"/>
  <c r="D61" i="47"/>
  <c r="D60" i="47"/>
  <c r="D59" i="47"/>
  <c r="D58" i="47"/>
  <c r="D57" i="47"/>
  <c r="D56" i="47"/>
  <c r="D54" i="47"/>
  <c r="D53" i="47"/>
  <c r="D52" i="47"/>
  <c r="D51" i="47"/>
  <c r="D50" i="47"/>
  <c r="D49" i="47"/>
  <c r="D48" i="47"/>
  <c r="D46" i="47"/>
  <c r="D45" i="47"/>
  <c r="D44" i="47"/>
  <c r="D43" i="47"/>
  <c r="D42" i="47"/>
  <c r="D41" i="47"/>
  <c r="D40" i="47"/>
  <c r="D39" i="47"/>
  <c r="D37" i="47"/>
  <c r="D36" i="47"/>
  <c r="D35" i="47"/>
  <c r="D34" i="47"/>
  <c r="D33" i="47"/>
  <c r="D32" i="47"/>
  <c r="D31" i="47"/>
  <c r="D30" i="47"/>
  <c r="D29" i="47"/>
  <c r="D28" i="47"/>
  <c r="D27" i="47"/>
  <c r="D26" i="47"/>
  <c r="D24" i="47"/>
  <c r="D23" i="47"/>
  <c r="D22" i="47"/>
  <c r="E21" i="47"/>
  <c r="E22" i="47" s="1"/>
  <c r="E23" i="47" s="1"/>
  <c r="E24" i="47" s="1"/>
  <c r="E25" i="47" s="1"/>
  <c r="D21" i="47"/>
  <c r="D22" i="35"/>
  <c r="D23" i="35"/>
  <c r="D24" i="35"/>
  <c r="D26" i="35"/>
  <c r="D27" i="35"/>
  <c r="D29" i="35"/>
  <c r="D30" i="35"/>
  <c r="D31" i="35"/>
  <c r="D33" i="35"/>
  <c r="D34" i="35"/>
  <c r="D35" i="35"/>
  <c r="D36" i="35"/>
  <c r="D37" i="35"/>
  <c r="D39" i="35"/>
  <c r="D40" i="35"/>
  <c r="D41" i="35"/>
  <c r="D42" i="35"/>
  <c r="D43" i="35"/>
  <c r="D44" i="35"/>
  <c r="D45" i="35"/>
  <c r="D46" i="35"/>
  <c r="D48" i="35"/>
  <c r="D49" i="35"/>
  <c r="D50" i="35"/>
  <c r="D51" i="35"/>
  <c r="D52" i="35"/>
  <c r="D53" i="35"/>
  <c r="D54" i="35"/>
  <c r="D56" i="35"/>
  <c r="D57" i="35"/>
  <c r="D58" i="35"/>
  <c r="D59" i="35"/>
  <c r="D60" i="35"/>
  <c r="D61" i="35"/>
  <c r="D62" i="35"/>
  <c r="D63" i="35"/>
  <c r="D64" i="35"/>
  <c r="D65" i="35"/>
  <c r="D66" i="35"/>
  <c r="D67" i="35"/>
  <c r="D21" i="35"/>
  <c r="E21" i="35"/>
  <c r="E22" i="35"/>
  <c r="E23" i="35"/>
  <c r="E24" i="35"/>
  <c r="E25" i="35"/>
  <c r="E26" i="35"/>
  <c r="E27" i="35"/>
  <c r="E28" i="35"/>
  <c r="E29" i="35" s="1"/>
  <c r="E30" i="35" s="1"/>
  <c r="E31" i="35" s="1"/>
  <c r="E32" i="35" s="1"/>
  <c r="E33" i="35" s="1"/>
  <c r="E34" i="35" s="1"/>
  <c r="E35" i="35" s="1"/>
  <c r="E36" i="35" s="1"/>
  <c r="E37" i="35" s="1"/>
  <c r="E38" i="35" s="1"/>
  <c r="E39" i="35" s="1"/>
  <c r="E40" i="35" s="1"/>
  <c r="E41" i="35" s="1"/>
  <c r="E42" i="35" s="1"/>
  <c r="E43" i="35" s="1"/>
  <c r="E44" i="35" s="1"/>
  <c r="E45" i="35" s="1"/>
  <c r="E46" i="35" s="1"/>
  <c r="E47" i="35" s="1"/>
  <c r="E48" i="35" s="1"/>
  <c r="E49" i="35" s="1"/>
  <c r="E50" i="35" s="1"/>
  <c r="E51" i="35" s="1"/>
  <c r="E52" i="35" s="1"/>
  <c r="E53" i="35" s="1"/>
  <c r="E54" i="35" s="1"/>
  <c r="E55" i="35" s="1"/>
  <c r="E56" i="35" s="1"/>
  <c r="E57" i="35" s="1"/>
  <c r="E58" i="35" s="1"/>
  <c r="E59" i="35" s="1"/>
  <c r="E60" i="35" s="1"/>
  <c r="E61" i="35" s="1"/>
  <c r="E62" i="35" s="1"/>
  <c r="E63" i="35" s="1"/>
  <c r="E64" i="35" s="1"/>
  <c r="E65" i="35" s="1"/>
  <c r="E66" i="35" s="1"/>
  <c r="E67" i="35" s="1"/>
  <c r="A11" i="9"/>
  <c r="A12" i="9"/>
  <c r="A13" i="9"/>
  <c r="A14" i="9"/>
  <c r="A15" i="9"/>
  <c r="A16" i="9"/>
  <c r="A17" i="9"/>
  <c r="A18" i="9"/>
  <c r="A19" i="9"/>
  <c r="A20" i="9"/>
  <c r="A21" i="9"/>
  <c r="A22" i="9"/>
  <c r="A23" i="9"/>
  <c r="A9" i="9"/>
  <c r="A10" i="9"/>
  <c r="A3" i="9"/>
  <c r="A4" i="9"/>
  <c r="A5" i="9"/>
  <c r="A6" i="9"/>
  <c r="A7" i="9"/>
  <c r="A8" i="9"/>
  <c r="I20" i="64" a="1"/>
  <c r="I20" i="60" a="1"/>
  <c r="I20" i="56" a="1"/>
  <c r="I20" i="52" a="1"/>
  <c r="I20" i="48" a="1"/>
  <c r="I20" i="55" a="1"/>
  <c r="I20" i="47" a="1"/>
  <c r="I20" i="57" a="1"/>
  <c r="I20" i="63" a="1"/>
  <c r="I20" i="59" a="1"/>
  <c r="I20" i="51" a="1"/>
  <c r="I20" i="65" a="1"/>
  <c r="I20" i="53" a="1"/>
  <c r="I20" i="49" a="1"/>
  <c r="I20" i="66" a="1"/>
  <c r="I20" i="62" a="1"/>
  <c r="I20" i="58" a="1"/>
  <c r="I20" i="54" a="1"/>
  <c r="I20" i="50" a="1"/>
  <c r="I20" i="35" a="1"/>
  <c r="I20" i="61" a="1"/>
  <c r="D32" i="35" l="1"/>
  <c r="D28" i="35"/>
  <c r="H67" i="66"/>
  <c r="H65" i="66"/>
  <c r="H63" i="66"/>
  <c r="H61" i="66"/>
  <c r="H59" i="66"/>
  <c r="H57" i="66"/>
  <c r="H55" i="66"/>
  <c r="H53" i="66"/>
  <c r="H51" i="66"/>
  <c r="H49" i="66"/>
  <c r="H47" i="66"/>
  <c r="H45" i="66"/>
  <c r="H43" i="66"/>
  <c r="H41" i="66"/>
  <c r="H39" i="66"/>
  <c r="D38" i="66"/>
  <c r="H37" i="66"/>
  <c r="H35" i="66"/>
  <c r="H33" i="66"/>
  <c r="H31" i="66"/>
  <c r="H29" i="66"/>
  <c r="H27" i="66"/>
  <c r="H25" i="66"/>
  <c r="H23" i="66"/>
  <c r="H21" i="66"/>
  <c r="B21" i="66" s="1"/>
  <c r="B4" i="66"/>
  <c r="H66" i="66"/>
  <c r="H64" i="66"/>
  <c r="H62" i="66"/>
  <c r="H60" i="66"/>
  <c r="H58" i="66"/>
  <c r="H56" i="66"/>
  <c r="D55" i="66"/>
  <c r="H54" i="66"/>
  <c r="H52" i="66"/>
  <c r="H50" i="66"/>
  <c r="H48" i="66"/>
  <c r="D47" i="66"/>
  <c r="H46" i="66"/>
  <c r="H44" i="66"/>
  <c r="H42" i="66"/>
  <c r="H40" i="66"/>
  <c r="H38" i="66"/>
  <c r="H36" i="66"/>
  <c r="H34" i="66"/>
  <c r="H32" i="66"/>
  <c r="H30" i="66"/>
  <c r="H28" i="66"/>
  <c r="H26" i="66"/>
  <c r="D25" i="66"/>
  <c r="A21" i="66"/>
  <c r="H24" i="66"/>
  <c r="H22" i="66"/>
  <c r="B22" i="66" s="1"/>
  <c r="I20" i="66"/>
  <c r="B3" i="66"/>
  <c r="E23" i="66"/>
  <c r="A22" i="66"/>
  <c r="C22" i="66" s="1"/>
  <c r="H67" i="65"/>
  <c r="H65" i="65"/>
  <c r="H63" i="65"/>
  <c r="H61" i="65"/>
  <c r="H59" i="65"/>
  <c r="H57" i="65"/>
  <c r="H55" i="65"/>
  <c r="H53" i="65"/>
  <c r="H51" i="65"/>
  <c r="H49" i="65"/>
  <c r="H47" i="65"/>
  <c r="H45" i="65"/>
  <c r="H43" i="65"/>
  <c r="H41" i="65"/>
  <c r="H39" i="65"/>
  <c r="D38" i="65"/>
  <c r="H37" i="65"/>
  <c r="H35" i="65"/>
  <c r="H33" i="65"/>
  <c r="H31" i="65"/>
  <c r="H29" i="65"/>
  <c r="H27" i="65"/>
  <c r="H25" i="65"/>
  <c r="H23" i="65"/>
  <c r="H21" i="65"/>
  <c r="B21" i="65" s="1"/>
  <c r="B4" i="65"/>
  <c r="A21" i="65"/>
  <c r="H66" i="65"/>
  <c r="H64" i="65"/>
  <c r="H62" i="65"/>
  <c r="H60" i="65"/>
  <c r="H58" i="65"/>
  <c r="H56" i="65"/>
  <c r="D55" i="65"/>
  <c r="H54" i="65"/>
  <c r="H52" i="65"/>
  <c r="H50" i="65"/>
  <c r="H48" i="65"/>
  <c r="D47" i="65"/>
  <c r="H46" i="65"/>
  <c r="H44" i="65"/>
  <c r="H42" i="65"/>
  <c r="H40" i="65"/>
  <c r="H38" i="65"/>
  <c r="H36" i="65"/>
  <c r="H34" i="65"/>
  <c r="H32" i="65"/>
  <c r="H30" i="65"/>
  <c r="H28" i="65"/>
  <c r="H26" i="65"/>
  <c r="D25" i="65"/>
  <c r="H24" i="65"/>
  <c r="H22" i="65"/>
  <c r="I20" i="65"/>
  <c r="B3" i="65"/>
  <c r="A22" i="65"/>
  <c r="A25" i="65"/>
  <c r="A24" i="65"/>
  <c r="E26" i="65"/>
  <c r="A23" i="65"/>
  <c r="H67" i="64"/>
  <c r="H65" i="64"/>
  <c r="H63" i="64"/>
  <c r="H61" i="64"/>
  <c r="H59" i="64"/>
  <c r="H57" i="64"/>
  <c r="H55" i="64"/>
  <c r="H53" i="64"/>
  <c r="H51" i="64"/>
  <c r="H49" i="64"/>
  <c r="H47" i="64"/>
  <c r="H45" i="64"/>
  <c r="H43" i="64"/>
  <c r="H41" i="64"/>
  <c r="H39" i="64"/>
  <c r="D38" i="64"/>
  <c r="H37" i="64"/>
  <c r="H35" i="64"/>
  <c r="H33" i="64"/>
  <c r="H31" i="64"/>
  <c r="H29" i="64"/>
  <c r="H27" i="64"/>
  <c r="H25" i="64"/>
  <c r="H23" i="64"/>
  <c r="H21" i="64"/>
  <c r="B21" i="64" s="1"/>
  <c r="B4" i="64"/>
  <c r="A21" i="64"/>
  <c r="H66" i="64"/>
  <c r="H64" i="64"/>
  <c r="H62" i="64"/>
  <c r="H60" i="64"/>
  <c r="H58" i="64"/>
  <c r="H56" i="64"/>
  <c r="D55" i="64"/>
  <c r="H54" i="64"/>
  <c r="H52" i="64"/>
  <c r="H50" i="64"/>
  <c r="H48" i="64"/>
  <c r="D47" i="64"/>
  <c r="H46" i="64"/>
  <c r="H44" i="64"/>
  <c r="H42" i="64"/>
  <c r="H40" i="64"/>
  <c r="H38" i="64"/>
  <c r="H36" i="64"/>
  <c r="H34" i="64"/>
  <c r="H32" i="64"/>
  <c r="H30" i="64"/>
  <c r="H28" i="64"/>
  <c r="H26" i="64"/>
  <c r="D25" i="64"/>
  <c r="H24" i="64"/>
  <c r="H22" i="64"/>
  <c r="B22" i="64" s="1"/>
  <c r="I20" i="64"/>
  <c r="B3" i="64"/>
  <c r="E25" i="64"/>
  <c r="A24" i="64"/>
  <c r="A23" i="64"/>
  <c r="A22" i="64"/>
  <c r="H67" i="63"/>
  <c r="H65" i="63"/>
  <c r="H63" i="63"/>
  <c r="H61" i="63"/>
  <c r="H59" i="63"/>
  <c r="H57" i="63"/>
  <c r="H55" i="63"/>
  <c r="H53" i="63"/>
  <c r="H51" i="63"/>
  <c r="H49" i="63"/>
  <c r="H47" i="63"/>
  <c r="H45" i="63"/>
  <c r="H43" i="63"/>
  <c r="H41" i="63"/>
  <c r="H39" i="63"/>
  <c r="D38" i="63"/>
  <c r="H37" i="63"/>
  <c r="H35" i="63"/>
  <c r="H33" i="63"/>
  <c r="H31" i="63"/>
  <c r="H29" i="63"/>
  <c r="H27" i="63"/>
  <c r="H25" i="63"/>
  <c r="H23" i="63"/>
  <c r="H21" i="63"/>
  <c r="B21" i="63" s="1"/>
  <c r="B4" i="63"/>
  <c r="A21" i="63"/>
  <c r="H66" i="63"/>
  <c r="H64" i="63"/>
  <c r="H62" i="63"/>
  <c r="H60" i="63"/>
  <c r="H58" i="63"/>
  <c r="H56" i="63"/>
  <c r="D55" i="63"/>
  <c r="H54" i="63"/>
  <c r="H52" i="63"/>
  <c r="H50" i="63"/>
  <c r="H48" i="63"/>
  <c r="D47" i="63"/>
  <c r="H46" i="63"/>
  <c r="H44" i="63"/>
  <c r="H42" i="63"/>
  <c r="H40" i="63"/>
  <c r="H38" i="63"/>
  <c r="H36" i="63"/>
  <c r="H34" i="63"/>
  <c r="H32" i="63"/>
  <c r="H30" i="63"/>
  <c r="H28" i="63"/>
  <c r="H26" i="63"/>
  <c r="D25" i="63"/>
  <c r="H24" i="63"/>
  <c r="H22" i="63"/>
  <c r="B22" i="63" s="1"/>
  <c r="I20" i="63"/>
  <c r="B3" i="63"/>
  <c r="A23" i="63"/>
  <c r="E24" i="63"/>
  <c r="A22" i="63"/>
  <c r="H67" i="62"/>
  <c r="H65" i="62"/>
  <c r="H63" i="62"/>
  <c r="H61" i="62"/>
  <c r="H59" i="62"/>
  <c r="H57" i="62"/>
  <c r="H55" i="62"/>
  <c r="H53" i="62"/>
  <c r="H51" i="62"/>
  <c r="H49" i="62"/>
  <c r="H47" i="62"/>
  <c r="H45" i="62"/>
  <c r="H43" i="62"/>
  <c r="H41" i="62"/>
  <c r="H39" i="62"/>
  <c r="D38" i="62"/>
  <c r="H37" i="62"/>
  <c r="H35" i="62"/>
  <c r="H33" i="62"/>
  <c r="H31" i="62"/>
  <c r="H29" i="62"/>
  <c r="H27" i="62"/>
  <c r="H25" i="62"/>
  <c r="H23" i="62"/>
  <c r="H21" i="62"/>
  <c r="B21" i="62" s="1"/>
  <c r="B4" i="62"/>
  <c r="A21" i="62"/>
  <c r="H66" i="62"/>
  <c r="H64" i="62"/>
  <c r="H62" i="62"/>
  <c r="H60" i="62"/>
  <c r="H58" i="62"/>
  <c r="H56" i="62"/>
  <c r="D55" i="62"/>
  <c r="H54" i="62"/>
  <c r="H52" i="62"/>
  <c r="H50" i="62"/>
  <c r="H48" i="62"/>
  <c r="D47" i="62"/>
  <c r="H46" i="62"/>
  <c r="H44" i="62"/>
  <c r="H42" i="62"/>
  <c r="H40" i="62"/>
  <c r="H38" i="62"/>
  <c r="H36" i="62"/>
  <c r="H34" i="62"/>
  <c r="H32" i="62"/>
  <c r="H30" i="62"/>
  <c r="H28" i="62"/>
  <c r="H26" i="62"/>
  <c r="D25" i="62"/>
  <c r="H24" i="62"/>
  <c r="H22" i="62"/>
  <c r="I20" i="62"/>
  <c r="B3" i="62"/>
  <c r="E23" i="62"/>
  <c r="A22" i="62"/>
  <c r="H67" i="61"/>
  <c r="H65" i="61"/>
  <c r="H63" i="61"/>
  <c r="H61" i="61"/>
  <c r="H59" i="61"/>
  <c r="H57" i="61"/>
  <c r="H55" i="61"/>
  <c r="H53" i="61"/>
  <c r="H51" i="61"/>
  <c r="H49" i="61"/>
  <c r="H47" i="61"/>
  <c r="H45" i="61"/>
  <c r="H43" i="61"/>
  <c r="H41" i="61"/>
  <c r="H39" i="61"/>
  <c r="D38" i="61"/>
  <c r="H37" i="61"/>
  <c r="H35" i="61"/>
  <c r="H33" i="61"/>
  <c r="H31" i="61"/>
  <c r="H29" i="61"/>
  <c r="H27" i="61"/>
  <c r="H25" i="61"/>
  <c r="H23" i="61"/>
  <c r="H21" i="61"/>
  <c r="B21" i="61" s="1"/>
  <c r="B4" i="61"/>
  <c r="H66" i="61"/>
  <c r="H64" i="61"/>
  <c r="H62" i="61"/>
  <c r="H60" i="61"/>
  <c r="H58" i="61"/>
  <c r="H56" i="61"/>
  <c r="D55" i="61"/>
  <c r="H54" i="61"/>
  <c r="H52" i="61"/>
  <c r="H50" i="61"/>
  <c r="H48" i="61"/>
  <c r="D47" i="61"/>
  <c r="H46" i="61"/>
  <c r="H44" i="61"/>
  <c r="H42" i="61"/>
  <c r="H40" i="61"/>
  <c r="H38" i="61"/>
  <c r="H36" i="61"/>
  <c r="H34" i="61"/>
  <c r="H32" i="61"/>
  <c r="H30" i="61"/>
  <c r="H28" i="61"/>
  <c r="H26" i="61"/>
  <c r="D25" i="61"/>
  <c r="H24" i="61"/>
  <c r="H22" i="61"/>
  <c r="I20" i="61"/>
  <c r="B3" i="61"/>
  <c r="A22" i="61"/>
  <c r="E23" i="61"/>
  <c r="A21" i="61"/>
  <c r="H67" i="60"/>
  <c r="H65" i="60"/>
  <c r="H63" i="60"/>
  <c r="H61" i="60"/>
  <c r="H59" i="60"/>
  <c r="H57" i="60"/>
  <c r="H55" i="60"/>
  <c r="H53" i="60"/>
  <c r="H51" i="60"/>
  <c r="H49" i="60"/>
  <c r="H47" i="60"/>
  <c r="H45" i="60"/>
  <c r="H43" i="60"/>
  <c r="H41" i="60"/>
  <c r="H39" i="60"/>
  <c r="D38" i="60"/>
  <c r="H37" i="60"/>
  <c r="H35" i="60"/>
  <c r="H33" i="60"/>
  <c r="H31" i="60"/>
  <c r="H29" i="60"/>
  <c r="H27" i="60"/>
  <c r="H25" i="60"/>
  <c r="H23" i="60"/>
  <c r="H21" i="60"/>
  <c r="B21" i="60" s="1"/>
  <c r="B4" i="60"/>
  <c r="A21" i="60"/>
  <c r="H66" i="60"/>
  <c r="H64" i="60"/>
  <c r="H62" i="60"/>
  <c r="H60" i="60"/>
  <c r="H58" i="60"/>
  <c r="H56" i="60"/>
  <c r="D55" i="60"/>
  <c r="H54" i="60"/>
  <c r="H52" i="60"/>
  <c r="H50" i="60"/>
  <c r="H48" i="60"/>
  <c r="D47" i="60"/>
  <c r="H46" i="60"/>
  <c r="H44" i="60"/>
  <c r="H42" i="60"/>
  <c r="H40" i="60"/>
  <c r="H38" i="60"/>
  <c r="H36" i="60"/>
  <c r="H34" i="60"/>
  <c r="H32" i="60"/>
  <c r="H30" i="60"/>
  <c r="H28" i="60"/>
  <c r="H26" i="60"/>
  <c r="D25" i="60"/>
  <c r="H24" i="60"/>
  <c r="H22" i="60"/>
  <c r="I20" i="60"/>
  <c r="B3" i="60"/>
  <c r="A22" i="60"/>
  <c r="A23" i="60"/>
  <c r="E24" i="60"/>
  <c r="H67" i="59"/>
  <c r="H65" i="59"/>
  <c r="H63" i="59"/>
  <c r="H61" i="59"/>
  <c r="H59" i="59"/>
  <c r="H57" i="59"/>
  <c r="H55" i="59"/>
  <c r="H53" i="59"/>
  <c r="H51" i="59"/>
  <c r="H49" i="59"/>
  <c r="H47" i="59"/>
  <c r="H45" i="59"/>
  <c r="H43" i="59"/>
  <c r="H41" i="59"/>
  <c r="H39" i="59"/>
  <c r="D38" i="59"/>
  <c r="H37" i="59"/>
  <c r="H35" i="59"/>
  <c r="H33" i="59"/>
  <c r="H31" i="59"/>
  <c r="H29" i="59"/>
  <c r="H27" i="59"/>
  <c r="H25" i="59"/>
  <c r="H23" i="59"/>
  <c r="H21" i="59"/>
  <c r="B21" i="59" s="1"/>
  <c r="B4" i="59"/>
  <c r="H66" i="59"/>
  <c r="H64" i="59"/>
  <c r="H62" i="59"/>
  <c r="H60" i="59"/>
  <c r="H58" i="59"/>
  <c r="H56" i="59"/>
  <c r="D55" i="59"/>
  <c r="H54" i="59"/>
  <c r="H52" i="59"/>
  <c r="H50" i="59"/>
  <c r="H48" i="59"/>
  <c r="D47" i="59"/>
  <c r="H46" i="59"/>
  <c r="H44" i="59"/>
  <c r="H42" i="59"/>
  <c r="H40" i="59"/>
  <c r="H38" i="59"/>
  <c r="H36" i="59"/>
  <c r="H34" i="59"/>
  <c r="H32" i="59"/>
  <c r="H30" i="59"/>
  <c r="H28" i="59"/>
  <c r="H26" i="59"/>
  <c r="D25" i="59"/>
  <c r="H24" i="59"/>
  <c r="H22" i="59"/>
  <c r="I20" i="59"/>
  <c r="B3" i="59"/>
  <c r="A21" i="59"/>
  <c r="E22" i="59"/>
  <c r="H67" i="58"/>
  <c r="H65" i="58"/>
  <c r="H63" i="58"/>
  <c r="H61" i="58"/>
  <c r="H59" i="58"/>
  <c r="H57" i="58"/>
  <c r="H55" i="58"/>
  <c r="H53" i="58"/>
  <c r="H51" i="58"/>
  <c r="H49" i="58"/>
  <c r="H47" i="58"/>
  <c r="H45" i="58"/>
  <c r="H43" i="58"/>
  <c r="H41" i="58"/>
  <c r="H39" i="58"/>
  <c r="D38" i="58"/>
  <c r="H37" i="58"/>
  <c r="H35" i="58"/>
  <c r="H33" i="58"/>
  <c r="H31" i="58"/>
  <c r="H29" i="58"/>
  <c r="H27" i="58"/>
  <c r="H25" i="58"/>
  <c r="H23" i="58"/>
  <c r="H21" i="58"/>
  <c r="B21" i="58" s="1"/>
  <c r="B4" i="58"/>
  <c r="H62" i="58"/>
  <c r="H60" i="58"/>
  <c r="H58" i="58"/>
  <c r="H56" i="58"/>
  <c r="D55" i="58"/>
  <c r="H46" i="58"/>
  <c r="H44" i="58"/>
  <c r="A21" i="58"/>
  <c r="H66" i="58"/>
  <c r="H64" i="58"/>
  <c r="H54" i="58"/>
  <c r="H52" i="58"/>
  <c r="H50" i="58"/>
  <c r="H48" i="58"/>
  <c r="D47" i="58"/>
  <c r="H40" i="58"/>
  <c r="H34" i="58"/>
  <c r="H26" i="58"/>
  <c r="B3" i="58"/>
  <c r="H30" i="58"/>
  <c r="H22" i="58"/>
  <c r="I20" i="58"/>
  <c r="H32" i="58"/>
  <c r="H42" i="58"/>
  <c r="H36" i="58"/>
  <c r="H28" i="58"/>
  <c r="D25" i="58"/>
  <c r="H38" i="58"/>
  <c r="H24" i="58"/>
  <c r="A23" i="58"/>
  <c r="A22" i="58"/>
  <c r="E24" i="58"/>
  <c r="H67" i="57"/>
  <c r="H65" i="57"/>
  <c r="H63" i="57"/>
  <c r="H61" i="57"/>
  <c r="H59" i="57"/>
  <c r="H57" i="57"/>
  <c r="H55" i="57"/>
  <c r="H53" i="57"/>
  <c r="H51" i="57"/>
  <c r="H49" i="57"/>
  <c r="H47" i="57"/>
  <c r="H45" i="57"/>
  <c r="H43" i="57"/>
  <c r="H41" i="57"/>
  <c r="H39" i="57"/>
  <c r="D38" i="57"/>
  <c r="H37" i="57"/>
  <c r="H35" i="57"/>
  <c r="H33" i="57"/>
  <c r="H31" i="57"/>
  <c r="H29" i="57"/>
  <c r="H27" i="57"/>
  <c r="H25" i="57"/>
  <c r="H23" i="57"/>
  <c r="H21" i="57"/>
  <c r="B21" i="57" s="1"/>
  <c r="B4" i="57"/>
  <c r="A21" i="57"/>
  <c r="H66" i="57"/>
  <c r="H64" i="57"/>
  <c r="H62" i="57"/>
  <c r="H60" i="57"/>
  <c r="H58" i="57"/>
  <c r="H56" i="57"/>
  <c r="D55" i="57"/>
  <c r="H54" i="57"/>
  <c r="H52" i="57"/>
  <c r="H50" i="57"/>
  <c r="H48" i="57"/>
  <c r="D47" i="57"/>
  <c r="H46" i="57"/>
  <c r="H44" i="57"/>
  <c r="H42" i="57"/>
  <c r="H40" i="57"/>
  <c r="H38" i="57"/>
  <c r="H36" i="57"/>
  <c r="H34" i="57"/>
  <c r="H32" i="57"/>
  <c r="H30" i="57"/>
  <c r="H28" i="57"/>
  <c r="H26" i="57"/>
  <c r="D25" i="57"/>
  <c r="H24" i="57"/>
  <c r="H22" i="57"/>
  <c r="I20" i="57"/>
  <c r="B3" i="57"/>
  <c r="A22" i="57"/>
  <c r="A24" i="57"/>
  <c r="A23" i="57"/>
  <c r="A25" i="57"/>
  <c r="E26" i="57"/>
  <c r="H67" i="56"/>
  <c r="H65" i="56"/>
  <c r="H63" i="56"/>
  <c r="H61" i="56"/>
  <c r="H59" i="56"/>
  <c r="H57" i="56"/>
  <c r="H55" i="56"/>
  <c r="H53" i="56"/>
  <c r="H51" i="56"/>
  <c r="H49" i="56"/>
  <c r="H47" i="56"/>
  <c r="H45" i="56"/>
  <c r="H43" i="56"/>
  <c r="H41" i="56"/>
  <c r="H39" i="56"/>
  <c r="D38" i="56"/>
  <c r="H37" i="56"/>
  <c r="H35" i="56"/>
  <c r="H33" i="56"/>
  <c r="H31" i="56"/>
  <c r="H29" i="56"/>
  <c r="H27" i="56"/>
  <c r="H25" i="56"/>
  <c r="H23" i="56"/>
  <c r="H21" i="56"/>
  <c r="B21" i="56" s="1"/>
  <c r="B4" i="56"/>
  <c r="A21" i="56"/>
  <c r="H66" i="56"/>
  <c r="H64" i="56"/>
  <c r="H62" i="56"/>
  <c r="H60" i="56"/>
  <c r="H58" i="56"/>
  <c r="H56" i="56"/>
  <c r="D55" i="56"/>
  <c r="H54" i="56"/>
  <c r="H52" i="56"/>
  <c r="H50" i="56"/>
  <c r="H48" i="56"/>
  <c r="D47" i="56"/>
  <c r="H46" i="56"/>
  <c r="H44" i="56"/>
  <c r="H42" i="56"/>
  <c r="H40" i="56"/>
  <c r="H38" i="56"/>
  <c r="H36" i="56"/>
  <c r="H34" i="56"/>
  <c r="H32" i="56"/>
  <c r="H30" i="56"/>
  <c r="H28" i="56"/>
  <c r="H26" i="56"/>
  <c r="D25" i="56"/>
  <c r="H24" i="56"/>
  <c r="H22" i="56"/>
  <c r="B22" i="56" s="1"/>
  <c r="I20" i="56"/>
  <c r="B3" i="56"/>
  <c r="A22" i="56"/>
  <c r="A25" i="56"/>
  <c r="E26" i="56"/>
  <c r="A24" i="56"/>
  <c r="A23" i="56"/>
  <c r="H67" i="55"/>
  <c r="A21" i="55"/>
  <c r="H24" i="55"/>
  <c r="H22" i="55"/>
  <c r="I20" i="55"/>
  <c r="H66" i="55"/>
  <c r="H64" i="55"/>
  <c r="H62" i="55"/>
  <c r="H60" i="55"/>
  <c r="H58" i="55"/>
  <c r="H56" i="55"/>
  <c r="D55" i="55"/>
  <c r="H54" i="55"/>
  <c r="H52" i="55"/>
  <c r="H50" i="55"/>
  <c r="H48" i="55"/>
  <c r="D47" i="55"/>
  <c r="H46" i="55"/>
  <c r="H44" i="55"/>
  <c r="H42" i="55"/>
  <c r="H40" i="55"/>
  <c r="H38" i="55"/>
  <c r="H36" i="55"/>
  <c r="H34" i="55"/>
  <c r="H32" i="55"/>
  <c r="H30" i="55"/>
  <c r="H28" i="55"/>
  <c r="H26" i="55"/>
  <c r="D25" i="55"/>
  <c r="B3" i="55"/>
  <c r="H47" i="55"/>
  <c r="H41" i="55"/>
  <c r="D38" i="55"/>
  <c r="H33" i="55"/>
  <c r="H25" i="55"/>
  <c r="H55" i="55"/>
  <c r="H49" i="55"/>
  <c r="H43" i="55"/>
  <c r="H35" i="55"/>
  <c r="H21" i="55"/>
  <c r="B21" i="55" s="1"/>
  <c r="H51" i="55"/>
  <c r="H45" i="55"/>
  <c r="H37" i="55"/>
  <c r="H29" i="55"/>
  <c r="H23" i="55"/>
  <c r="H63" i="55"/>
  <c r="H61" i="55"/>
  <c r="H59" i="55"/>
  <c r="H57" i="55"/>
  <c r="H39" i="55"/>
  <c r="B4" i="55"/>
  <c r="H27" i="55"/>
  <c r="H65" i="55"/>
  <c r="H53" i="55"/>
  <c r="H31" i="55"/>
  <c r="A25" i="55"/>
  <c r="A23" i="55"/>
  <c r="A24" i="55"/>
  <c r="E26" i="55"/>
  <c r="A22" i="55"/>
  <c r="H67" i="54"/>
  <c r="H65" i="54"/>
  <c r="H63" i="54"/>
  <c r="H61" i="54"/>
  <c r="H59" i="54"/>
  <c r="H57" i="54"/>
  <c r="H55" i="54"/>
  <c r="H53" i="54"/>
  <c r="H51" i="54"/>
  <c r="H49" i="54"/>
  <c r="H47" i="54"/>
  <c r="H45" i="54"/>
  <c r="H43" i="54"/>
  <c r="H41" i="54"/>
  <c r="H39" i="54"/>
  <c r="D38" i="54"/>
  <c r="H37" i="54"/>
  <c r="H35" i="54"/>
  <c r="H33" i="54"/>
  <c r="H31" i="54"/>
  <c r="H29" i="54"/>
  <c r="H27" i="54"/>
  <c r="H25" i="54"/>
  <c r="H23" i="54"/>
  <c r="H21" i="54"/>
  <c r="B21" i="54" s="1"/>
  <c r="B4" i="54"/>
  <c r="A21" i="54"/>
  <c r="H66" i="54"/>
  <c r="H64" i="54"/>
  <c r="H62" i="54"/>
  <c r="H60" i="54"/>
  <c r="H58" i="54"/>
  <c r="H56" i="54"/>
  <c r="D55" i="54"/>
  <c r="H54" i="54"/>
  <c r="H52" i="54"/>
  <c r="H50" i="54"/>
  <c r="H48" i="54"/>
  <c r="D47" i="54"/>
  <c r="H46" i="54"/>
  <c r="H44" i="54"/>
  <c r="H42" i="54"/>
  <c r="H40" i="54"/>
  <c r="H38" i="54"/>
  <c r="H36" i="54"/>
  <c r="H34" i="54"/>
  <c r="H32" i="54"/>
  <c r="H30" i="54"/>
  <c r="H28" i="54"/>
  <c r="H26" i="54"/>
  <c r="D25" i="54"/>
  <c r="H24" i="54"/>
  <c r="H22" i="54"/>
  <c r="I20" i="54"/>
  <c r="B3" i="54"/>
  <c r="A23" i="54"/>
  <c r="E24" i="54"/>
  <c r="A22" i="54"/>
  <c r="H67" i="53"/>
  <c r="H65" i="53"/>
  <c r="H63" i="53"/>
  <c r="H61" i="53"/>
  <c r="H59" i="53"/>
  <c r="H57" i="53"/>
  <c r="H55" i="53"/>
  <c r="H53" i="53"/>
  <c r="H51" i="53"/>
  <c r="H49" i="53"/>
  <c r="H47" i="53"/>
  <c r="H45" i="53"/>
  <c r="H43" i="53"/>
  <c r="H41" i="53"/>
  <c r="H39" i="53"/>
  <c r="D38" i="53"/>
  <c r="H37" i="53"/>
  <c r="H35" i="53"/>
  <c r="H33" i="53"/>
  <c r="H31" i="53"/>
  <c r="H29" i="53"/>
  <c r="H27" i="53"/>
  <c r="H25" i="53"/>
  <c r="H23" i="53"/>
  <c r="H21" i="53"/>
  <c r="B21" i="53" s="1"/>
  <c r="B4" i="53"/>
  <c r="A21" i="53"/>
  <c r="H66" i="53"/>
  <c r="H64" i="53"/>
  <c r="H62" i="53"/>
  <c r="H60" i="53"/>
  <c r="H58" i="53"/>
  <c r="H56" i="53"/>
  <c r="D55" i="53"/>
  <c r="H54" i="53"/>
  <c r="H52" i="53"/>
  <c r="H50" i="53"/>
  <c r="H48" i="53"/>
  <c r="D47" i="53"/>
  <c r="H46" i="53"/>
  <c r="H44" i="53"/>
  <c r="H42" i="53"/>
  <c r="H40" i="53"/>
  <c r="H38" i="53"/>
  <c r="H36" i="53"/>
  <c r="H34" i="53"/>
  <c r="H32" i="53"/>
  <c r="H30" i="53"/>
  <c r="H28" i="53"/>
  <c r="H26" i="53"/>
  <c r="D25" i="53"/>
  <c r="H24" i="53"/>
  <c r="H22" i="53"/>
  <c r="B22" i="53" s="1"/>
  <c r="I20" i="53"/>
  <c r="B3" i="53"/>
  <c r="A23" i="53"/>
  <c r="E24" i="53"/>
  <c r="A22" i="53"/>
  <c r="H67" i="52"/>
  <c r="H65" i="52"/>
  <c r="H63" i="52"/>
  <c r="H61" i="52"/>
  <c r="H59" i="52"/>
  <c r="H57" i="52"/>
  <c r="H55" i="52"/>
  <c r="H53" i="52"/>
  <c r="H51" i="52"/>
  <c r="H49" i="52"/>
  <c r="H47" i="52"/>
  <c r="H45" i="52"/>
  <c r="H43" i="52"/>
  <c r="H41" i="52"/>
  <c r="H39" i="52"/>
  <c r="D38" i="52"/>
  <c r="H37" i="52"/>
  <c r="H35" i="52"/>
  <c r="H33" i="52"/>
  <c r="H31" i="52"/>
  <c r="H29" i="52"/>
  <c r="H27" i="52"/>
  <c r="H25" i="52"/>
  <c r="H23" i="52"/>
  <c r="H21" i="52"/>
  <c r="B21" i="52" s="1"/>
  <c r="B4" i="52"/>
  <c r="D55" i="52"/>
  <c r="H48" i="52"/>
  <c r="D47" i="52"/>
  <c r="H44" i="52"/>
  <c r="H40" i="52"/>
  <c r="H32" i="52"/>
  <c r="D25" i="52"/>
  <c r="B3" i="52"/>
  <c r="A21" i="52"/>
  <c r="H42" i="52"/>
  <c r="H66" i="52"/>
  <c r="H64" i="52"/>
  <c r="H62" i="52"/>
  <c r="H60" i="52"/>
  <c r="H58" i="52"/>
  <c r="H56" i="52"/>
  <c r="H54" i="52"/>
  <c r="H52" i="52"/>
  <c r="H50" i="52"/>
  <c r="H46" i="52"/>
  <c r="H38" i="52"/>
  <c r="H36" i="52"/>
  <c r="H34" i="52"/>
  <c r="H30" i="52"/>
  <c r="H28" i="52"/>
  <c r="H26" i="52"/>
  <c r="H24" i="52"/>
  <c r="H22" i="52"/>
  <c r="I20" i="52"/>
  <c r="A23" i="52"/>
  <c r="E24" i="52"/>
  <c r="A22" i="52"/>
  <c r="H67" i="51"/>
  <c r="H65" i="51"/>
  <c r="H63" i="51"/>
  <c r="H61" i="51"/>
  <c r="H59" i="51"/>
  <c r="H57" i="51"/>
  <c r="H55" i="51"/>
  <c r="H53" i="51"/>
  <c r="H51" i="51"/>
  <c r="H49" i="51"/>
  <c r="H47" i="51"/>
  <c r="H45" i="51"/>
  <c r="H43" i="51"/>
  <c r="H41" i="51"/>
  <c r="H39" i="51"/>
  <c r="D38" i="51"/>
  <c r="H37" i="51"/>
  <c r="H35" i="51"/>
  <c r="H33" i="51"/>
  <c r="H31" i="51"/>
  <c r="H29" i="51"/>
  <c r="H27" i="51"/>
  <c r="H25" i="51"/>
  <c r="H23" i="51"/>
  <c r="H21" i="51"/>
  <c r="B21" i="51" s="1"/>
  <c r="B4" i="51"/>
  <c r="A21" i="51"/>
  <c r="H66" i="51"/>
  <c r="H64" i="51"/>
  <c r="H62" i="51"/>
  <c r="H60" i="51"/>
  <c r="H58" i="51"/>
  <c r="H56" i="51"/>
  <c r="D55" i="51"/>
  <c r="H54" i="51"/>
  <c r="H52" i="51"/>
  <c r="H50" i="51"/>
  <c r="H48" i="51"/>
  <c r="D47" i="51"/>
  <c r="H46" i="51"/>
  <c r="H44" i="51"/>
  <c r="H42" i="51"/>
  <c r="H40" i="51"/>
  <c r="H38" i="51"/>
  <c r="H36" i="51"/>
  <c r="H34" i="51"/>
  <c r="H32" i="51"/>
  <c r="H30" i="51"/>
  <c r="H28" i="51"/>
  <c r="H26" i="51"/>
  <c r="D25" i="51"/>
  <c r="H24" i="51"/>
  <c r="H22" i="51"/>
  <c r="I20" i="51"/>
  <c r="B3" i="51"/>
  <c r="E23" i="51"/>
  <c r="A22" i="51"/>
  <c r="H67" i="50"/>
  <c r="H65" i="50"/>
  <c r="H63" i="50"/>
  <c r="H61" i="50"/>
  <c r="H59" i="50"/>
  <c r="H57" i="50"/>
  <c r="H55" i="50"/>
  <c r="H53" i="50"/>
  <c r="H51" i="50"/>
  <c r="H49" i="50"/>
  <c r="H47" i="50"/>
  <c r="H45" i="50"/>
  <c r="H43" i="50"/>
  <c r="H41" i="50"/>
  <c r="H39" i="50"/>
  <c r="D38" i="50"/>
  <c r="H37" i="50"/>
  <c r="H35" i="50"/>
  <c r="H33" i="50"/>
  <c r="H31" i="50"/>
  <c r="H29" i="50"/>
  <c r="H27" i="50"/>
  <c r="H25" i="50"/>
  <c r="H23" i="50"/>
  <c r="H21" i="50"/>
  <c r="B21" i="50" s="1"/>
  <c r="B4" i="50"/>
  <c r="A21" i="50"/>
  <c r="H66" i="50"/>
  <c r="H64" i="50"/>
  <c r="H62" i="50"/>
  <c r="H60" i="50"/>
  <c r="H58" i="50"/>
  <c r="H56" i="50"/>
  <c r="D55" i="50"/>
  <c r="H54" i="50"/>
  <c r="H52" i="50"/>
  <c r="H50" i="50"/>
  <c r="H48" i="50"/>
  <c r="D47" i="50"/>
  <c r="H46" i="50"/>
  <c r="H44" i="50"/>
  <c r="H42" i="50"/>
  <c r="H40" i="50"/>
  <c r="H38" i="50"/>
  <c r="H36" i="50"/>
  <c r="H34" i="50"/>
  <c r="H32" i="50"/>
  <c r="H30" i="50"/>
  <c r="H28" i="50"/>
  <c r="H26" i="50"/>
  <c r="D25" i="50"/>
  <c r="H24" i="50"/>
  <c r="H22" i="50"/>
  <c r="I20" i="50"/>
  <c r="B3" i="50"/>
  <c r="A22" i="50"/>
  <c r="A23" i="50"/>
  <c r="E24" i="50"/>
  <c r="H67" i="49"/>
  <c r="H65" i="49"/>
  <c r="H63" i="49"/>
  <c r="H61" i="49"/>
  <c r="H59" i="49"/>
  <c r="H57" i="49"/>
  <c r="H55" i="49"/>
  <c r="H53" i="49"/>
  <c r="H51" i="49"/>
  <c r="H49" i="49"/>
  <c r="H47" i="49"/>
  <c r="H45" i="49"/>
  <c r="H43" i="49"/>
  <c r="H41" i="49"/>
  <c r="H39" i="49"/>
  <c r="D38" i="49"/>
  <c r="H37" i="49"/>
  <c r="H35" i="49"/>
  <c r="H33" i="49"/>
  <c r="H31" i="49"/>
  <c r="H29" i="49"/>
  <c r="H27" i="49"/>
  <c r="H25" i="49"/>
  <c r="H23" i="49"/>
  <c r="H21" i="49"/>
  <c r="B21" i="49" s="1"/>
  <c r="B4" i="49"/>
  <c r="H26" i="49"/>
  <c r="H24" i="49"/>
  <c r="H22" i="49"/>
  <c r="I20" i="49"/>
  <c r="H66" i="49"/>
  <c r="H64" i="49"/>
  <c r="H62" i="49"/>
  <c r="H60" i="49"/>
  <c r="H58" i="49"/>
  <c r="H56" i="49"/>
  <c r="D55" i="49"/>
  <c r="H54" i="49"/>
  <c r="H52" i="49"/>
  <c r="H50" i="49"/>
  <c r="H48" i="49"/>
  <c r="D47" i="49"/>
  <c r="H46" i="49"/>
  <c r="H44" i="49"/>
  <c r="H42" i="49"/>
  <c r="H40" i="49"/>
  <c r="H38" i="49"/>
  <c r="H36" i="49"/>
  <c r="H34" i="49"/>
  <c r="H32" i="49"/>
  <c r="H30" i="49"/>
  <c r="H28" i="49"/>
  <c r="B3" i="49"/>
  <c r="A21" i="49"/>
  <c r="D25" i="49"/>
  <c r="E23" i="49"/>
  <c r="A22" i="49"/>
  <c r="H67" i="48"/>
  <c r="H65" i="48"/>
  <c r="H63" i="48"/>
  <c r="H61" i="48"/>
  <c r="H59" i="48"/>
  <c r="H57" i="48"/>
  <c r="H55" i="48"/>
  <c r="H53" i="48"/>
  <c r="H51" i="48"/>
  <c r="H49" i="48"/>
  <c r="H47" i="48"/>
  <c r="H45" i="48"/>
  <c r="H43" i="48"/>
  <c r="H41" i="48"/>
  <c r="H39" i="48"/>
  <c r="D38" i="48"/>
  <c r="H37" i="48"/>
  <c r="H35" i="48"/>
  <c r="H33" i="48"/>
  <c r="H31" i="48"/>
  <c r="H29" i="48"/>
  <c r="H27" i="48"/>
  <c r="H25" i="48"/>
  <c r="H23" i="48"/>
  <c r="H21" i="48"/>
  <c r="B21" i="48" s="1"/>
  <c r="B4" i="48"/>
  <c r="A21" i="48"/>
  <c r="H66" i="48"/>
  <c r="H64" i="48"/>
  <c r="H62" i="48"/>
  <c r="H60" i="48"/>
  <c r="H58" i="48"/>
  <c r="H56" i="48"/>
  <c r="D55" i="48"/>
  <c r="H54" i="48"/>
  <c r="H52" i="48"/>
  <c r="H50" i="48"/>
  <c r="H48" i="48"/>
  <c r="D47" i="48"/>
  <c r="H46" i="48"/>
  <c r="H44" i="48"/>
  <c r="H42" i="48"/>
  <c r="H40" i="48"/>
  <c r="H38" i="48"/>
  <c r="H36" i="48"/>
  <c r="H34" i="48"/>
  <c r="H32" i="48"/>
  <c r="H30" i="48"/>
  <c r="H28" i="48"/>
  <c r="H26" i="48"/>
  <c r="D25" i="48"/>
  <c r="H24" i="48"/>
  <c r="H22" i="48"/>
  <c r="I20" i="48"/>
  <c r="B3" i="48"/>
  <c r="A24" i="48"/>
  <c r="A22" i="48"/>
  <c r="A23" i="48"/>
  <c r="A25" i="48"/>
  <c r="E26" i="48"/>
  <c r="H67" i="47"/>
  <c r="H65" i="47"/>
  <c r="H63" i="47"/>
  <c r="H61" i="47"/>
  <c r="H59" i="47"/>
  <c r="H57" i="47"/>
  <c r="H55" i="47"/>
  <c r="H53" i="47"/>
  <c r="H51" i="47"/>
  <c r="H49" i="47"/>
  <c r="H47" i="47"/>
  <c r="H45" i="47"/>
  <c r="H43" i="47"/>
  <c r="H41" i="47"/>
  <c r="H39" i="47"/>
  <c r="D38" i="47"/>
  <c r="H37" i="47"/>
  <c r="H35" i="47"/>
  <c r="A21" i="47"/>
  <c r="H66" i="47"/>
  <c r="H64" i="47"/>
  <c r="H62" i="47"/>
  <c r="H60" i="47"/>
  <c r="H58" i="47"/>
  <c r="H56" i="47"/>
  <c r="D55" i="47"/>
  <c r="H54" i="47"/>
  <c r="H52" i="47"/>
  <c r="H50" i="47"/>
  <c r="H48" i="47"/>
  <c r="D47" i="47"/>
  <c r="H46" i="47"/>
  <c r="H44" i="47"/>
  <c r="H42" i="47"/>
  <c r="H40" i="47"/>
  <c r="H38" i="47"/>
  <c r="H36" i="47"/>
  <c r="H34" i="47"/>
  <c r="H32" i="47"/>
  <c r="H30" i="47"/>
  <c r="H28" i="47"/>
  <c r="H26" i="47"/>
  <c r="D25" i="47"/>
  <c r="H24" i="47"/>
  <c r="H22" i="47"/>
  <c r="I20" i="47"/>
  <c r="B3" i="47"/>
  <c r="H33" i="47"/>
  <c r="H25" i="47"/>
  <c r="H29" i="47"/>
  <c r="H23" i="47"/>
  <c r="B4" i="47"/>
  <c r="H27" i="47"/>
  <c r="H21" i="47"/>
  <c r="B21" i="47" s="1"/>
  <c r="H31" i="47"/>
  <c r="A25" i="47"/>
  <c r="A24" i="47"/>
  <c r="E26" i="47"/>
  <c r="A23" i="47"/>
  <c r="A22" i="47"/>
  <c r="H67" i="35"/>
  <c r="A67" i="35"/>
  <c r="D38" i="35"/>
  <c r="B4" i="35"/>
  <c r="A65" i="35"/>
  <c r="D47" i="35"/>
  <c r="B3" i="35"/>
  <c r="D55" i="35"/>
  <c r="H65" i="35"/>
  <c r="A62" i="35"/>
  <c r="A46" i="35"/>
  <c r="A30" i="35"/>
  <c r="A43" i="35"/>
  <c r="A27" i="35"/>
  <c r="A21" i="35"/>
  <c r="A51" i="35"/>
  <c r="A52" i="35"/>
  <c r="A36" i="35"/>
  <c r="A61" i="35"/>
  <c r="A45" i="35"/>
  <c r="D25" i="35"/>
  <c r="H66" i="35"/>
  <c r="A54" i="35"/>
  <c r="A34" i="35"/>
  <c r="A39" i="35"/>
  <c r="A33" i="35"/>
  <c r="A55" i="35"/>
  <c r="A48" i="35"/>
  <c r="A28" i="35"/>
  <c r="A49" i="35"/>
  <c r="A50" i="35"/>
  <c r="A26" i="35"/>
  <c r="A35" i="35"/>
  <c r="A29" i="35"/>
  <c r="A64" i="35"/>
  <c r="A44" i="35"/>
  <c r="A24" i="35"/>
  <c r="A41" i="35"/>
  <c r="A38" i="35"/>
  <c r="A23" i="35"/>
  <c r="A56" i="35"/>
  <c r="A53" i="35"/>
  <c r="A22" i="35"/>
  <c r="A63" i="35"/>
  <c r="A40" i="35"/>
  <c r="A37" i="35"/>
  <c r="A42" i="35"/>
  <c r="A60" i="35"/>
  <c r="A47" i="35"/>
  <c r="A32" i="35"/>
  <c r="A31" i="35"/>
  <c r="A59" i="35"/>
  <c r="A57" i="35"/>
  <c r="H27" i="35"/>
  <c r="H56" i="35"/>
  <c r="H50" i="35"/>
  <c r="H31" i="35"/>
  <c r="H60" i="35"/>
  <c r="H54" i="35"/>
  <c r="H51" i="35"/>
  <c r="H45" i="35"/>
  <c r="H22" i="35"/>
  <c r="H62" i="35"/>
  <c r="H36" i="35"/>
  <c r="H52" i="35"/>
  <c r="H43" i="35"/>
  <c r="H37" i="35"/>
  <c r="H28" i="35"/>
  <c r="H47" i="35"/>
  <c r="H41" i="35"/>
  <c r="H29" i="35"/>
  <c r="H32" i="35"/>
  <c r="H61" i="35"/>
  <c r="H25" i="35"/>
  <c r="H55" i="35"/>
  <c r="H30" i="35"/>
  <c r="H46" i="35"/>
  <c r="A58" i="35"/>
  <c r="H59" i="35"/>
  <c r="H23" i="35"/>
  <c r="H57" i="35"/>
  <c r="H48" i="35"/>
  <c r="H39" i="35"/>
  <c r="H21" i="35"/>
  <c r="B21" i="35" s="1"/>
  <c r="A25" i="35"/>
  <c r="H40" i="35"/>
  <c r="I20" i="35"/>
  <c r="H38" i="35"/>
  <c r="H64" i="35"/>
  <c r="H33" i="35"/>
  <c r="H53" i="35"/>
  <c r="H63" i="35"/>
  <c r="H24" i="35"/>
  <c r="H42" i="35"/>
  <c r="H49" i="35"/>
  <c r="H34" i="35"/>
  <c r="H26" i="35"/>
  <c r="H35" i="35"/>
  <c r="H58" i="35"/>
  <c r="H44" i="35"/>
  <c r="A66" i="35"/>
  <c r="B22" i="54" l="1"/>
  <c r="B23" i="54" s="1"/>
  <c r="B24" i="54" s="1"/>
  <c r="B25" i="54" s="1"/>
  <c r="B26" i="54" s="1"/>
  <c r="B27" i="54" s="1"/>
  <c r="B28" i="54" s="1"/>
  <c r="B29" i="54" s="1"/>
  <c r="B30" i="54" s="1"/>
  <c r="B31" i="54" s="1"/>
  <c r="B32" i="54" s="1"/>
  <c r="B33" i="54" s="1"/>
  <c r="B34" i="54" s="1"/>
  <c r="B35" i="54" s="1"/>
  <c r="B36" i="54" s="1"/>
  <c r="B37" i="54" s="1"/>
  <c r="B38" i="54" s="1"/>
  <c r="B39" i="54" s="1"/>
  <c r="B40" i="54" s="1"/>
  <c r="B41" i="54" s="1"/>
  <c r="B42" i="54" s="1"/>
  <c r="B43" i="54" s="1"/>
  <c r="B44" i="54" s="1"/>
  <c r="B45" i="54" s="1"/>
  <c r="B46" i="54" s="1"/>
  <c r="B47" i="54" s="1"/>
  <c r="B48" i="54" s="1"/>
  <c r="B49" i="54" s="1"/>
  <c r="B50" i="54" s="1"/>
  <c r="B51" i="54" s="1"/>
  <c r="B52" i="54" s="1"/>
  <c r="B53" i="54" s="1"/>
  <c r="B54" i="54" s="1"/>
  <c r="B55" i="54" s="1"/>
  <c r="B56" i="54" s="1"/>
  <c r="B57" i="54" s="1"/>
  <c r="B58" i="54" s="1"/>
  <c r="B59" i="54" s="1"/>
  <c r="B60" i="54" s="1"/>
  <c r="B61" i="54" s="1"/>
  <c r="B62" i="54" s="1"/>
  <c r="B63" i="54" s="1"/>
  <c r="B64" i="54" s="1"/>
  <c r="B65" i="54" s="1"/>
  <c r="B66" i="54" s="1"/>
  <c r="B67" i="54" s="1"/>
  <c r="B22" i="57"/>
  <c r="C22" i="57" s="1"/>
  <c r="B22" i="62"/>
  <c r="C22" i="62" s="1"/>
  <c r="B22" i="60"/>
  <c r="C22" i="60" s="1"/>
  <c r="B22" i="65"/>
  <c r="C22" i="65" s="1"/>
  <c r="B23" i="66"/>
  <c r="B24" i="66" s="1"/>
  <c r="B25" i="66" s="1"/>
  <c r="B26" i="66" s="1"/>
  <c r="B27" i="66" s="1"/>
  <c r="B28" i="66" s="1"/>
  <c r="B29" i="66" s="1"/>
  <c r="B30" i="66" s="1"/>
  <c r="B31" i="66" s="1"/>
  <c r="B32" i="66" s="1"/>
  <c r="B33" i="66" s="1"/>
  <c r="B34" i="66" s="1"/>
  <c r="B35" i="66" s="1"/>
  <c r="B36" i="66" s="1"/>
  <c r="B37" i="66" s="1"/>
  <c r="B38" i="66" s="1"/>
  <c r="B39" i="66" s="1"/>
  <c r="B40" i="66" s="1"/>
  <c r="B41" i="66" s="1"/>
  <c r="B42" i="66" s="1"/>
  <c r="B43" i="66" s="1"/>
  <c r="B44" i="66" s="1"/>
  <c r="B45" i="66" s="1"/>
  <c r="B46" i="66" s="1"/>
  <c r="B47" i="66" s="1"/>
  <c r="B48" i="66" s="1"/>
  <c r="B49" i="66" s="1"/>
  <c r="B50" i="66" s="1"/>
  <c r="B51" i="66" s="1"/>
  <c r="B52" i="66" s="1"/>
  <c r="B53" i="66" s="1"/>
  <c r="B54" i="66" s="1"/>
  <c r="B55" i="66" s="1"/>
  <c r="B56" i="66" s="1"/>
  <c r="B57" i="66" s="1"/>
  <c r="B58" i="66" s="1"/>
  <c r="B59" i="66" s="1"/>
  <c r="B60" i="66" s="1"/>
  <c r="B61" i="66" s="1"/>
  <c r="B62" i="66" s="1"/>
  <c r="B63" i="66" s="1"/>
  <c r="B64" i="66" s="1"/>
  <c r="B65" i="66" s="1"/>
  <c r="B66" i="66" s="1"/>
  <c r="B67" i="66" s="1"/>
  <c r="E24" i="66"/>
  <c r="A23" i="66"/>
  <c r="C21" i="66"/>
  <c r="E27" i="65"/>
  <c r="A26" i="65"/>
  <c r="C21" i="65"/>
  <c r="C22" i="64"/>
  <c r="B23" i="64"/>
  <c r="C23" i="64" s="1"/>
  <c r="B22" i="50"/>
  <c r="C22" i="50" s="1"/>
  <c r="C22" i="63"/>
  <c r="A25" i="64"/>
  <c r="E26" i="64"/>
  <c r="C21" i="64"/>
  <c r="B23" i="63"/>
  <c r="C23" i="63" s="1"/>
  <c r="B22" i="51"/>
  <c r="B23" i="51" s="1"/>
  <c r="B24" i="51" s="1"/>
  <c r="B25" i="51" s="1"/>
  <c r="B26" i="51" s="1"/>
  <c r="B27" i="51" s="1"/>
  <c r="B28" i="51" s="1"/>
  <c r="B29" i="51" s="1"/>
  <c r="B30" i="51" s="1"/>
  <c r="B31" i="51" s="1"/>
  <c r="B32" i="51" s="1"/>
  <c r="B33" i="51" s="1"/>
  <c r="B34" i="51" s="1"/>
  <c r="B35" i="51" s="1"/>
  <c r="B36" i="51" s="1"/>
  <c r="B37" i="51" s="1"/>
  <c r="B38" i="51" s="1"/>
  <c r="B39" i="51" s="1"/>
  <c r="B40" i="51" s="1"/>
  <c r="B41" i="51" s="1"/>
  <c r="B42" i="51" s="1"/>
  <c r="B43" i="51" s="1"/>
  <c r="B44" i="51" s="1"/>
  <c r="B45" i="51" s="1"/>
  <c r="B46" i="51" s="1"/>
  <c r="B47" i="51" s="1"/>
  <c r="B48" i="51" s="1"/>
  <c r="B49" i="51" s="1"/>
  <c r="B50" i="51" s="1"/>
  <c r="B51" i="51" s="1"/>
  <c r="B52" i="51" s="1"/>
  <c r="B53" i="51" s="1"/>
  <c r="B54" i="51" s="1"/>
  <c r="B55" i="51" s="1"/>
  <c r="B56" i="51" s="1"/>
  <c r="B57" i="51" s="1"/>
  <c r="B58" i="51" s="1"/>
  <c r="B59" i="51" s="1"/>
  <c r="B60" i="51" s="1"/>
  <c r="B61" i="51" s="1"/>
  <c r="B62" i="51" s="1"/>
  <c r="B63" i="51" s="1"/>
  <c r="B64" i="51" s="1"/>
  <c r="B65" i="51" s="1"/>
  <c r="B66" i="51" s="1"/>
  <c r="B67" i="51" s="1"/>
  <c r="B22" i="61"/>
  <c r="B23" i="61" s="1"/>
  <c r="B24" i="61" s="1"/>
  <c r="B25" i="61" s="1"/>
  <c r="B26" i="61" s="1"/>
  <c r="B27" i="61" s="1"/>
  <c r="B28" i="61" s="1"/>
  <c r="B29" i="61" s="1"/>
  <c r="B30" i="61" s="1"/>
  <c r="B31" i="61" s="1"/>
  <c r="B32" i="61" s="1"/>
  <c r="B33" i="61" s="1"/>
  <c r="B34" i="61" s="1"/>
  <c r="B35" i="61" s="1"/>
  <c r="B36" i="61" s="1"/>
  <c r="B37" i="61" s="1"/>
  <c r="B38" i="61" s="1"/>
  <c r="B39" i="61" s="1"/>
  <c r="B40" i="61" s="1"/>
  <c r="B41" i="61" s="1"/>
  <c r="B42" i="61" s="1"/>
  <c r="B43" i="61" s="1"/>
  <c r="B44" i="61" s="1"/>
  <c r="B45" i="61" s="1"/>
  <c r="B46" i="61" s="1"/>
  <c r="B47" i="61" s="1"/>
  <c r="B48" i="61" s="1"/>
  <c r="B49" i="61" s="1"/>
  <c r="B50" i="61" s="1"/>
  <c r="B51" i="61" s="1"/>
  <c r="B52" i="61" s="1"/>
  <c r="B53" i="61" s="1"/>
  <c r="B54" i="61" s="1"/>
  <c r="B55" i="61" s="1"/>
  <c r="B56" i="61" s="1"/>
  <c r="B57" i="61" s="1"/>
  <c r="B58" i="61" s="1"/>
  <c r="B59" i="61" s="1"/>
  <c r="B60" i="61" s="1"/>
  <c r="B61" i="61" s="1"/>
  <c r="B62" i="61" s="1"/>
  <c r="B63" i="61" s="1"/>
  <c r="B64" i="61" s="1"/>
  <c r="B65" i="61" s="1"/>
  <c r="B66" i="61" s="1"/>
  <c r="B67" i="61" s="1"/>
  <c r="C21" i="63"/>
  <c r="E25" i="63"/>
  <c r="A24" i="63"/>
  <c r="A23" i="62"/>
  <c r="E24" i="62"/>
  <c r="C21" i="62"/>
  <c r="A23" i="61"/>
  <c r="E24" i="61"/>
  <c r="C21" i="61"/>
  <c r="B22" i="48"/>
  <c r="C22" i="48" s="1"/>
  <c r="C21" i="60"/>
  <c r="E25" i="60"/>
  <c r="A24" i="60"/>
  <c r="B22" i="59"/>
  <c r="B23" i="59" s="1"/>
  <c r="B24" i="59" s="1"/>
  <c r="B25" i="59" s="1"/>
  <c r="B26" i="59" s="1"/>
  <c r="B27" i="59" s="1"/>
  <c r="B28" i="59" s="1"/>
  <c r="B29" i="59" s="1"/>
  <c r="B30" i="59" s="1"/>
  <c r="B31" i="59" s="1"/>
  <c r="B32" i="59" s="1"/>
  <c r="B33" i="59" s="1"/>
  <c r="B34" i="59" s="1"/>
  <c r="B35" i="59" s="1"/>
  <c r="B36" i="59" s="1"/>
  <c r="B37" i="59" s="1"/>
  <c r="B38" i="59" s="1"/>
  <c r="B39" i="59" s="1"/>
  <c r="B40" i="59" s="1"/>
  <c r="B41" i="59" s="1"/>
  <c r="B42" i="59" s="1"/>
  <c r="B43" i="59" s="1"/>
  <c r="B44" i="59" s="1"/>
  <c r="B45" i="59" s="1"/>
  <c r="B46" i="59" s="1"/>
  <c r="B47" i="59" s="1"/>
  <c r="B48" i="59" s="1"/>
  <c r="B49" i="59" s="1"/>
  <c r="B50" i="59" s="1"/>
  <c r="B51" i="59" s="1"/>
  <c r="B52" i="59" s="1"/>
  <c r="B53" i="59" s="1"/>
  <c r="B54" i="59" s="1"/>
  <c r="B55" i="59" s="1"/>
  <c r="B56" i="59" s="1"/>
  <c r="B57" i="59" s="1"/>
  <c r="B58" i="59" s="1"/>
  <c r="B59" i="59" s="1"/>
  <c r="B60" i="59" s="1"/>
  <c r="B61" i="59" s="1"/>
  <c r="B62" i="59" s="1"/>
  <c r="B63" i="59" s="1"/>
  <c r="B64" i="59" s="1"/>
  <c r="B65" i="59" s="1"/>
  <c r="B66" i="59" s="1"/>
  <c r="B67" i="59" s="1"/>
  <c r="E23" i="59"/>
  <c r="A22" i="59"/>
  <c r="C21" i="59"/>
  <c r="B22" i="58"/>
  <c r="B23" i="58" s="1"/>
  <c r="C23" i="58" s="1"/>
  <c r="E25" i="58"/>
  <c r="A24" i="58"/>
  <c r="C21" i="58"/>
  <c r="E27" i="57"/>
  <c r="A26" i="57"/>
  <c r="C21" i="57"/>
  <c r="C22" i="56"/>
  <c r="B23" i="56"/>
  <c r="C23" i="56" s="1"/>
  <c r="C21" i="56"/>
  <c r="E27" i="56"/>
  <c r="A26" i="56"/>
  <c r="B22" i="55"/>
  <c r="C22" i="55" s="1"/>
  <c r="E27" i="55"/>
  <c r="A26" i="55"/>
  <c r="C21" i="55"/>
  <c r="C21" i="54"/>
  <c r="C22" i="54"/>
  <c r="E25" i="54"/>
  <c r="A24" i="54"/>
  <c r="C22" i="53"/>
  <c r="B23" i="53"/>
  <c r="C23" i="53" s="1"/>
  <c r="C21" i="53"/>
  <c r="E25" i="53"/>
  <c r="A24" i="53"/>
  <c r="B22" i="52"/>
  <c r="C22" i="52" s="1"/>
  <c r="C21" i="52"/>
  <c r="E25" i="52"/>
  <c r="A24" i="52"/>
  <c r="A23" i="51"/>
  <c r="E24" i="51"/>
  <c r="C21" i="51"/>
  <c r="B22" i="49"/>
  <c r="C22" i="49" s="1"/>
  <c r="C21" i="50"/>
  <c r="E25" i="50"/>
  <c r="A24" i="50"/>
  <c r="E24" i="49"/>
  <c r="A23" i="49"/>
  <c r="C21" i="49"/>
  <c r="E27" i="48"/>
  <c r="A26" i="48"/>
  <c r="C21" i="48"/>
  <c r="B22" i="47"/>
  <c r="C22" i="47" s="1"/>
  <c r="C21" i="47"/>
  <c r="E27" i="47"/>
  <c r="A26" i="47"/>
  <c r="B22" i="35"/>
  <c r="B23" i="35" s="1"/>
  <c r="C21" i="35"/>
  <c r="F3" i="35"/>
  <c r="B23" i="62" l="1"/>
  <c r="B24" i="62" s="1"/>
  <c r="B25" i="62" s="1"/>
  <c r="B26" i="62" s="1"/>
  <c r="B27" i="62" s="1"/>
  <c r="B28" i="62" s="1"/>
  <c r="B29" i="62" s="1"/>
  <c r="B30" i="62" s="1"/>
  <c r="B31" i="62" s="1"/>
  <c r="B32" i="62" s="1"/>
  <c r="B33" i="62" s="1"/>
  <c r="B34" i="62" s="1"/>
  <c r="B35" i="62" s="1"/>
  <c r="B36" i="62" s="1"/>
  <c r="B37" i="62" s="1"/>
  <c r="B38" i="62" s="1"/>
  <c r="B39" i="62" s="1"/>
  <c r="B40" i="62" s="1"/>
  <c r="B41" i="62" s="1"/>
  <c r="B42" i="62" s="1"/>
  <c r="B43" i="62" s="1"/>
  <c r="B44" i="62" s="1"/>
  <c r="B45" i="62" s="1"/>
  <c r="B46" i="62" s="1"/>
  <c r="B47" i="62" s="1"/>
  <c r="B48" i="62" s="1"/>
  <c r="B49" i="62" s="1"/>
  <c r="B50" i="62" s="1"/>
  <c r="B51" i="62" s="1"/>
  <c r="B52" i="62" s="1"/>
  <c r="B53" i="62" s="1"/>
  <c r="B54" i="62" s="1"/>
  <c r="B55" i="62" s="1"/>
  <c r="B56" i="62" s="1"/>
  <c r="B57" i="62" s="1"/>
  <c r="B58" i="62" s="1"/>
  <c r="B59" i="62" s="1"/>
  <c r="B60" i="62" s="1"/>
  <c r="B61" i="62" s="1"/>
  <c r="B62" i="62" s="1"/>
  <c r="B63" i="62" s="1"/>
  <c r="B64" i="62" s="1"/>
  <c r="B65" i="62" s="1"/>
  <c r="B66" i="62" s="1"/>
  <c r="B67" i="62" s="1"/>
  <c r="B23" i="57"/>
  <c r="B24" i="57" s="1"/>
  <c r="B25" i="57" s="1"/>
  <c r="B23" i="60"/>
  <c r="B24" i="60" s="1"/>
  <c r="B25" i="60" s="1"/>
  <c r="B26" i="60" s="1"/>
  <c r="B27" i="60" s="1"/>
  <c r="B28" i="60" s="1"/>
  <c r="B29" i="60" s="1"/>
  <c r="B30" i="60" s="1"/>
  <c r="B31" i="60" s="1"/>
  <c r="B32" i="60" s="1"/>
  <c r="B33" i="60" s="1"/>
  <c r="B34" i="60" s="1"/>
  <c r="B35" i="60" s="1"/>
  <c r="B36" i="60" s="1"/>
  <c r="B37" i="60" s="1"/>
  <c r="B38" i="60" s="1"/>
  <c r="B39" i="60" s="1"/>
  <c r="B40" i="60" s="1"/>
  <c r="B41" i="60" s="1"/>
  <c r="B42" i="60" s="1"/>
  <c r="B43" i="60" s="1"/>
  <c r="B44" i="60" s="1"/>
  <c r="B45" i="60" s="1"/>
  <c r="B46" i="60" s="1"/>
  <c r="B47" i="60" s="1"/>
  <c r="B48" i="60" s="1"/>
  <c r="B49" i="60" s="1"/>
  <c r="B50" i="60" s="1"/>
  <c r="B51" i="60" s="1"/>
  <c r="B52" i="60" s="1"/>
  <c r="B53" i="60" s="1"/>
  <c r="B54" i="60" s="1"/>
  <c r="B55" i="60" s="1"/>
  <c r="B56" i="60" s="1"/>
  <c r="B57" i="60" s="1"/>
  <c r="B58" i="60" s="1"/>
  <c r="B59" i="60" s="1"/>
  <c r="B60" i="60" s="1"/>
  <c r="B61" i="60" s="1"/>
  <c r="B62" i="60" s="1"/>
  <c r="B63" i="60" s="1"/>
  <c r="B64" i="60" s="1"/>
  <c r="B65" i="60" s="1"/>
  <c r="B66" i="60" s="1"/>
  <c r="B67" i="60" s="1"/>
  <c r="B23" i="65"/>
  <c r="C23" i="65" s="1"/>
  <c r="C23" i="66"/>
  <c r="B23" i="50"/>
  <c r="C23" i="50" s="1"/>
  <c r="E25" i="66"/>
  <c r="A24" i="66"/>
  <c r="A27" i="65"/>
  <c r="E28" i="65"/>
  <c r="B24" i="64"/>
  <c r="C24" i="64" s="1"/>
  <c r="C22" i="61"/>
  <c r="E27" i="64"/>
  <c r="A26" i="64"/>
  <c r="B24" i="63"/>
  <c r="B25" i="63" s="1"/>
  <c r="B26" i="63" s="1"/>
  <c r="B27" i="63" s="1"/>
  <c r="B28" i="63" s="1"/>
  <c r="B29" i="63" s="1"/>
  <c r="B30" i="63" s="1"/>
  <c r="B31" i="63" s="1"/>
  <c r="B32" i="63" s="1"/>
  <c r="B33" i="63" s="1"/>
  <c r="B34" i="63" s="1"/>
  <c r="B35" i="63" s="1"/>
  <c r="B36" i="63" s="1"/>
  <c r="B37" i="63" s="1"/>
  <c r="B38" i="63" s="1"/>
  <c r="B39" i="63" s="1"/>
  <c r="B40" i="63" s="1"/>
  <c r="B41" i="63" s="1"/>
  <c r="B42" i="63" s="1"/>
  <c r="B43" i="63" s="1"/>
  <c r="B44" i="63" s="1"/>
  <c r="B45" i="63" s="1"/>
  <c r="B46" i="63" s="1"/>
  <c r="B47" i="63" s="1"/>
  <c r="B48" i="63" s="1"/>
  <c r="B49" i="63" s="1"/>
  <c r="B50" i="63" s="1"/>
  <c r="B51" i="63" s="1"/>
  <c r="B52" i="63" s="1"/>
  <c r="B53" i="63" s="1"/>
  <c r="B54" i="63" s="1"/>
  <c r="B55" i="63" s="1"/>
  <c r="B56" i="63" s="1"/>
  <c r="B57" i="63" s="1"/>
  <c r="B58" i="63" s="1"/>
  <c r="B59" i="63" s="1"/>
  <c r="B60" i="63" s="1"/>
  <c r="B61" i="63" s="1"/>
  <c r="B62" i="63" s="1"/>
  <c r="B63" i="63" s="1"/>
  <c r="B64" i="63" s="1"/>
  <c r="B65" i="63" s="1"/>
  <c r="B66" i="63" s="1"/>
  <c r="B67" i="63" s="1"/>
  <c r="B23" i="48"/>
  <c r="B24" i="48" s="1"/>
  <c r="B25" i="48" s="1"/>
  <c r="C25" i="48" s="1"/>
  <c r="C22" i="51"/>
  <c r="A25" i="63"/>
  <c r="E26" i="63"/>
  <c r="E25" i="62"/>
  <c r="A24" i="62"/>
  <c r="E25" i="61"/>
  <c r="A24" i="61"/>
  <c r="C23" i="61"/>
  <c r="A25" i="60"/>
  <c r="E26" i="60"/>
  <c r="C22" i="58"/>
  <c r="C22" i="59"/>
  <c r="A23" i="59"/>
  <c r="E24" i="59"/>
  <c r="A25" i="58"/>
  <c r="E26" i="58"/>
  <c r="B24" i="58"/>
  <c r="B25" i="58" s="1"/>
  <c r="B26" i="58" s="1"/>
  <c r="B27" i="58" s="1"/>
  <c r="B28" i="58" s="1"/>
  <c r="B29" i="58" s="1"/>
  <c r="B30" i="58" s="1"/>
  <c r="B31" i="58" s="1"/>
  <c r="B32" i="58" s="1"/>
  <c r="B33" i="58" s="1"/>
  <c r="B34" i="58" s="1"/>
  <c r="B35" i="58" s="1"/>
  <c r="B36" i="58" s="1"/>
  <c r="B37" i="58" s="1"/>
  <c r="B38" i="58" s="1"/>
  <c r="B39" i="58" s="1"/>
  <c r="B40" i="58" s="1"/>
  <c r="B41" i="58" s="1"/>
  <c r="B42" i="58" s="1"/>
  <c r="B43" i="58" s="1"/>
  <c r="B44" i="58" s="1"/>
  <c r="B45" i="58" s="1"/>
  <c r="B46" i="58" s="1"/>
  <c r="B47" i="58" s="1"/>
  <c r="B48" i="58" s="1"/>
  <c r="B49" i="58" s="1"/>
  <c r="B50" i="58" s="1"/>
  <c r="B51" i="58" s="1"/>
  <c r="B52" i="58" s="1"/>
  <c r="B53" i="58" s="1"/>
  <c r="B54" i="58" s="1"/>
  <c r="B55" i="58" s="1"/>
  <c r="B56" i="58" s="1"/>
  <c r="B57" i="58" s="1"/>
  <c r="B58" i="58" s="1"/>
  <c r="B59" i="58" s="1"/>
  <c r="B60" i="58" s="1"/>
  <c r="B61" i="58" s="1"/>
  <c r="B62" i="58" s="1"/>
  <c r="B63" i="58" s="1"/>
  <c r="B64" i="58" s="1"/>
  <c r="B65" i="58" s="1"/>
  <c r="B66" i="58" s="1"/>
  <c r="B67" i="58" s="1"/>
  <c r="A27" i="57"/>
  <c r="E28" i="57"/>
  <c r="A27" i="56"/>
  <c r="E28" i="56"/>
  <c r="B24" i="56"/>
  <c r="C23" i="54"/>
  <c r="B23" i="55"/>
  <c r="A27" i="55"/>
  <c r="E28" i="55"/>
  <c r="C24" i="54"/>
  <c r="A25" i="54"/>
  <c r="C25" i="54" s="1"/>
  <c r="E26" i="54"/>
  <c r="B24" i="53"/>
  <c r="B25" i="53" s="1"/>
  <c r="B26" i="53" s="1"/>
  <c r="B27" i="53" s="1"/>
  <c r="B28" i="53" s="1"/>
  <c r="B29" i="53" s="1"/>
  <c r="B30" i="53" s="1"/>
  <c r="B31" i="53" s="1"/>
  <c r="B32" i="53" s="1"/>
  <c r="B33" i="53" s="1"/>
  <c r="B34" i="53" s="1"/>
  <c r="B35" i="53" s="1"/>
  <c r="B36" i="53" s="1"/>
  <c r="B37" i="53" s="1"/>
  <c r="B38" i="53" s="1"/>
  <c r="B39" i="53" s="1"/>
  <c r="B40" i="53" s="1"/>
  <c r="B41" i="53" s="1"/>
  <c r="B42" i="53" s="1"/>
  <c r="B43" i="53" s="1"/>
  <c r="B44" i="53" s="1"/>
  <c r="B45" i="53" s="1"/>
  <c r="B46" i="53" s="1"/>
  <c r="B47" i="53" s="1"/>
  <c r="B48" i="53" s="1"/>
  <c r="B49" i="53" s="1"/>
  <c r="B50" i="53" s="1"/>
  <c r="B51" i="53" s="1"/>
  <c r="B52" i="53" s="1"/>
  <c r="B53" i="53" s="1"/>
  <c r="B54" i="53" s="1"/>
  <c r="B55" i="53" s="1"/>
  <c r="B56" i="53" s="1"/>
  <c r="B57" i="53" s="1"/>
  <c r="B58" i="53" s="1"/>
  <c r="B59" i="53" s="1"/>
  <c r="B60" i="53" s="1"/>
  <c r="B61" i="53" s="1"/>
  <c r="B62" i="53" s="1"/>
  <c r="B63" i="53" s="1"/>
  <c r="B64" i="53" s="1"/>
  <c r="B65" i="53" s="1"/>
  <c r="B66" i="53" s="1"/>
  <c r="B67" i="53" s="1"/>
  <c r="A25" i="53"/>
  <c r="E26" i="53"/>
  <c r="B23" i="52"/>
  <c r="A25" i="52"/>
  <c r="E26" i="52"/>
  <c r="C23" i="51"/>
  <c r="E25" i="51"/>
  <c r="A24" i="51"/>
  <c r="B23" i="49"/>
  <c r="B24" i="49" s="1"/>
  <c r="B25" i="49" s="1"/>
  <c r="B26" i="49" s="1"/>
  <c r="B27" i="49" s="1"/>
  <c r="B28" i="49" s="1"/>
  <c r="B29" i="49" s="1"/>
  <c r="B30" i="49" s="1"/>
  <c r="B31" i="49" s="1"/>
  <c r="B32" i="49" s="1"/>
  <c r="B33" i="49" s="1"/>
  <c r="B34" i="49" s="1"/>
  <c r="B35" i="49" s="1"/>
  <c r="B36" i="49" s="1"/>
  <c r="B37" i="49" s="1"/>
  <c r="B38" i="49" s="1"/>
  <c r="B39" i="49" s="1"/>
  <c r="B40" i="49" s="1"/>
  <c r="B41" i="49" s="1"/>
  <c r="B42" i="49" s="1"/>
  <c r="B43" i="49" s="1"/>
  <c r="B44" i="49" s="1"/>
  <c r="B45" i="49" s="1"/>
  <c r="B46" i="49" s="1"/>
  <c r="B47" i="49" s="1"/>
  <c r="B48" i="49" s="1"/>
  <c r="B49" i="49" s="1"/>
  <c r="B50" i="49" s="1"/>
  <c r="B51" i="49" s="1"/>
  <c r="B52" i="49" s="1"/>
  <c r="B53" i="49" s="1"/>
  <c r="B54" i="49" s="1"/>
  <c r="B55" i="49" s="1"/>
  <c r="B56" i="49" s="1"/>
  <c r="B57" i="49" s="1"/>
  <c r="B58" i="49" s="1"/>
  <c r="B59" i="49" s="1"/>
  <c r="B60" i="49" s="1"/>
  <c r="B61" i="49" s="1"/>
  <c r="B62" i="49" s="1"/>
  <c r="B63" i="49" s="1"/>
  <c r="B64" i="49" s="1"/>
  <c r="B65" i="49" s="1"/>
  <c r="B66" i="49" s="1"/>
  <c r="B67" i="49" s="1"/>
  <c r="A25" i="50"/>
  <c r="E26" i="50"/>
  <c r="A24" i="49"/>
  <c r="E25" i="49"/>
  <c r="A27" i="48"/>
  <c r="E28" i="48"/>
  <c r="B23" i="47"/>
  <c r="B24" i="47" s="1"/>
  <c r="B25" i="47" s="1"/>
  <c r="A27" i="47"/>
  <c r="E28" i="47"/>
  <c r="C22" i="35"/>
  <c r="B24" i="35"/>
  <c r="C23" i="35"/>
  <c r="C23" i="62" l="1"/>
  <c r="C24" i="57"/>
  <c r="C25" i="60"/>
  <c r="C23" i="57"/>
  <c r="C24" i="60"/>
  <c r="C23" i="60"/>
  <c r="B24" i="65"/>
  <c r="C24" i="65" s="1"/>
  <c r="B24" i="50"/>
  <c r="B25" i="50" s="1"/>
  <c r="B26" i="50" s="1"/>
  <c r="B27" i="50" s="1"/>
  <c r="B28" i="50" s="1"/>
  <c r="B29" i="50" s="1"/>
  <c r="B30" i="50" s="1"/>
  <c r="B31" i="50" s="1"/>
  <c r="B32" i="50" s="1"/>
  <c r="B33" i="50" s="1"/>
  <c r="B34" i="50" s="1"/>
  <c r="B35" i="50" s="1"/>
  <c r="B36" i="50" s="1"/>
  <c r="B37" i="50" s="1"/>
  <c r="B38" i="50" s="1"/>
  <c r="B39" i="50" s="1"/>
  <c r="B40" i="50" s="1"/>
  <c r="B41" i="50" s="1"/>
  <c r="B42" i="50" s="1"/>
  <c r="B43" i="50" s="1"/>
  <c r="B44" i="50" s="1"/>
  <c r="B45" i="50" s="1"/>
  <c r="B46" i="50" s="1"/>
  <c r="B47" i="50" s="1"/>
  <c r="B48" i="50" s="1"/>
  <c r="B49" i="50" s="1"/>
  <c r="B50" i="50" s="1"/>
  <c r="B51" i="50" s="1"/>
  <c r="B52" i="50" s="1"/>
  <c r="B53" i="50" s="1"/>
  <c r="B54" i="50" s="1"/>
  <c r="B55" i="50" s="1"/>
  <c r="B56" i="50" s="1"/>
  <c r="B57" i="50" s="1"/>
  <c r="B58" i="50" s="1"/>
  <c r="B59" i="50" s="1"/>
  <c r="B60" i="50" s="1"/>
  <c r="B61" i="50" s="1"/>
  <c r="B62" i="50" s="1"/>
  <c r="B63" i="50" s="1"/>
  <c r="B64" i="50" s="1"/>
  <c r="B65" i="50" s="1"/>
  <c r="B66" i="50" s="1"/>
  <c r="B67" i="50" s="1"/>
  <c r="C24" i="66"/>
  <c r="E26" i="66"/>
  <c r="A25" i="66"/>
  <c r="C25" i="66" s="1"/>
  <c r="B25" i="64"/>
  <c r="E29" i="65"/>
  <c r="A28" i="65"/>
  <c r="C25" i="63"/>
  <c r="C24" i="63"/>
  <c r="A27" i="64"/>
  <c r="E28" i="64"/>
  <c r="C23" i="48"/>
  <c r="C24" i="48"/>
  <c r="E27" i="63"/>
  <c r="A26" i="63"/>
  <c r="C26" i="63" s="1"/>
  <c r="C24" i="62"/>
  <c r="A25" i="62"/>
  <c r="C25" i="62" s="1"/>
  <c r="E26" i="62"/>
  <c r="C24" i="61"/>
  <c r="A25" i="61"/>
  <c r="C25" i="61" s="1"/>
  <c r="E26" i="61"/>
  <c r="E27" i="60"/>
  <c r="A26" i="60"/>
  <c r="C26" i="60" s="1"/>
  <c r="E25" i="59"/>
  <c r="A24" i="59"/>
  <c r="C24" i="59" s="1"/>
  <c r="C23" i="59"/>
  <c r="E27" i="58"/>
  <c r="A26" i="58"/>
  <c r="C26" i="58" s="1"/>
  <c r="C25" i="58"/>
  <c r="C24" i="58"/>
  <c r="E29" i="57"/>
  <c r="A28" i="57"/>
  <c r="B26" i="57"/>
  <c r="C25" i="57"/>
  <c r="E29" i="56"/>
  <c r="A28" i="56"/>
  <c r="B25" i="56"/>
  <c r="C24" i="56"/>
  <c r="B24" i="55"/>
  <c r="C23" i="55"/>
  <c r="E29" i="55"/>
  <c r="A28" i="55"/>
  <c r="E27" i="54"/>
  <c r="A26" i="54"/>
  <c r="C26" i="54" s="1"/>
  <c r="C25" i="53"/>
  <c r="C24" i="53"/>
  <c r="E27" i="53"/>
  <c r="A26" i="53"/>
  <c r="C26" i="53" s="1"/>
  <c r="C23" i="52"/>
  <c r="B24" i="52"/>
  <c r="E27" i="52"/>
  <c r="A26" i="52"/>
  <c r="C24" i="51"/>
  <c r="A25" i="51"/>
  <c r="C25" i="51" s="1"/>
  <c r="E26" i="51"/>
  <c r="C23" i="49"/>
  <c r="E27" i="50"/>
  <c r="A26" i="50"/>
  <c r="B26" i="48"/>
  <c r="B27" i="48" s="1"/>
  <c r="B28" i="48" s="1"/>
  <c r="B29" i="48" s="1"/>
  <c r="B30" i="48" s="1"/>
  <c r="B31" i="48" s="1"/>
  <c r="B32" i="48" s="1"/>
  <c r="B33" i="48" s="1"/>
  <c r="B34" i="48" s="1"/>
  <c r="B35" i="48" s="1"/>
  <c r="B36" i="48" s="1"/>
  <c r="B37" i="48" s="1"/>
  <c r="B38" i="48" s="1"/>
  <c r="B39" i="48" s="1"/>
  <c r="B40" i="48" s="1"/>
  <c r="B41" i="48" s="1"/>
  <c r="B42" i="48" s="1"/>
  <c r="B43" i="48" s="1"/>
  <c r="B44" i="48" s="1"/>
  <c r="B45" i="48" s="1"/>
  <c r="B46" i="48" s="1"/>
  <c r="B47" i="48" s="1"/>
  <c r="B48" i="48" s="1"/>
  <c r="B49" i="48" s="1"/>
  <c r="B50" i="48" s="1"/>
  <c r="B51" i="48" s="1"/>
  <c r="B52" i="48" s="1"/>
  <c r="B53" i="48" s="1"/>
  <c r="B54" i="48" s="1"/>
  <c r="B55" i="48" s="1"/>
  <c r="B56" i="48" s="1"/>
  <c r="B57" i="48" s="1"/>
  <c r="B58" i="48" s="1"/>
  <c r="B59" i="48" s="1"/>
  <c r="B60" i="48" s="1"/>
  <c r="B61" i="48" s="1"/>
  <c r="B62" i="48" s="1"/>
  <c r="B63" i="48" s="1"/>
  <c r="B64" i="48" s="1"/>
  <c r="B65" i="48" s="1"/>
  <c r="B66" i="48" s="1"/>
  <c r="B67" i="48" s="1"/>
  <c r="A25" i="49"/>
  <c r="C25" i="49" s="1"/>
  <c r="E26" i="49"/>
  <c r="C24" i="49"/>
  <c r="E29" i="48"/>
  <c r="A28" i="48"/>
  <c r="C24" i="47"/>
  <c r="C23" i="47"/>
  <c r="E29" i="47"/>
  <c r="A28" i="47"/>
  <c r="C25" i="47"/>
  <c r="B26" i="47"/>
  <c r="B25" i="35"/>
  <c r="C24" i="35"/>
  <c r="B25" i="65" l="1"/>
  <c r="C25" i="65" s="1"/>
  <c r="C24" i="50"/>
  <c r="C26" i="50"/>
  <c r="C25" i="50"/>
  <c r="E27" i="66"/>
  <c r="A26" i="66"/>
  <c r="C26" i="66" s="1"/>
  <c r="B26" i="64"/>
  <c r="C25" i="64"/>
  <c r="A29" i="65"/>
  <c r="E30" i="65"/>
  <c r="E29" i="64"/>
  <c r="A28" i="64"/>
  <c r="A27" i="63"/>
  <c r="E28" i="63"/>
  <c r="E27" i="62"/>
  <c r="A26" i="62"/>
  <c r="E27" i="61"/>
  <c r="A26" i="61"/>
  <c r="C26" i="61" s="1"/>
  <c r="A27" i="60"/>
  <c r="E28" i="60"/>
  <c r="A25" i="59"/>
  <c r="E26" i="59"/>
  <c r="A27" i="58"/>
  <c r="C27" i="58" s="1"/>
  <c r="E28" i="58"/>
  <c r="B27" i="57"/>
  <c r="C26" i="57"/>
  <c r="A29" i="57"/>
  <c r="E30" i="57"/>
  <c r="A29" i="56"/>
  <c r="E30" i="56"/>
  <c r="B26" i="56"/>
  <c r="C25" i="56"/>
  <c r="A29" i="55"/>
  <c r="E30" i="55"/>
  <c r="C24" i="55"/>
  <c r="B25" i="55"/>
  <c r="A27" i="54"/>
  <c r="E28" i="54"/>
  <c r="A27" i="53"/>
  <c r="E28" i="53"/>
  <c r="B25" i="52"/>
  <c r="C24" i="52"/>
  <c r="A27" i="52"/>
  <c r="E28" i="52"/>
  <c r="E27" i="51"/>
  <c r="A26" i="51"/>
  <c r="A27" i="50"/>
  <c r="E28" i="50"/>
  <c r="C27" i="48"/>
  <c r="C28" i="48"/>
  <c r="E27" i="49"/>
  <c r="A26" i="49"/>
  <c r="C26" i="48"/>
  <c r="A29" i="48"/>
  <c r="E30" i="48"/>
  <c r="B27" i="47"/>
  <c r="C26" i="47"/>
  <c r="A29" i="47"/>
  <c r="E30" i="47"/>
  <c r="C25" i="35"/>
  <c r="B26" i="35"/>
  <c r="B26" i="65" l="1"/>
  <c r="B27" i="65" s="1"/>
  <c r="C27" i="65" s="1"/>
  <c r="E28" i="66"/>
  <c r="A27" i="66"/>
  <c r="B27" i="64"/>
  <c r="C26" i="64"/>
  <c r="E31" i="65"/>
  <c r="A30" i="65"/>
  <c r="A29" i="64"/>
  <c r="E30" i="64"/>
  <c r="C27" i="63"/>
  <c r="E29" i="63"/>
  <c r="A28" i="63"/>
  <c r="C28" i="63" s="1"/>
  <c r="C26" i="62"/>
  <c r="A27" i="62"/>
  <c r="C27" i="62" s="1"/>
  <c r="E28" i="62"/>
  <c r="A27" i="61"/>
  <c r="E28" i="61"/>
  <c r="E29" i="60"/>
  <c r="A28" i="60"/>
  <c r="C28" i="60" s="1"/>
  <c r="C27" i="60"/>
  <c r="C25" i="59"/>
  <c r="E27" i="59"/>
  <c r="A26" i="59"/>
  <c r="C26" i="59" s="1"/>
  <c r="E29" i="58"/>
  <c r="A28" i="58"/>
  <c r="C28" i="58" s="1"/>
  <c r="B28" i="57"/>
  <c r="C27" i="57"/>
  <c r="E31" i="57"/>
  <c r="A30" i="57"/>
  <c r="B27" i="56"/>
  <c r="C26" i="56"/>
  <c r="E31" i="56"/>
  <c r="A30" i="56"/>
  <c r="E31" i="55"/>
  <c r="A30" i="55"/>
  <c r="C25" i="55"/>
  <c r="B26" i="55"/>
  <c r="E29" i="54"/>
  <c r="A28" i="54"/>
  <c r="C28" i="54" s="1"/>
  <c r="C27" i="54"/>
  <c r="C27" i="53"/>
  <c r="E29" i="53"/>
  <c r="A28" i="53"/>
  <c r="C28" i="53" s="1"/>
  <c r="B26" i="52"/>
  <c r="C25" i="52"/>
  <c r="E29" i="52"/>
  <c r="A28" i="52"/>
  <c r="A27" i="51"/>
  <c r="C27" i="51" s="1"/>
  <c r="E28" i="51"/>
  <c r="C26" i="51"/>
  <c r="E29" i="50"/>
  <c r="A28" i="50"/>
  <c r="C28" i="50" s="1"/>
  <c r="C27" i="50"/>
  <c r="C26" i="49"/>
  <c r="A27" i="49"/>
  <c r="C27" i="49" s="1"/>
  <c r="E28" i="49"/>
  <c r="E31" i="48"/>
  <c r="A30" i="48"/>
  <c r="C30" i="48" s="1"/>
  <c r="C29" i="48"/>
  <c r="E31" i="47"/>
  <c r="A30" i="47"/>
  <c r="B28" i="47"/>
  <c r="C27" i="47"/>
  <c r="C26" i="35"/>
  <c r="B27" i="35"/>
  <c r="B28" i="65" l="1"/>
  <c r="B29" i="65" s="1"/>
  <c r="C26" i="65"/>
  <c r="C27" i="66"/>
  <c r="E29" i="66"/>
  <c r="A28" i="66"/>
  <c r="C28" i="66" s="1"/>
  <c r="B28" i="64"/>
  <c r="C27" i="64"/>
  <c r="A31" i="65"/>
  <c r="E32" i="65"/>
  <c r="E31" i="64"/>
  <c r="A30" i="64"/>
  <c r="A29" i="63"/>
  <c r="E30" i="63"/>
  <c r="E29" i="62"/>
  <c r="A28" i="62"/>
  <c r="E29" i="61"/>
  <c r="A28" i="61"/>
  <c r="C28" i="61" s="1"/>
  <c r="C27" i="61"/>
  <c r="A29" i="60"/>
  <c r="E30" i="60"/>
  <c r="A27" i="59"/>
  <c r="C27" i="59" s="1"/>
  <c r="E28" i="59"/>
  <c r="A29" i="58"/>
  <c r="E30" i="58"/>
  <c r="B29" i="57"/>
  <c r="C28" i="57"/>
  <c r="A31" i="57"/>
  <c r="E32" i="57"/>
  <c r="A31" i="56"/>
  <c r="E32" i="56"/>
  <c r="B28" i="56"/>
  <c r="C27" i="56"/>
  <c r="A31" i="55"/>
  <c r="E32" i="55"/>
  <c r="B27" i="55"/>
  <c r="C26" i="55"/>
  <c r="A29" i="54"/>
  <c r="E30" i="54"/>
  <c r="A29" i="53"/>
  <c r="C29" i="53" s="1"/>
  <c r="E30" i="53"/>
  <c r="B27" i="52"/>
  <c r="C26" i="52"/>
  <c r="A29" i="52"/>
  <c r="E30" i="52"/>
  <c r="E29" i="51"/>
  <c r="A28" i="51"/>
  <c r="C28" i="51" s="1"/>
  <c r="A29" i="50"/>
  <c r="C29" i="50" s="1"/>
  <c r="E30" i="50"/>
  <c r="A28" i="49"/>
  <c r="E29" i="49"/>
  <c r="A31" i="48"/>
  <c r="E32" i="48"/>
  <c r="A31" i="47"/>
  <c r="E32" i="47"/>
  <c r="B29" i="47"/>
  <c r="C28" i="47"/>
  <c r="B28" i="35"/>
  <c r="C27" i="35"/>
  <c r="C28" i="65" l="1"/>
  <c r="A29" i="66"/>
  <c r="E30" i="66"/>
  <c r="B30" i="65"/>
  <c r="C29" i="65"/>
  <c r="B29" i="64"/>
  <c r="C28" i="64"/>
  <c r="E33" i="65"/>
  <c r="A32" i="65"/>
  <c r="A31" i="64"/>
  <c r="E32" i="64"/>
  <c r="E31" i="63"/>
  <c r="A30" i="63"/>
  <c r="C30" i="63" s="1"/>
  <c r="C29" i="63"/>
  <c r="A29" i="62"/>
  <c r="C29" i="62" s="1"/>
  <c r="E30" i="62"/>
  <c r="C28" i="62"/>
  <c r="A29" i="61"/>
  <c r="C29" i="61" s="1"/>
  <c r="E30" i="61"/>
  <c r="C29" i="60"/>
  <c r="E31" i="60"/>
  <c r="A30" i="60"/>
  <c r="C30" i="60" s="1"/>
  <c r="E29" i="59"/>
  <c r="A28" i="59"/>
  <c r="C28" i="59" s="1"/>
  <c r="E31" i="58"/>
  <c r="A30" i="58"/>
  <c r="C30" i="58" s="1"/>
  <c r="C29" i="58"/>
  <c r="B30" i="57"/>
  <c r="C29" i="57"/>
  <c r="E33" i="57"/>
  <c r="A32" i="57"/>
  <c r="E33" i="56"/>
  <c r="A32" i="56"/>
  <c r="B29" i="56"/>
  <c r="C28" i="56"/>
  <c r="B28" i="55"/>
  <c r="C27" i="55"/>
  <c r="E33" i="55"/>
  <c r="A32" i="55"/>
  <c r="E31" i="54"/>
  <c r="A30" i="54"/>
  <c r="C30" i="54" s="1"/>
  <c r="C29" i="54"/>
  <c r="E31" i="53"/>
  <c r="A30" i="53"/>
  <c r="C30" i="53" s="1"/>
  <c r="B28" i="52"/>
  <c r="C27" i="52"/>
  <c r="E31" i="52"/>
  <c r="A30" i="52"/>
  <c r="A29" i="51"/>
  <c r="E30" i="51"/>
  <c r="A30" i="50"/>
  <c r="C30" i="50" s="1"/>
  <c r="E31" i="50"/>
  <c r="A29" i="49"/>
  <c r="C29" i="49" s="1"/>
  <c r="E30" i="49"/>
  <c r="C28" i="49"/>
  <c r="E33" i="48"/>
  <c r="A32" i="48"/>
  <c r="C32" i="48" s="1"/>
  <c r="C31" i="48"/>
  <c r="E33" i="47"/>
  <c r="A32" i="47"/>
  <c r="B30" i="47"/>
  <c r="C29" i="47"/>
  <c r="C28" i="35"/>
  <c r="B29" i="35"/>
  <c r="A30" i="66" l="1"/>
  <c r="C30" i="66" s="1"/>
  <c r="E31" i="66"/>
  <c r="C29" i="66"/>
  <c r="B31" i="65"/>
  <c r="C30" i="65"/>
  <c r="B30" i="64"/>
  <c r="C29" i="64"/>
  <c r="A33" i="65"/>
  <c r="E34" i="65"/>
  <c r="E33" i="64"/>
  <c r="A32" i="64"/>
  <c r="A31" i="63"/>
  <c r="C31" i="63" s="1"/>
  <c r="E32" i="63"/>
  <c r="E31" i="62"/>
  <c r="A30" i="62"/>
  <c r="E31" i="61"/>
  <c r="A30" i="61"/>
  <c r="C30" i="61" s="1"/>
  <c r="A31" i="60"/>
  <c r="C31" i="60" s="1"/>
  <c r="E32" i="60"/>
  <c r="A29" i="59"/>
  <c r="C29" i="59" s="1"/>
  <c r="E30" i="59"/>
  <c r="A31" i="58"/>
  <c r="C31" i="58" s="1"/>
  <c r="E32" i="58"/>
  <c r="B31" i="57"/>
  <c r="C30" i="57"/>
  <c r="A33" i="57"/>
  <c r="E34" i="57"/>
  <c r="B30" i="56"/>
  <c r="C29" i="56"/>
  <c r="A33" i="56"/>
  <c r="E34" i="56"/>
  <c r="A33" i="55"/>
  <c r="E34" i="55"/>
  <c r="B29" i="55"/>
  <c r="C28" i="55"/>
  <c r="E32" i="54"/>
  <c r="A31" i="54"/>
  <c r="C31" i="54" s="1"/>
  <c r="A31" i="53"/>
  <c r="C31" i="53" s="1"/>
  <c r="E32" i="53"/>
  <c r="B29" i="52"/>
  <c r="C28" i="52"/>
  <c r="A31" i="52"/>
  <c r="E32" i="52"/>
  <c r="E31" i="51"/>
  <c r="A30" i="51"/>
  <c r="C30" i="51" s="1"/>
  <c r="C29" i="51"/>
  <c r="A31" i="50"/>
  <c r="C31" i="50" s="1"/>
  <c r="E32" i="50"/>
  <c r="A30" i="49"/>
  <c r="C30" i="49" s="1"/>
  <c r="E31" i="49"/>
  <c r="A33" i="48"/>
  <c r="C33" i="48" s="1"/>
  <c r="E34" i="48"/>
  <c r="B31" i="47"/>
  <c r="C30" i="47"/>
  <c r="A33" i="47"/>
  <c r="E34" i="47"/>
  <c r="C29" i="35"/>
  <c r="B30" i="35"/>
  <c r="A31" i="66" l="1"/>
  <c r="C31" i="66" s="1"/>
  <c r="E32" i="66"/>
  <c r="B32" i="65"/>
  <c r="C31" i="65"/>
  <c r="B31" i="64"/>
  <c r="C30" i="64"/>
  <c r="E35" i="65"/>
  <c r="A34" i="65"/>
  <c r="A33" i="64"/>
  <c r="E34" i="64"/>
  <c r="E33" i="63"/>
  <c r="A32" i="63"/>
  <c r="C32" i="63" s="1"/>
  <c r="A31" i="62"/>
  <c r="C31" i="62" s="1"/>
  <c r="E32" i="62"/>
  <c r="C30" i="62"/>
  <c r="A31" i="61"/>
  <c r="C31" i="61" s="1"/>
  <c r="E32" i="61"/>
  <c r="E33" i="60"/>
  <c r="A32" i="60"/>
  <c r="C32" i="60" s="1"/>
  <c r="E31" i="59"/>
  <c r="A30" i="59"/>
  <c r="C30" i="59" s="1"/>
  <c r="E33" i="58"/>
  <c r="A32" i="58"/>
  <c r="C32" i="58" s="1"/>
  <c r="E35" i="57"/>
  <c r="A34" i="57"/>
  <c r="B32" i="57"/>
  <c r="C31" i="57"/>
  <c r="E35" i="56"/>
  <c r="A34" i="56"/>
  <c r="B31" i="56"/>
  <c r="C30" i="56"/>
  <c r="B30" i="55"/>
  <c r="C29" i="55"/>
  <c r="E35" i="55"/>
  <c r="A34" i="55"/>
  <c r="E33" i="54"/>
  <c r="A32" i="54"/>
  <c r="C32" i="54" s="1"/>
  <c r="E33" i="53"/>
  <c r="A32" i="53"/>
  <c r="C32" i="53" s="1"/>
  <c r="B30" i="52"/>
  <c r="C29" i="52"/>
  <c r="E33" i="52"/>
  <c r="A32" i="52"/>
  <c r="A31" i="51"/>
  <c r="C31" i="51" s="1"/>
  <c r="E32" i="51"/>
  <c r="E33" i="50"/>
  <c r="A32" i="50"/>
  <c r="C32" i="50" s="1"/>
  <c r="A31" i="49"/>
  <c r="C31" i="49" s="1"/>
  <c r="E32" i="49"/>
  <c r="E35" i="48"/>
  <c r="A34" i="48"/>
  <c r="C34" i="48" s="1"/>
  <c r="B32" i="47"/>
  <c r="C31" i="47"/>
  <c r="E35" i="47"/>
  <c r="A34" i="47"/>
  <c r="C30" i="35"/>
  <c r="B31" i="35"/>
  <c r="E33" i="66" l="1"/>
  <c r="A32" i="66"/>
  <c r="C32" i="66" s="1"/>
  <c r="B33" i="65"/>
  <c r="C32" i="65"/>
  <c r="B32" i="64"/>
  <c r="C31" i="64"/>
  <c r="A35" i="65"/>
  <c r="E36" i="65"/>
  <c r="E35" i="64"/>
  <c r="A34" i="64"/>
  <c r="A33" i="63"/>
  <c r="C33" i="63" s="1"/>
  <c r="E34" i="63"/>
  <c r="E33" i="62"/>
  <c r="A32" i="62"/>
  <c r="C32" i="62" s="1"/>
  <c r="E33" i="61"/>
  <c r="A32" i="61"/>
  <c r="C32" i="61" s="1"/>
  <c r="A33" i="60"/>
  <c r="C33" i="60" s="1"/>
  <c r="E34" i="60"/>
  <c r="A31" i="59"/>
  <c r="C31" i="59" s="1"/>
  <c r="E32" i="59"/>
  <c r="A33" i="58"/>
  <c r="C33" i="58" s="1"/>
  <c r="E34" i="58"/>
  <c r="B33" i="57"/>
  <c r="C32" i="57"/>
  <c r="A35" i="57"/>
  <c r="E36" i="57"/>
  <c r="A35" i="56"/>
  <c r="E36" i="56"/>
  <c r="B32" i="56"/>
  <c r="C31" i="56"/>
  <c r="A35" i="55"/>
  <c r="E36" i="55"/>
  <c r="B31" i="55"/>
  <c r="C30" i="55"/>
  <c r="A33" i="54"/>
  <c r="C33" i="54" s="1"/>
  <c r="E34" i="54"/>
  <c r="A33" i="53"/>
  <c r="C33" i="53" s="1"/>
  <c r="E34" i="53"/>
  <c r="B31" i="52"/>
  <c r="C30" i="52"/>
  <c r="A33" i="52"/>
  <c r="E34" i="52"/>
  <c r="E33" i="51"/>
  <c r="A32" i="51"/>
  <c r="C32" i="51" s="1"/>
  <c r="A33" i="50"/>
  <c r="C33" i="50" s="1"/>
  <c r="E34" i="50"/>
  <c r="E33" i="49"/>
  <c r="A32" i="49"/>
  <c r="C32" i="49" s="1"/>
  <c r="A35" i="48"/>
  <c r="C35" i="48" s="1"/>
  <c r="E36" i="48"/>
  <c r="A35" i="47"/>
  <c r="E36" i="47"/>
  <c r="B33" i="47"/>
  <c r="C32" i="47"/>
  <c r="B32" i="35"/>
  <c r="C31" i="35"/>
  <c r="E34" i="66" l="1"/>
  <c r="A33" i="66"/>
  <c r="C33" i="66" s="1"/>
  <c r="B34" i="65"/>
  <c r="C33" i="65"/>
  <c r="B33" i="64"/>
  <c r="C32" i="64"/>
  <c r="E37" i="65"/>
  <c r="A36" i="65"/>
  <c r="A35" i="64"/>
  <c r="E36" i="64"/>
  <c r="E35" i="63"/>
  <c r="A34" i="63"/>
  <c r="C34" i="63" s="1"/>
  <c r="A33" i="62"/>
  <c r="C33" i="62" s="1"/>
  <c r="E34" i="62"/>
  <c r="A33" i="61"/>
  <c r="C33" i="61" s="1"/>
  <c r="E34" i="61"/>
  <c r="E35" i="60"/>
  <c r="A34" i="60"/>
  <c r="C34" i="60" s="1"/>
  <c r="E33" i="59"/>
  <c r="A32" i="59"/>
  <c r="C32" i="59" s="1"/>
  <c r="E35" i="58"/>
  <c r="A34" i="58"/>
  <c r="C34" i="58" s="1"/>
  <c r="E37" i="57"/>
  <c r="A36" i="57"/>
  <c r="B34" i="57"/>
  <c r="C33" i="57"/>
  <c r="B33" i="56"/>
  <c r="C32" i="56"/>
  <c r="E37" i="56"/>
  <c r="A36" i="56"/>
  <c r="E37" i="55"/>
  <c r="A36" i="55"/>
  <c r="B32" i="55"/>
  <c r="C31" i="55"/>
  <c r="A34" i="54"/>
  <c r="C34" i="54" s="1"/>
  <c r="E35" i="54"/>
  <c r="E35" i="53"/>
  <c r="A34" i="53"/>
  <c r="C34" i="53" s="1"/>
  <c r="B32" i="52"/>
  <c r="C31" i="52"/>
  <c r="E35" i="52"/>
  <c r="A34" i="52"/>
  <c r="A33" i="51"/>
  <c r="C33" i="51" s="1"/>
  <c r="E34" i="51"/>
  <c r="E35" i="50"/>
  <c r="A34" i="50"/>
  <c r="C34" i="50" s="1"/>
  <c r="E34" i="49"/>
  <c r="A33" i="49"/>
  <c r="C33" i="49" s="1"/>
  <c r="E37" i="48"/>
  <c r="A36" i="48"/>
  <c r="C36" i="48" s="1"/>
  <c r="E37" i="47"/>
  <c r="A36" i="47"/>
  <c r="B34" i="47"/>
  <c r="C33" i="47"/>
  <c r="C32" i="35"/>
  <c r="B33" i="35"/>
  <c r="A34" i="66" l="1"/>
  <c r="C34" i="66" s="1"/>
  <c r="E35" i="66"/>
  <c r="B35" i="65"/>
  <c r="C34" i="65"/>
  <c r="B34" i="64"/>
  <c r="C33" i="64"/>
  <c r="A37" i="65"/>
  <c r="E38" i="65"/>
  <c r="E37" i="64"/>
  <c r="A36" i="64"/>
  <c r="A35" i="63"/>
  <c r="C35" i="63" s="1"/>
  <c r="E36" i="63"/>
  <c r="E35" i="62"/>
  <c r="A34" i="62"/>
  <c r="C34" i="62" s="1"/>
  <c r="E35" i="61"/>
  <c r="A34" i="61"/>
  <c r="C34" i="61" s="1"/>
  <c r="A35" i="60"/>
  <c r="C35" i="60" s="1"/>
  <c r="E36" i="60"/>
  <c r="A33" i="59"/>
  <c r="C33" i="59" s="1"/>
  <c r="E34" i="59"/>
  <c r="A35" i="58"/>
  <c r="C35" i="58" s="1"/>
  <c r="E36" i="58"/>
  <c r="A37" i="57"/>
  <c r="E38" i="57"/>
  <c r="B35" i="57"/>
  <c r="C34" i="57"/>
  <c r="E38" i="56"/>
  <c r="A37" i="56"/>
  <c r="B34" i="56"/>
  <c r="C33" i="56"/>
  <c r="B33" i="55"/>
  <c r="C32" i="55"/>
  <c r="A37" i="55"/>
  <c r="E38" i="55"/>
  <c r="A35" i="54"/>
  <c r="C35" i="54" s="1"/>
  <c r="E36" i="54"/>
  <c r="A35" i="53"/>
  <c r="C35" i="53" s="1"/>
  <c r="E36" i="53"/>
  <c r="B33" i="52"/>
  <c r="C32" i="52"/>
  <c r="A35" i="52"/>
  <c r="E36" i="52"/>
  <c r="E35" i="51"/>
  <c r="A34" i="51"/>
  <c r="C34" i="51" s="1"/>
  <c r="A35" i="50"/>
  <c r="C35" i="50" s="1"/>
  <c r="E36" i="50"/>
  <c r="E35" i="49"/>
  <c r="A34" i="49"/>
  <c r="C34" i="49" s="1"/>
  <c r="A37" i="48"/>
  <c r="C37" i="48" s="1"/>
  <c r="E38" i="48"/>
  <c r="B35" i="47"/>
  <c r="C34" i="47"/>
  <c r="A37" i="47"/>
  <c r="E38" i="47"/>
  <c r="B34" i="35"/>
  <c r="C33" i="35"/>
  <c r="A35" i="66" l="1"/>
  <c r="C35" i="66" s="1"/>
  <c r="E36" i="66"/>
  <c r="B36" i="65"/>
  <c r="C35" i="65"/>
  <c r="B35" i="64"/>
  <c r="C34" i="64"/>
  <c r="E39" i="65"/>
  <c r="A38" i="65"/>
  <c r="A37" i="64"/>
  <c r="E38" i="64"/>
  <c r="E37" i="63"/>
  <c r="A36" i="63"/>
  <c r="C36" i="63" s="1"/>
  <c r="A35" i="62"/>
  <c r="C35" i="62" s="1"/>
  <c r="E36" i="62"/>
  <c r="A35" i="61"/>
  <c r="C35" i="61" s="1"/>
  <c r="E36" i="61"/>
  <c r="E37" i="60"/>
  <c r="A36" i="60"/>
  <c r="C36" i="60" s="1"/>
  <c r="E35" i="59"/>
  <c r="A34" i="59"/>
  <c r="C34" i="59" s="1"/>
  <c r="E37" i="58"/>
  <c r="A36" i="58"/>
  <c r="C36" i="58" s="1"/>
  <c r="E39" i="57"/>
  <c r="A38" i="57"/>
  <c r="B36" i="57"/>
  <c r="C35" i="57"/>
  <c r="B35" i="56"/>
  <c r="C34" i="56"/>
  <c r="E39" i="56"/>
  <c r="A38" i="56"/>
  <c r="E39" i="55"/>
  <c r="A38" i="55"/>
  <c r="B34" i="55"/>
  <c r="C33" i="55"/>
  <c r="E37" i="54"/>
  <c r="A36" i="54"/>
  <c r="C36" i="54" s="1"/>
  <c r="E37" i="53"/>
  <c r="A36" i="53"/>
  <c r="C36" i="53" s="1"/>
  <c r="B34" i="52"/>
  <c r="C33" i="52"/>
  <c r="E37" i="52"/>
  <c r="A36" i="52"/>
  <c r="A35" i="51"/>
  <c r="C35" i="51" s="1"/>
  <c r="E36" i="51"/>
  <c r="E37" i="50"/>
  <c r="A36" i="50"/>
  <c r="C36" i="50" s="1"/>
  <c r="E36" i="49"/>
  <c r="A35" i="49"/>
  <c r="C35" i="49" s="1"/>
  <c r="E39" i="48"/>
  <c r="A38" i="48"/>
  <c r="C38" i="48" s="1"/>
  <c r="E39" i="47"/>
  <c r="A38" i="47"/>
  <c r="B36" i="47"/>
  <c r="C35" i="47"/>
  <c r="B35" i="35"/>
  <c r="C34" i="35"/>
  <c r="E37" i="66" l="1"/>
  <c r="A36" i="66"/>
  <c r="C36" i="66" s="1"/>
  <c r="B37" i="65"/>
  <c r="C36" i="65"/>
  <c r="B36" i="64"/>
  <c r="C35" i="64"/>
  <c r="A39" i="65"/>
  <c r="E40" i="65"/>
  <c r="A38" i="64"/>
  <c r="E39" i="64"/>
  <c r="A37" i="63"/>
  <c r="C37" i="63" s="1"/>
  <c r="E38" i="63"/>
  <c r="E37" i="62"/>
  <c r="A36" i="62"/>
  <c r="C36" i="62" s="1"/>
  <c r="E37" i="61"/>
  <c r="A36" i="61"/>
  <c r="C36" i="61" s="1"/>
  <c r="A37" i="60"/>
  <c r="C37" i="60" s="1"/>
  <c r="E38" i="60"/>
  <c r="A35" i="59"/>
  <c r="C35" i="59" s="1"/>
  <c r="E36" i="59"/>
  <c r="A37" i="58"/>
  <c r="C37" i="58" s="1"/>
  <c r="E38" i="58"/>
  <c r="B37" i="57"/>
  <c r="C36" i="57"/>
  <c r="A39" i="57"/>
  <c r="E40" i="57"/>
  <c r="B36" i="56"/>
  <c r="C35" i="56"/>
  <c r="A39" i="56"/>
  <c r="E40" i="56"/>
  <c r="B35" i="55"/>
  <c r="C34" i="55"/>
  <c r="A39" i="55"/>
  <c r="E40" i="55"/>
  <c r="E38" i="54"/>
  <c r="A37" i="54"/>
  <c r="C37" i="54" s="1"/>
  <c r="A37" i="53"/>
  <c r="C37" i="53" s="1"/>
  <c r="E38" i="53"/>
  <c r="B35" i="52"/>
  <c r="C34" i="52"/>
  <c r="A37" i="52"/>
  <c r="E38" i="52"/>
  <c r="E37" i="51"/>
  <c r="A36" i="51"/>
  <c r="C36" i="51" s="1"/>
  <c r="E38" i="50"/>
  <c r="A37" i="50"/>
  <c r="C37" i="50" s="1"/>
  <c r="E37" i="49"/>
  <c r="A36" i="49"/>
  <c r="C36" i="49" s="1"/>
  <c r="A39" i="48"/>
  <c r="C39" i="48" s="1"/>
  <c r="E40" i="48"/>
  <c r="A39" i="47"/>
  <c r="E40" i="47"/>
  <c r="B37" i="47"/>
  <c r="C36" i="47"/>
  <c r="C35" i="35"/>
  <c r="B36" i="35"/>
  <c r="A37" i="66" l="1"/>
  <c r="C37" i="66" s="1"/>
  <c r="E38" i="66"/>
  <c r="B38" i="65"/>
  <c r="C37" i="65"/>
  <c r="B37" i="64"/>
  <c r="C36" i="64"/>
  <c r="E41" i="65"/>
  <c r="A40" i="65"/>
  <c r="E40" i="64"/>
  <c r="A39" i="64"/>
  <c r="E39" i="63"/>
  <c r="A38" i="63"/>
  <c r="C38" i="63" s="1"/>
  <c r="A37" i="62"/>
  <c r="C37" i="62" s="1"/>
  <c r="E38" i="62"/>
  <c r="A37" i="61"/>
  <c r="C37" i="61" s="1"/>
  <c r="E38" i="61"/>
  <c r="E39" i="60"/>
  <c r="A38" i="60"/>
  <c r="C38" i="60" s="1"/>
  <c r="E37" i="59"/>
  <c r="A36" i="59"/>
  <c r="C36" i="59" s="1"/>
  <c r="E39" i="58"/>
  <c r="A38" i="58"/>
  <c r="C38" i="58" s="1"/>
  <c r="B38" i="57"/>
  <c r="C37" i="57"/>
  <c r="E41" i="57"/>
  <c r="A40" i="57"/>
  <c r="A40" i="56"/>
  <c r="E41" i="56"/>
  <c r="B37" i="56"/>
  <c r="C36" i="56"/>
  <c r="E41" i="55"/>
  <c r="A40" i="55"/>
  <c r="B36" i="55"/>
  <c r="C35" i="55"/>
  <c r="E39" i="54"/>
  <c r="A38" i="54"/>
  <c r="C38" i="54" s="1"/>
  <c r="E39" i="53"/>
  <c r="A38" i="53"/>
  <c r="C38" i="53" s="1"/>
  <c r="B36" i="52"/>
  <c r="C35" i="52"/>
  <c r="E39" i="52"/>
  <c r="A38" i="52"/>
  <c r="A37" i="51"/>
  <c r="C37" i="51" s="1"/>
  <c r="E38" i="51"/>
  <c r="E39" i="50"/>
  <c r="A38" i="50"/>
  <c r="C38" i="50" s="1"/>
  <c r="A37" i="49"/>
  <c r="C37" i="49" s="1"/>
  <c r="E38" i="49"/>
  <c r="E41" i="48"/>
  <c r="A40" i="48"/>
  <c r="C40" i="48" s="1"/>
  <c r="E41" i="47"/>
  <c r="A40" i="47"/>
  <c r="B38" i="47"/>
  <c r="C37" i="47"/>
  <c r="C36" i="35"/>
  <c r="B37" i="35"/>
  <c r="E39" i="66" l="1"/>
  <c r="A38" i="66"/>
  <c r="C38" i="66" s="1"/>
  <c r="B39" i="65"/>
  <c r="C38" i="65"/>
  <c r="B38" i="64"/>
  <c r="C37" i="64"/>
  <c r="A41" i="65"/>
  <c r="E42" i="65"/>
  <c r="E41" i="64"/>
  <c r="A40" i="64"/>
  <c r="A39" i="63"/>
  <c r="C39" i="63" s="1"/>
  <c r="E40" i="63"/>
  <c r="E39" i="62"/>
  <c r="A38" i="62"/>
  <c r="C38" i="62" s="1"/>
  <c r="E39" i="61"/>
  <c r="A38" i="61"/>
  <c r="C38" i="61" s="1"/>
  <c r="A39" i="60"/>
  <c r="C39" i="60" s="1"/>
  <c r="E40" i="60"/>
  <c r="A37" i="59"/>
  <c r="C37" i="59" s="1"/>
  <c r="E38" i="59"/>
  <c r="A39" i="58"/>
  <c r="C39" i="58" s="1"/>
  <c r="E40" i="58"/>
  <c r="A41" i="57"/>
  <c r="E42" i="57"/>
  <c r="B39" i="57"/>
  <c r="C38" i="57"/>
  <c r="A41" i="56"/>
  <c r="E42" i="56"/>
  <c r="B38" i="56"/>
  <c r="C37" i="56"/>
  <c r="B37" i="55"/>
  <c r="C36" i="55"/>
  <c r="A41" i="55"/>
  <c r="E42" i="55"/>
  <c r="A39" i="54"/>
  <c r="C39" i="54" s="1"/>
  <c r="E40" i="54"/>
  <c r="A39" i="53"/>
  <c r="C39" i="53" s="1"/>
  <c r="E40" i="53"/>
  <c r="B37" i="52"/>
  <c r="C36" i="52"/>
  <c r="A39" i="52"/>
  <c r="E40" i="52"/>
  <c r="E39" i="51"/>
  <c r="A38" i="51"/>
  <c r="C38" i="51" s="1"/>
  <c r="A39" i="50"/>
  <c r="C39" i="50" s="1"/>
  <c r="E40" i="50"/>
  <c r="E39" i="49"/>
  <c r="A38" i="49"/>
  <c r="C38" i="49" s="1"/>
  <c r="A41" i="48"/>
  <c r="C41" i="48" s="1"/>
  <c r="E42" i="48"/>
  <c r="B39" i="47"/>
  <c r="C38" i="47"/>
  <c r="A41" i="47"/>
  <c r="E42" i="47"/>
  <c r="C37" i="35"/>
  <c r="B38" i="35"/>
  <c r="A39" i="66" l="1"/>
  <c r="C39" i="66" s="1"/>
  <c r="E40" i="66"/>
  <c r="B40" i="65"/>
  <c r="C39" i="65"/>
  <c r="B39" i="64"/>
  <c r="C38" i="64"/>
  <c r="E43" i="65"/>
  <c r="A42" i="65"/>
  <c r="A41" i="64"/>
  <c r="E42" i="64"/>
  <c r="E41" i="63"/>
  <c r="A40" i="63"/>
  <c r="C40" i="63" s="1"/>
  <c r="A39" i="62"/>
  <c r="C39" i="62" s="1"/>
  <c r="E40" i="62"/>
  <c r="A39" i="61"/>
  <c r="C39" i="61" s="1"/>
  <c r="E40" i="61"/>
  <c r="E41" i="60"/>
  <c r="A40" i="60"/>
  <c r="C40" i="60" s="1"/>
  <c r="E39" i="59"/>
  <c r="A38" i="59"/>
  <c r="C38" i="59" s="1"/>
  <c r="E41" i="58"/>
  <c r="A40" i="58"/>
  <c r="C40" i="58" s="1"/>
  <c r="A42" i="57"/>
  <c r="E43" i="57"/>
  <c r="B40" i="57"/>
  <c r="C39" i="57"/>
  <c r="B39" i="56"/>
  <c r="C38" i="56"/>
  <c r="E43" i="56"/>
  <c r="A42" i="56"/>
  <c r="E43" i="55"/>
  <c r="A42" i="55"/>
  <c r="B38" i="55"/>
  <c r="C37" i="55"/>
  <c r="A40" i="54"/>
  <c r="C40" i="54" s="1"/>
  <c r="E41" i="54"/>
  <c r="E41" i="53"/>
  <c r="A40" i="53"/>
  <c r="C40" i="53" s="1"/>
  <c r="B38" i="52"/>
  <c r="C37" i="52"/>
  <c r="E41" i="52"/>
  <c r="A40" i="52"/>
  <c r="A39" i="51"/>
  <c r="C39" i="51" s="1"/>
  <c r="E40" i="51"/>
  <c r="A40" i="50"/>
  <c r="C40" i="50" s="1"/>
  <c r="E41" i="50"/>
  <c r="A39" i="49"/>
  <c r="C39" i="49" s="1"/>
  <c r="E40" i="49"/>
  <c r="E43" i="48"/>
  <c r="A42" i="48"/>
  <c r="C42" i="48" s="1"/>
  <c r="B40" i="47"/>
  <c r="C39" i="47"/>
  <c r="E43" i="47"/>
  <c r="A42" i="47"/>
  <c r="B39" i="35"/>
  <c r="C38" i="35"/>
  <c r="E41" i="66" l="1"/>
  <c r="A40" i="66"/>
  <c r="C40" i="66" s="1"/>
  <c r="B41" i="65"/>
  <c r="C40" i="65"/>
  <c r="B40" i="64"/>
  <c r="C39" i="64"/>
  <c r="A43" i="65"/>
  <c r="E44" i="65"/>
  <c r="A42" i="64"/>
  <c r="E43" i="64"/>
  <c r="A41" i="63"/>
  <c r="C41" i="63" s="1"/>
  <c r="E42" i="63"/>
  <c r="E41" i="62"/>
  <c r="A40" i="62"/>
  <c r="C40" i="62" s="1"/>
  <c r="E41" i="61"/>
  <c r="A40" i="61"/>
  <c r="C40" i="61" s="1"/>
  <c r="A41" i="60"/>
  <c r="C41" i="60" s="1"/>
  <c r="E42" i="60"/>
  <c r="A39" i="59"/>
  <c r="C39" i="59" s="1"/>
  <c r="E40" i="59"/>
  <c r="A41" i="58"/>
  <c r="C41" i="58" s="1"/>
  <c r="E42" i="58"/>
  <c r="B41" i="57"/>
  <c r="C40" i="57"/>
  <c r="A43" i="57"/>
  <c r="E44" i="57"/>
  <c r="B40" i="56"/>
  <c r="C39" i="56"/>
  <c r="E44" i="56"/>
  <c r="A43" i="56"/>
  <c r="B39" i="55"/>
  <c r="C38" i="55"/>
  <c r="A43" i="55"/>
  <c r="E44" i="55"/>
  <c r="A41" i="54"/>
  <c r="C41" i="54" s="1"/>
  <c r="E42" i="54"/>
  <c r="A41" i="53"/>
  <c r="C41" i="53" s="1"/>
  <c r="E42" i="53"/>
  <c r="B39" i="52"/>
  <c r="C38" i="52"/>
  <c r="A41" i="52"/>
  <c r="E42" i="52"/>
  <c r="E41" i="51"/>
  <c r="A40" i="51"/>
  <c r="C40" i="51" s="1"/>
  <c r="A41" i="50"/>
  <c r="C41" i="50" s="1"/>
  <c r="E42" i="50"/>
  <c r="E41" i="49"/>
  <c r="A40" i="49"/>
  <c r="C40" i="49" s="1"/>
  <c r="A43" i="48"/>
  <c r="C43" i="48" s="1"/>
  <c r="E44" i="48"/>
  <c r="A43" i="47"/>
  <c r="E44" i="47"/>
  <c r="B41" i="47"/>
  <c r="C40" i="47"/>
  <c r="C39" i="35"/>
  <c r="B40" i="35"/>
  <c r="A41" i="66" l="1"/>
  <c r="C41" i="66" s="1"/>
  <c r="E42" i="66"/>
  <c r="B42" i="65"/>
  <c r="C41" i="65"/>
  <c r="B41" i="64"/>
  <c r="C40" i="64"/>
  <c r="E45" i="65"/>
  <c r="A44" i="65"/>
  <c r="E44" i="64"/>
  <c r="A43" i="64"/>
  <c r="E43" i="63"/>
  <c r="A42" i="63"/>
  <c r="C42" i="63" s="1"/>
  <c r="A41" i="62"/>
  <c r="C41" i="62" s="1"/>
  <c r="E42" i="62"/>
  <c r="A41" i="61"/>
  <c r="C41" i="61" s="1"/>
  <c r="E42" i="61"/>
  <c r="E43" i="60"/>
  <c r="A42" i="60"/>
  <c r="C42" i="60" s="1"/>
  <c r="E41" i="59"/>
  <c r="A40" i="59"/>
  <c r="C40" i="59" s="1"/>
  <c r="E43" i="58"/>
  <c r="A42" i="58"/>
  <c r="C42" i="58" s="1"/>
  <c r="B42" i="57"/>
  <c r="C41" i="57"/>
  <c r="E45" i="57"/>
  <c r="A44" i="57"/>
  <c r="E45" i="56"/>
  <c r="A44" i="56"/>
  <c r="B41" i="56"/>
  <c r="C40" i="56"/>
  <c r="E45" i="55"/>
  <c r="A44" i="55"/>
  <c r="B40" i="55"/>
  <c r="C39" i="55"/>
  <c r="E43" i="54"/>
  <c r="A42" i="54"/>
  <c r="C42" i="54" s="1"/>
  <c r="E43" i="53"/>
  <c r="A42" i="53"/>
  <c r="C42" i="53" s="1"/>
  <c r="B40" i="52"/>
  <c r="C39" i="52"/>
  <c r="E43" i="52"/>
  <c r="A42" i="52"/>
  <c r="A41" i="51"/>
  <c r="C41" i="51" s="1"/>
  <c r="E42" i="51"/>
  <c r="E43" i="50"/>
  <c r="A42" i="50"/>
  <c r="C42" i="50" s="1"/>
  <c r="A41" i="49"/>
  <c r="C41" i="49" s="1"/>
  <c r="E42" i="49"/>
  <c r="E45" i="48"/>
  <c r="A44" i="48"/>
  <c r="C44" i="48" s="1"/>
  <c r="B42" i="47"/>
  <c r="C41" i="47"/>
  <c r="E45" i="47"/>
  <c r="A44" i="47"/>
  <c r="C40" i="35"/>
  <c r="B41" i="35"/>
  <c r="E43" i="66" l="1"/>
  <c r="A42" i="66"/>
  <c r="C42" i="66" s="1"/>
  <c r="B43" i="65"/>
  <c r="C42" i="65"/>
  <c r="B42" i="64"/>
  <c r="C41" i="64"/>
  <c r="A45" i="65"/>
  <c r="E46" i="65"/>
  <c r="E45" i="64"/>
  <c r="A44" i="64"/>
  <c r="A43" i="63"/>
  <c r="C43" i="63" s="1"/>
  <c r="E44" i="63"/>
  <c r="E43" i="62"/>
  <c r="A42" i="62"/>
  <c r="C42" i="62" s="1"/>
  <c r="E43" i="61"/>
  <c r="A42" i="61"/>
  <c r="C42" i="61" s="1"/>
  <c r="A43" i="60"/>
  <c r="C43" i="60" s="1"/>
  <c r="E44" i="60"/>
  <c r="A41" i="59"/>
  <c r="C41" i="59" s="1"/>
  <c r="E42" i="59"/>
  <c r="A43" i="58"/>
  <c r="C43" i="58" s="1"/>
  <c r="E44" i="58"/>
  <c r="B43" i="57"/>
  <c r="C42" i="57"/>
  <c r="A45" i="57"/>
  <c r="E46" i="57"/>
  <c r="E46" i="56"/>
  <c r="A45" i="56"/>
  <c r="B42" i="56"/>
  <c r="C41" i="56"/>
  <c r="B41" i="55"/>
  <c r="C40" i="55"/>
  <c r="A45" i="55"/>
  <c r="E46" i="55"/>
  <c r="A43" i="54"/>
  <c r="C43" i="54" s="1"/>
  <c r="E44" i="54"/>
  <c r="A43" i="53"/>
  <c r="C43" i="53" s="1"/>
  <c r="E44" i="53"/>
  <c r="B41" i="52"/>
  <c r="C40" i="52"/>
  <c r="A43" i="52"/>
  <c r="E44" i="52"/>
  <c r="E43" i="51"/>
  <c r="A42" i="51"/>
  <c r="C42" i="51" s="1"/>
  <c r="E44" i="50"/>
  <c r="A43" i="50"/>
  <c r="C43" i="50" s="1"/>
  <c r="E43" i="49"/>
  <c r="A42" i="49"/>
  <c r="C42" i="49" s="1"/>
  <c r="E46" i="48"/>
  <c r="A45" i="48"/>
  <c r="C45" i="48" s="1"/>
  <c r="A45" i="47"/>
  <c r="E46" i="47"/>
  <c r="B43" i="47"/>
  <c r="C42" i="47"/>
  <c r="B42" i="35"/>
  <c r="C41" i="35"/>
  <c r="A43" i="66" l="1"/>
  <c r="C43" i="66" s="1"/>
  <c r="E44" i="66"/>
  <c r="B44" i="65"/>
  <c r="C43" i="65"/>
  <c r="B43" i="64"/>
  <c r="C42" i="64"/>
  <c r="E47" i="65"/>
  <c r="A46" i="65"/>
  <c r="A45" i="64"/>
  <c r="E46" i="64"/>
  <c r="E45" i="63"/>
  <c r="A44" i="63"/>
  <c r="C44" i="63" s="1"/>
  <c r="A43" i="62"/>
  <c r="C43" i="62" s="1"/>
  <c r="E44" i="62"/>
  <c r="A43" i="61"/>
  <c r="C43" i="61" s="1"/>
  <c r="E44" i="61"/>
  <c r="E45" i="60"/>
  <c r="A44" i="60"/>
  <c r="C44" i="60" s="1"/>
  <c r="E43" i="59"/>
  <c r="A42" i="59"/>
  <c r="C42" i="59" s="1"/>
  <c r="E45" i="58"/>
  <c r="A44" i="58"/>
  <c r="C44" i="58" s="1"/>
  <c r="A46" i="57"/>
  <c r="E47" i="57"/>
  <c r="B44" i="57"/>
  <c r="C43" i="57"/>
  <c r="E47" i="56"/>
  <c r="A46" i="56"/>
  <c r="B43" i="56"/>
  <c r="C42" i="56"/>
  <c r="E47" i="55"/>
  <c r="A46" i="55"/>
  <c r="B42" i="55"/>
  <c r="C41" i="55"/>
  <c r="E45" i="54"/>
  <c r="A44" i="54"/>
  <c r="C44" i="54" s="1"/>
  <c r="E45" i="53"/>
  <c r="A44" i="53"/>
  <c r="C44" i="53" s="1"/>
  <c r="B42" i="52"/>
  <c r="C41" i="52"/>
  <c r="E45" i="52"/>
  <c r="A44" i="52"/>
  <c r="A43" i="51"/>
  <c r="C43" i="51" s="1"/>
  <c r="E44" i="51"/>
  <c r="E45" i="50"/>
  <c r="A44" i="50"/>
  <c r="C44" i="50" s="1"/>
  <c r="A43" i="49"/>
  <c r="C43" i="49" s="1"/>
  <c r="E44" i="49"/>
  <c r="E47" i="48"/>
  <c r="A46" i="48"/>
  <c r="C46" i="48" s="1"/>
  <c r="B44" i="47"/>
  <c r="C43" i="47"/>
  <c r="E47" i="47"/>
  <c r="A46" i="47"/>
  <c r="B43" i="35"/>
  <c r="C42" i="35"/>
  <c r="E45" i="66" l="1"/>
  <c r="A44" i="66"/>
  <c r="C44" i="66" s="1"/>
  <c r="B45" i="65"/>
  <c r="C44" i="65"/>
  <c r="B44" i="64"/>
  <c r="C43" i="64"/>
  <c r="A47" i="65"/>
  <c r="E48" i="65"/>
  <c r="E47" i="64"/>
  <c r="A46" i="64"/>
  <c r="A45" i="63"/>
  <c r="C45" i="63" s="1"/>
  <c r="E46" i="63"/>
  <c r="E45" i="62"/>
  <c r="A44" i="62"/>
  <c r="C44" i="62" s="1"/>
  <c r="E45" i="61"/>
  <c r="A44" i="61"/>
  <c r="C44" i="61" s="1"/>
  <c r="A45" i="60"/>
  <c r="C45" i="60" s="1"/>
  <c r="E46" i="60"/>
  <c r="A43" i="59"/>
  <c r="C43" i="59" s="1"/>
  <c r="E44" i="59"/>
  <c r="A45" i="58"/>
  <c r="C45" i="58" s="1"/>
  <c r="E46" i="58"/>
  <c r="B45" i="57"/>
  <c r="C44" i="57"/>
  <c r="E48" i="57"/>
  <c r="A47" i="57"/>
  <c r="B44" i="56"/>
  <c r="C43" i="56"/>
  <c r="A47" i="56"/>
  <c r="E48" i="56"/>
  <c r="B43" i="55"/>
  <c r="C42" i="55"/>
  <c r="A47" i="55"/>
  <c r="E48" i="55"/>
  <c r="A45" i="54"/>
  <c r="C45" i="54" s="1"/>
  <c r="E46" i="54"/>
  <c r="E46" i="53"/>
  <c r="A45" i="53"/>
  <c r="C45" i="53" s="1"/>
  <c r="B43" i="52"/>
  <c r="C42" i="52"/>
  <c r="E46" i="52"/>
  <c r="A45" i="52"/>
  <c r="E45" i="51"/>
  <c r="A44" i="51"/>
  <c r="C44" i="51" s="1"/>
  <c r="A45" i="50"/>
  <c r="C45" i="50" s="1"/>
  <c r="E46" i="50"/>
  <c r="E45" i="49"/>
  <c r="A44" i="49"/>
  <c r="C44" i="49" s="1"/>
  <c r="E48" i="48"/>
  <c r="A47" i="48"/>
  <c r="C47" i="48" s="1"/>
  <c r="A47" i="47"/>
  <c r="E48" i="47"/>
  <c r="B45" i="47"/>
  <c r="C44" i="47"/>
  <c r="C43" i="35"/>
  <c r="B44" i="35"/>
  <c r="A45" i="66" l="1"/>
  <c r="C45" i="66" s="1"/>
  <c r="E46" i="66"/>
  <c r="B46" i="65"/>
  <c r="C45" i="65"/>
  <c r="B45" i="64"/>
  <c r="C44" i="64"/>
  <c r="E49" i="65"/>
  <c r="A48" i="65"/>
  <c r="E48" i="64"/>
  <c r="A47" i="64"/>
  <c r="E47" i="63"/>
  <c r="A46" i="63"/>
  <c r="C46" i="63" s="1"/>
  <c r="A45" i="62"/>
  <c r="C45" i="62" s="1"/>
  <c r="E46" i="62"/>
  <c r="A45" i="61"/>
  <c r="C45" i="61" s="1"/>
  <c r="E46" i="61"/>
  <c r="E47" i="60"/>
  <c r="A46" i="60"/>
  <c r="C46" i="60" s="1"/>
  <c r="E45" i="59"/>
  <c r="A44" i="59"/>
  <c r="C44" i="59" s="1"/>
  <c r="E47" i="58"/>
  <c r="A46" i="58"/>
  <c r="C46" i="58" s="1"/>
  <c r="B46" i="57"/>
  <c r="C45" i="57"/>
  <c r="E49" i="57"/>
  <c r="A48" i="57"/>
  <c r="A48" i="56"/>
  <c r="E49" i="56"/>
  <c r="B45" i="56"/>
  <c r="C44" i="56"/>
  <c r="E49" i="55"/>
  <c r="A48" i="55"/>
  <c r="B44" i="55"/>
  <c r="C43" i="55"/>
  <c r="A46" i="54"/>
  <c r="C46" i="54" s="1"/>
  <c r="E47" i="54"/>
  <c r="E47" i="53"/>
  <c r="A46" i="53"/>
  <c r="C46" i="53" s="1"/>
  <c r="B44" i="52"/>
  <c r="C43" i="52"/>
  <c r="E47" i="52"/>
  <c r="A46" i="52"/>
  <c r="A45" i="51"/>
  <c r="C45" i="51" s="1"/>
  <c r="E46" i="51"/>
  <c r="A46" i="50"/>
  <c r="C46" i="50" s="1"/>
  <c r="E47" i="50"/>
  <c r="A45" i="49"/>
  <c r="C45" i="49" s="1"/>
  <c r="E46" i="49"/>
  <c r="E49" i="48"/>
  <c r="A48" i="48"/>
  <c r="C48" i="48" s="1"/>
  <c r="B46" i="47"/>
  <c r="C45" i="47"/>
  <c r="E49" i="47"/>
  <c r="A48" i="47"/>
  <c r="C44" i="35"/>
  <c r="B45" i="35"/>
  <c r="E47" i="66" l="1"/>
  <c r="A46" i="66"/>
  <c r="C46" i="66" s="1"/>
  <c r="B47" i="65"/>
  <c r="C46" i="65"/>
  <c r="B46" i="64"/>
  <c r="C45" i="64"/>
  <c r="A49" i="65"/>
  <c r="E50" i="65"/>
  <c r="E49" i="64"/>
  <c r="A48" i="64"/>
  <c r="E48" i="63"/>
  <c r="A47" i="63"/>
  <c r="C47" i="63" s="1"/>
  <c r="E47" i="62"/>
  <c r="A46" i="62"/>
  <c r="C46" i="62" s="1"/>
  <c r="E47" i="61"/>
  <c r="A46" i="61"/>
  <c r="C46" i="61" s="1"/>
  <c r="A47" i="60"/>
  <c r="C47" i="60" s="1"/>
  <c r="E48" i="60"/>
  <c r="A45" i="59"/>
  <c r="C45" i="59" s="1"/>
  <c r="E46" i="59"/>
  <c r="A47" i="58"/>
  <c r="C47" i="58" s="1"/>
  <c r="E48" i="58"/>
  <c r="B47" i="57"/>
  <c r="C46" i="57"/>
  <c r="A49" i="57"/>
  <c r="E50" i="57"/>
  <c r="B46" i="56"/>
  <c r="C45" i="56"/>
  <c r="E50" i="56"/>
  <c r="A49" i="56"/>
  <c r="B45" i="55"/>
  <c r="C44" i="55"/>
  <c r="A49" i="55"/>
  <c r="E50" i="55"/>
  <c r="A47" i="54"/>
  <c r="C47" i="54" s="1"/>
  <c r="E48" i="54"/>
  <c r="A47" i="53"/>
  <c r="C47" i="53" s="1"/>
  <c r="E48" i="53"/>
  <c r="B45" i="52"/>
  <c r="C44" i="52"/>
  <c r="A47" i="52"/>
  <c r="E48" i="52"/>
  <c r="E47" i="51"/>
  <c r="A46" i="51"/>
  <c r="C46" i="51" s="1"/>
  <c r="A47" i="50"/>
  <c r="C47" i="50" s="1"/>
  <c r="E48" i="50"/>
  <c r="E47" i="49"/>
  <c r="A46" i="49"/>
  <c r="C46" i="49" s="1"/>
  <c r="A49" i="48"/>
  <c r="C49" i="48" s="1"/>
  <c r="E50" i="48"/>
  <c r="B47" i="47"/>
  <c r="C46" i="47"/>
  <c r="A49" i="47"/>
  <c r="E50" i="47"/>
  <c r="B46" i="35"/>
  <c r="C45" i="35"/>
  <c r="A47" i="66" l="1"/>
  <c r="C47" i="66" s="1"/>
  <c r="E48" i="66"/>
  <c r="B48" i="65"/>
  <c r="C47" i="65"/>
  <c r="B47" i="64"/>
  <c r="C46" i="64"/>
  <c r="E51" i="65"/>
  <c r="A50" i="65"/>
  <c r="A49" i="64"/>
  <c r="E50" i="64"/>
  <c r="E49" i="63"/>
  <c r="A48" i="63"/>
  <c r="C48" i="63" s="1"/>
  <c r="A47" i="62"/>
  <c r="C47" i="62" s="1"/>
  <c r="E48" i="62"/>
  <c r="A47" i="61"/>
  <c r="C47" i="61" s="1"/>
  <c r="E48" i="61"/>
  <c r="E49" i="60"/>
  <c r="A48" i="60"/>
  <c r="C48" i="60" s="1"/>
  <c r="E47" i="59"/>
  <c r="A46" i="59"/>
  <c r="C46" i="59" s="1"/>
  <c r="E49" i="58"/>
  <c r="A48" i="58"/>
  <c r="C48" i="58" s="1"/>
  <c r="B48" i="57"/>
  <c r="C47" i="57"/>
  <c r="A50" i="57"/>
  <c r="E51" i="57"/>
  <c r="B47" i="56"/>
  <c r="C46" i="56"/>
  <c r="E51" i="56"/>
  <c r="A50" i="56"/>
  <c r="E51" i="55"/>
  <c r="A50" i="55"/>
  <c r="B46" i="55"/>
  <c r="C45" i="55"/>
  <c r="E49" i="54"/>
  <c r="A48" i="54"/>
  <c r="C48" i="54" s="1"/>
  <c r="A48" i="53"/>
  <c r="C48" i="53" s="1"/>
  <c r="E49" i="53"/>
  <c r="B46" i="52"/>
  <c r="C45" i="52"/>
  <c r="A48" i="52"/>
  <c r="E49" i="52"/>
  <c r="A47" i="51"/>
  <c r="C47" i="51" s="1"/>
  <c r="E48" i="51"/>
  <c r="A48" i="50"/>
  <c r="C48" i="50" s="1"/>
  <c r="E49" i="50"/>
  <c r="A47" i="49"/>
  <c r="C47" i="49" s="1"/>
  <c r="E48" i="49"/>
  <c r="A50" i="48"/>
  <c r="C50" i="48" s="1"/>
  <c r="E51" i="48"/>
  <c r="E51" i="47"/>
  <c r="A50" i="47"/>
  <c r="B48" i="47"/>
  <c r="C47" i="47"/>
  <c r="C46" i="35"/>
  <c r="B47" i="35"/>
  <c r="E49" i="66" l="1"/>
  <c r="A48" i="66"/>
  <c r="C48" i="66" s="1"/>
  <c r="B49" i="65"/>
  <c r="C48" i="65"/>
  <c r="B48" i="64"/>
  <c r="C47" i="64"/>
  <c r="E52" i="65"/>
  <c r="A51" i="65"/>
  <c r="A50" i="64"/>
  <c r="E51" i="64"/>
  <c r="A49" i="63"/>
  <c r="C49" i="63" s="1"/>
  <c r="E50" i="63"/>
  <c r="E49" i="62"/>
  <c r="A48" i="62"/>
  <c r="C48" i="62" s="1"/>
  <c r="E49" i="61"/>
  <c r="A48" i="61"/>
  <c r="C48" i="61" s="1"/>
  <c r="A49" i="60"/>
  <c r="C49" i="60" s="1"/>
  <c r="E50" i="60"/>
  <c r="A47" i="59"/>
  <c r="C47" i="59" s="1"/>
  <c r="E48" i="59"/>
  <c r="A49" i="58"/>
  <c r="C49" i="58" s="1"/>
  <c r="E50" i="58"/>
  <c r="B49" i="57"/>
  <c r="C48" i="57"/>
  <c r="A51" i="57"/>
  <c r="E52" i="57"/>
  <c r="E52" i="56"/>
  <c r="A51" i="56"/>
  <c r="B48" i="56"/>
  <c r="C47" i="56"/>
  <c r="B47" i="55"/>
  <c r="C46" i="55"/>
  <c r="A51" i="55"/>
  <c r="E52" i="55"/>
  <c r="E50" i="54"/>
  <c r="A49" i="54"/>
  <c r="C49" i="54" s="1"/>
  <c r="A49" i="53"/>
  <c r="C49" i="53" s="1"/>
  <c r="E50" i="53"/>
  <c r="B47" i="52"/>
  <c r="C46" i="52"/>
  <c r="A49" i="52"/>
  <c r="E50" i="52"/>
  <c r="E49" i="51"/>
  <c r="A48" i="51"/>
  <c r="C48" i="51" s="1"/>
  <c r="A49" i="50"/>
  <c r="C49" i="50" s="1"/>
  <c r="E50" i="50"/>
  <c r="E49" i="49"/>
  <c r="A48" i="49"/>
  <c r="C48" i="49" s="1"/>
  <c r="E52" i="48"/>
  <c r="A51" i="48"/>
  <c r="C51" i="48" s="1"/>
  <c r="B49" i="47"/>
  <c r="C48" i="47"/>
  <c r="A51" i="47"/>
  <c r="E52" i="47"/>
  <c r="B48" i="35"/>
  <c r="C47" i="35"/>
  <c r="A49" i="66" l="1"/>
  <c r="C49" i="66" s="1"/>
  <c r="E50" i="66"/>
  <c r="B50" i="65"/>
  <c r="C49" i="65"/>
  <c r="B49" i="64"/>
  <c r="C48" i="64"/>
  <c r="E53" i="65"/>
  <c r="A52" i="65"/>
  <c r="E52" i="64"/>
  <c r="A51" i="64"/>
  <c r="E51" i="63"/>
  <c r="A50" i="63"/>
  <c r="C50" i="63" s="1"/>
  <c r="A49" i="62"/>
  <c r="C49" i="62" s="1"/>
  <c r="E50" i="62"/>
  <c r="A49" i="61"/>
  <c r="C49" i="61" s="1"/>
  <c r="E50" i="61"/>
  <c r="E51" i="60"/>
  <c r="A50" i="60"/>
  <c r="C50" i="60" s="1"/>
  <c r="E49" i="59"/>
  <c r="A48" i="59"/>
  <c r="C48" i="59" s="1"/>
  <c r="E51" i="58"/>
  <c r="A50" i="58"/>
  <c r="C50" i="58" s="1"/>
  <c r="B50" i="57"/>
  <c r="C49" i="57"/>
  <c r="E53" i="57"/>
  <c r="A52" i="57"/>
  <c r="B49" i="56"/>
  <c r="C48" i="56"/>
  <c r="E53" i="56"/>
  <c r="A52" i="56"/>
  <c r="E53" i="55"/>
  <c r="A52" i="55"/>
  <c r="B48" i="55"/>
  <c r="C47" i="55"/>
  <c r="E51" i="54"/>
  <c r="A50" i="54"/>
  <c r="C50" i="54" s="1"/>
  <c r="E51" i="53"/>
  <c r="A50" i="53"/>
  <c r="C50" i="53" s="1"/>
  <c r="B48" i="52"/>
  <c r="C47" i="52"/>
  <c r="A50" i="52"/>
  <c r="E51" i="52"/>
  <c r="A49" i="51"/>
  <c r="C49" i="51" s="1"/>
  <c r="E50" i="51"/>
  <c r="E51" i="50"/>
  <c r="A50" i="50"/>
  <c r="C50" i="50" s="1"/>
  <c r="A49" i="49"/>
  <c r="C49" i="49" s="1"/>
  <c r="E50" i="49"/>
  <c r="E53" i="48"/>
  <c r="A52" i="48"/>
  <c r="C52" i="48" s="1"/>
  <c r="B50" i="47"/>
  <c r="C49" i="47"/>
  <c r="E53" i="47"/>
  <c r="A52" i="47"/>
  <c r="C48" i="35"/>
  <c r="B49" i="35"/>
  <c r="E51" i="66" l="1"/>
  <c r="A50" i="66"/>
  <c r="C50" i="66" s="1"/>
  <c r="B51" i="65"/>
  <c r="C50" i="65"/>
  <c r="B50" i="64"/>
  <c r="C49" i="64"/>
  <c r="A53" i="65"/>
  <c r="E54" i="65"/>
  <c r="E53" i="64"/>
  <c r="A52" i="64"/>
  <c r="E52" i="63"/>
  <c r="A51" i="63"/>
  <c r="C51" i="63" s="1"/>
  <c r="E51" i="62"/>
  <c r="A50" i="62"/>
  <c r="C50" i="62" s="1"/>
  <c r="E51" i="61"/>
  <c r="A50" i="61"/>
  <c r="C50" i="61" s="1"/>
  <c r="A51" i="60"/>
  <c r="C51" i="60" s="1"/>
  <c r="E52" i="60"/>
  <c r="A49" i="59"/>
  <c r="C49" i="59" s="1"/>
  <c r="E50" i="59"/>
  <c r="A51" i="58"/>
  <c r="C51" i="58" s="1"/>
  <c r="E52" i="58"/>
  <c r="B51" i="57"/>
  <c r="C50" i="57"/>
  <c r="E54" i="57"/>
  <c r="A53" i="57"/>
  <c r="B50" i="56"/>
  <c r="C49" i="56"/>
  <c r="E54" i="56"/>
  <c r="A53" i="56"/>
  <c r="B49" i="55"/>
  <c r="C48" i="55"/>
  <c r="A53" i="55"/>
  <c r="E54" i="55"/>
  <c r="E52" i="54"/>
  <c r="A51" i="54"/>
  <c r="C51" i="54" s="1"/>
  <c r="E52" i="53"/>
  <c r="A51" i="53"/>
  <c r="C51" i="53" s="1"/>
  <c r="B49" i="52"/>
  <c r="C48" i="52"/>
  <c r="A51" i="52"/>
  <c r="E52" i="52"/>
  <c r="E51" i="51"/>
  <c r="A50" i="51"/>
  <c r="C50" i="51" s="1"/>
  <c r="E52" i="50"/>
  <c r="A51" i="50"/>
  <c r="C51" i="50" s="1"/>
  <c r="E51" i="49"/>
  <c r="A50" i="49"/>
  <c r="C50" i="49" s="1"/>
  <c r="A53" i="48"/>
  <c r="C53" i="48" s="1"/>
  <c r="E54" i="48"/>
  <c r="A53" i="47"/>
  <c r="E54" i="47"/>
  <c r="B51" i="47"/>
  <c r="C50" i="47"/>
  <c r="B50" i="35"/>
  <c r="C49" i="35"/>
  <c r="A51" i="66" l="1"/>
  <c r="C51" i="66" s="1"/>
  <c r="E52" i="66"/>
  <c r="B52" i="65"/>
  <c r="C51" i="65"/>
  <c r="B51" i="64"/>
  <c r="C50" i="64"/>
  <c r="A54" i="65"/>
  <c r="E55" i="65"/>
  <c r="A53" i="64"/>
  <c r="E54" i="64"/>
  <c r="E53" i="63"/>
  <c r="A52" i="63"/>
  <c r="C52" i="63" s="1"/>
  <c r="A51" i="62"/>
  <c r="C51" i="62" s="1"/>
  <c r="E52" i="62"/>
  <c r="A51" i="61"/>
  <c r="C51" i="61" s="1"/>
  <c r="E52" i="61"/>
  <c r="E53" i="60"/>
  <c r="A52" i="60"/>
  <c r="C52" i="60" s="1"/>
  <c r="E51" i="59"/>
  <c r="A50" i="59"/>
  <c r="C50" i="59" s="1"/>
  <c r="E53" i="58"/>
  <c r="A52" i="58"/>
  <c r="C52" i="58" s="1"/>
  <c r="B52" i="57"/>
  <c r="C51" i="57"/>
  <c r="E55" i="57"/>
  <c r="A54" i="57"/>
  <c r="B51" i="56"/>
  <c r="C50" i="56"/>
  <c r="E55" i="56"/>
  <c r="A54" i="56"/>
  <c r="E55" i="55"/>
  <c r="A54" i="55"/>
  <c r="B50" i="55"/>
  <c r="C49" i="55"/>
  <c r="E53" i="54"/>
  <c r="A52" i="54"/>
  <c r="C52" i="54" s="1"/>
  <c r="E53" i="53"/>
  <c r="A52" i="53"/>
  <c r="C52" i="53" s="1"/>
  <c r="B50" i="52"/>
  <c r="C49" i="52"/>
  <c r="E53" i="52"/>
  <c r="A52" i="52"/>
  <c r="A51" i="51"/>
  <c r="C51" i="51" s="1"/>
  <c r="E52" i="51"/>
  <c r="E53" i="50"/>
  <c r="A52" i="50"/>
  <c r="C52" i="50" s="1"/>
  <c r="A51" i="49"/>
  <c r="C51" i="49" s="1"/>
  <c r="E52" i="49"/>
  <c r="A54" i="48"/>
  <c r="C54" i="48" s="1"/>
  <c r="E55" i="48"/>
  <c r="B52" i="47"/>
  <c r="C51" i="47"/>
  <c r="E55" i="47"/>
  <c r="A54" i="47"/>
  <c r="C50" i="35"/>
  <c r="B51" i="35"/>
  <c r="E53" i="66" l="1"/>
  <c r="A52" i="66"/>
  <c r="C52" i="66" s="1"/>
  <c r="B53" i="65"/>
  <c r="C52" i="65"/>
  <c r="B52" i="64"/>
  <c r="C51" i="64"/>
  <c r="E56" i="65"/>
  <c r="A55" i="65"/>
  <c r="A54" i="64"/>
  <c r="E55" i="64"/>
  <c r="E54" i="63"/>
  <c r="A53" i="63"/>
  <c r="C53" i="63" s="1"/>
  <c r="E53" i="62"/>
  <c r="A52" i="62"/>
  <c r="C52" i="62" s="1"/>
  <c r="E53" i="61"/>
  <c r="A52" i="61"/>
  <c r="C52" i="61" s="1"/>
  <c r="A53" i="60"/>
  <c r="C53" i="60" s="1"/>
  <c r="E54" i="60"/>
  <c r="A51" i="59"/>
  <c r="C51" i="59" s="1"/>
  <c r="E52" i="59"/>
  <c r="A53" i="58"/>
  <c r="C53" i="58" s="1"/>
  <c r="E54" i="58"/>
  <c r="A55" i="57"/>
  <c r="E56" i="57"/>
  <c r="B53" i="57"/>
  <c r="C52" i="57"/>
  <c r="A55" i="56"/>
  <c r="E56" i="56"/>
  <c r="B52" i="56"/>
  <c r="C51" i="56"/>
  <c r="B51" i="55"/>
  <c r="C50" i="55"/>
  <c r="A55" i="55"/>
  <c r="E56" i="55"/>
  <c r="A53" i="54"/>
  <c r="C53" i="54" s="1"/>
  <c r="E54" i="54"/>
  <c r="A53" i="53"/>
  <c r="C53" i="53" s="1"/>
  <c r="E54" i="53"/>
  <c r="B51" i="52"/>
  <c r="C50" i="52"/>
  <c r="E54" i="52"/>
  <c r="A53" i="52"/>
  <c r="E53" i="51"/>
  <c r="A52" i="51"/>
  <c r="C52" i="51" s="1"/>
  <c r="E54" i="50"/>
  <c r="A53" i="50"/>
  <c r="C53" i="50" s="1"/>
  <c r="E53" i="49"/>
  <c r="A52" i="49"/>
  <c r="C52" i="49" s="1"/>
  <c r="A55" i="48"/>
  <c r="C55" i="48" s="1"/>
  <c r="E56" i="48"/>
  <c r="B53" i="47"/>
  <c r="C52" i="47"/>
  <c r="A55" i="47"/>
  <c r="E56" i="47"/>
  <c r="C51" i="35"/>
  <c r="B52" i="35"/>
  <c r="A53" i="66" l="1"/>
  <c r="C53" i="66" s="1"/>
  <c r="E54" i="66"/>
  <c r="B54" i="65"/>
  <c r="C53" i="65"/>
  <c r="B53" i="64"/>
  <c r="C52" i="64"/>
  <c r="E57" i="65"/>
  <c r="A56" i="65"/>
  <c r="A55" i="64"/>
  <c r="E56" i="64"/>
  <c r="E55" i="63"/>
  <c r="A54" i="63"/>
  <c r="C54" i="63" s="1"/>
  <c r="A53" i="62"/>
  <c r="C53" i="62" s="1"/>
  <c r="E54" i="62"/>
  <c r="A53" i="61"/>
  <c r="C53" i="61" s="1"/>
  <c r="E54" i="61"/>
  <c r="E55" i="60"/>
  <c r="A54" i="60"/>
  <c r="C54" i="60" s="1"/>
  <c r="E53" i="59"/>
  <c r="A52" i="59"/>
  <c r="C52" i="59" s="1"/>
  <c r="E55" i="58"/>
  <c r="A54" i="58"/>
  <c r="C54" i="58" s="1"/>
  <c r="A56" i="57"/>
  <c r="E57" i="57"/>
  <c r="B54" i="57"/>
  <c r="C53" i="57"/>
  <c r="B53" i="56"/>
  <c r="C52" i="56"/>
  <c r="E57" i="56"/>
  <c r="A56" i="56"/>
  <c r="E57" i="55"/>
  <c r="A56" i="55"/>
  <c r="B52" i="55"/>
  <c r="C51" i="55"/>
  <c r="A54" i="54"/>
  <c r="C54" i="54" s="1"/>
  <c r="E55" i="54"/>
  <c r="A54" i="53"/>
  <c r="C54" i="53" s="1"/>
  <c r="E55" i="53"/>
  <c r="B52" i="52"/>
  <c r="C51" i="52"/>
  <c r="E55" i="52"/>
  <c r="A54" i="52"/>
  <c r="A53" i="51"/>
  <c r="C53" i="51" s="1"/>
  <c r="E54" i="51"/>
  <c r="E55" i="50"/>
  <c r="A54" i="50"/>
  <c r="C54" i="50" s="1"/>
  <c r="A53" i="49"/>
  <c r="C53" i="49" s="1"/>
  <c r="E54" i="49"/>
  <c r="A56" i="48"/>
  <c r="C56" i="48" s="1"/>
  <c r="E57" i="48"/>
  <c r="E57" i="47"/>
  <c r="A56" i="47"/>
  <c r="B54" i="47"/>
  <c r="C53" i="47"/>
  <c r="B53" i="35"/>
  <c r="C52" i="35"/>
  <c r="E55" i="66" l="1"/>
  <c r="A54" i="66"/>
  <c r="C54" i="66" s="1"/>
  <c r="B55" i="65"/>
  <c r="C54" i="65"/>
  <c r="B54" i="64"/>
  <c r="C53" i="64"/>
  <c r="E58" i="65"/>
  <c r="A57" i="65"/>
  <c r="E57" i="64"/>
  <c r="A56" i="64"/>
  <c r="A55" i="63"/>
  <c r="C55" i="63" s="1"/>
  <c r="E56" i="63"/>
  <c r="E55" i="62"/>
  <c r="A54" i="62"/>
  <c r="C54" i="62" s="1"/>
  <c r="E55" i="61"/>
  <c r="A54" i="61"/>
  <c r="C54" i="61" s="1"/>
  <c r="A55" i="60"/>
  <c r="C55" i="60" s="1"/>
  <c r="E56" i="60"/>
  <c r="A53" i="59"/>
  <c r="C53" i="59" s="1"/>
  <c r="E54" i="59"/>
  <c r="A55" i="58"/>
  <c r="C55" i="58" s="1"/>
  <c r="E56" i="58"/>
  <c r="B55" i="57"/>
  <c r="C54" i="57"/>
  <c r="A57" i="57"/>
  <c r="E58" i="57"/>
  <c r="B54" i="56"/>
  <c r="C53" i="56"/>
  <c r="A57" i="56"/>
  <c r="E58" i="56"/>
  <c r="B53" i="55"/>
  <c r="C52" i="55"/>
  <c r="A57" i="55"/>
  <c r="E58" i="55"/>
  <c r="E56" i="54"/>
  <c r="A55" i="54"/>
  <c r="C55" i="54" s="1"/>
  <c r="E56" i="53"/>
  <c r="A55" i="53"/>
  <c r="C55" i="53" s="1"/>
  <c r="B53" i="52"/>
  <c r="C52" i="52"/>
  <c r="A55" i="52"/>
  <c r="E56" i="52"/>
  <c r="E55" i="51"/>
  <c r="A54" i="51"/>
  <c r="C54" i="51" s="1"/>
  <c r="E56" i="50"/>
  <c r="A55" i="50"/>
  <c r="C55" i="50" s="1"/>
  <c r="E55" i="49"/>
  <c r="A54" i="49"/>
  <c r="C54" i="49" s="1"/>
  <c r="A57" i="48"/>
  <c r="C57" i="48" s="1"/>
  <c r="E58" i="48"/>
  <c r="B55" i="47"/>
  <c r="C54" i="47"/>
  <c r="A57" i="47"/>
  <c r="E58" i="47"/>
  <c r="B54" i="35"/>
  <c r="C53" i="35"/>
  <c r="A55" i="66" l="1"/>
  <c r="C55" i="66" s="1"/>
  <c r="E56" i="66"/>
  <c r="B56" i="65"/>
  <c r="C55" i="65"/>
  <c r="B55" i="64"/>
  <c r="C54" i="64"/>
  <c r="E59" i="65"/>
  <c r="A58" i="65"/>
  <c r="A57" i="64"/>
  <c r="E58" i="64"/>
  <c r="E57" i="63"/>
  <c r="A56" i="63"/>
  <c r="C56" i="63" s="1"/>
  <c r="A55" i="62"/>
  <c r="C55" i="62" s="1"/>
  <c r="E56" i="62"/>
  <c r="A55" i="61"/>
  <c r="C55" i="61" s="1"/>
  <c r="E56" i="61"/>
  <c r="E57" i="60"/>
  <c r="A56" i="60"/>
  <c r="C56" i="60" s="1"/>
  <c r="E55" i="59"/>
  <c r="A54" i="59"/>
  <c r="C54" i="59" s="1"/>
  <c r="E57" i="58"/>
  <c r="A56" i="58"/>
  <c r="C56" i="58" s="1"/>
  <c r="B56" i="57"/>
  <c r="C55" i="57"/>
  <c r="E59" i="57"/>
  <c r="A58" i="57"/>
  <c r="E59" i="56"/>
  <c r="A58" i="56"/>
  <c r="B55" i="56"/>
  <c r="C54" i="56"/>
  <c r="E59" i="55"/>
  <c r="A58" i="55"/>
  <c r="B54" i="55"/>
  <c r="C53" i="55"/>
  <c r="E57" i="54"/>
  <c r="A56" i="54"/>
  <c r="C56" i="54" s="1"/>
  <c r="E57" i="53"/>
  <c r="A56" i="53"/>
  <c r="C56" i="53" s="1"/>
  <c r="B54" i="52"/>
  <c r="C53" i="52"/>
  <c r="A56" i="52"/>
  <c r="E57" i="52"/>
  <c r="A55" i="51"/>
  <c r="C55" i="51" s="1"/>
  <c r="E56" i="51"/>
  <c r="E57" i="50"/>
  <c r="A56" i="50"/>
  <c r="C56" i="50" s="1"/>
  <c r="A55" i="49"/>
  <c r="C55" i="49" s="1"/>
  <c r="E56" i="49"/>
  <c r="A58" i="48"/>
  <c r="C58" i="48" s="1"/>
  <c r="E59" i="48"/>
  <c r="E59" i="47"/>
  <c r="A58" i="47"/>
  <c r="B56" i="47"/>
  <c r="C55" i="47"/>
  <c r="C54" i="35"/>
  <c r="B55" i="35"/>
  <c r="E57" i="66" l="1"/>
  <c r="A56" i="66"/>
  <c r="C56" i="66" s="1"/>
  <c r="B57" i="65"/>
  <c r="C56" i="65"/>
  <c r="B56" i="64"/>
  <c r="C55" i="64"/>
  <c r="E60" i="65"/>
  <c r="A59" i="65"/>
  <c r="E59" i="64"/>
  <c r="A58" i="64"/>
  <c r="A57" i="63"/>
  <c r="C57" i="63" s="1"/>
  <c r="E58" i="63"/>
  <c r="E57" i="62"/>
  <c r="A56" i="62"/>
  <c r="C56" i="62" s="1"/>
  <c r="E57" i="61"/>
  <c r="A56" i="61"/>
  <c r="C56" i="61" s="1"/>
  <c r="A57" i="60"/>
  <c r="C57" i="60" s="1"/>
  <c r="E58" i="60"/>
  <c r="A55" i="59"/>
  <c r="C55" i="59" s="1"/>
  <c r="E56" i="59"/>
  <c r="A57" i="58"/>
  <c r="C57" i="58" s="1"/>
  <c r="E58" i="58"/>
  <c r="A59" i="57"/>
  <c r="E60" i="57"/>
  <c r="B57" i="57"/>
  <c r="C56" i="57"/>
  <c r="B56" i="56"/>
  <c r="C55" i="56"/>
  <c r="E60" i="56"/>
  <c r="A59" i="56"/>
  <c r="B55" i="55"/>
  <c r="C54" i="55"/>
  <c r="A59" i="55"/>
  <c r="E60" i="55"/>
  <c r="A57" i="54"/>
  <c r="C57" i="54" s="1"/>
  <c r="E58" i="54"/>
  <c r="A57" i="53"/>
  <c r="C57" i="53" s="1"/>
  <c r="E58" i="53"/>
  <c r="B55" i="52"/>
  <c r="C54" i="52"/>
  <c r="A57" i="52"/>
  <c r="E58" i="52"/>
  <c r="E57" i="51"/>
  <c r="A56" i="51"/>
  <c r="C56" i="51" s="1"/>
  <c r="E58" i="50"/>
  <c r="A57" i="50"/>
  <c r="C57" i="50" s="1"/>
  <c r="E57" i="49"/>
  <c r="A56" i="49"/>
  <c r="C56" i="49" s="1"/>
  <c r="A59" i="48"/>
  <c r="C59" i="48" s="1"/>
  <c r="E60" i="48"/>
  <c r="B57" i="47"/>
  <c r="C56" i="47"/>
  <c r="A59" i="47"/>
  <c r="E60" i="47"/>
  <c r="B56" i="35"/>
  <c r="C55" i="35"/>
  <c r="A57" i="66" l="1"/>
  <c r="C57" i="66" s="1"/>
  <c r="E58" i="66"/>
  <c r="B58" i="65"/>
  <c r="C57" i="65"/>
  <c r="B57" i="64"/>
  <c r="C56" i="64"/>
  <c r="E61" i="65"/>
  <c r="A60" i="65"/>
  <c r="E60" i="64"/>
  <c r="A59" i="64"/>
  <c r="E59" i="63"/>
  <c r="A58" i="63"/>
  <c r="C58" i="63" s="1"/>
  <c r="A57" i="62"/>
  <c r="C57" i="62" s="1"/>
  <c r="E58" i="62"/>
  <c r="A57" i="61"/>
  <c r="C57" i="61" s="1"/>
  <c r="E58" i="61"/>
  <c r="E59" i="60"/>
  <c r="A58" i="60"/>
  <c r="C58" i="60" s="1"/>
  <c r="E57" i="59"/>
  <c r="A56" i="59"/>
  <c r="C56" i="59" s="1"/>
  <c r="E59" i="58"/>
  <c r="A58" i="58"/>
  <c r="C58" i="58" s="1"/>
  <c r="E61" i="57"/>
  <c r="A60" i="57"/>
  <c r="B58" i="57"/>
  <c r="C57" i="57"/>
  <c r="B57" i="56"/>
  <c r="C56" i="56"/>
  <c r="E61" i="56"/>
  <c r="A60" i="56"/>
  <c r="E61" i="55"/>
  <c r="A60" i="55"/>
  <c r="B56" i="55"/>
  <c r="C55" i="55"/>
  <c r="A58" i="54"/>
  <c r="C58" i="54" s="1"/>
  <c r="E59" i="54"/>
  <c r="A58" i="53"/>
  <c r="C58" i="53" s="1"/>
  <c r="E59" i="53"/>
  <c r="B56" i="52"/>
  <c r="C55" i="52"/>
  <c r="E59" i="52"/>
  <c r="A58" i="52"/>
  <c r="A57" i="51"/>
  <c r="C57" i="51" s="1"/>
  <c r="E58" i="51"/>
  <c r="E59" i="50"/>
  <c r="A58" i="50"/>
  <c r="C58" i="50" s="1"/>
  <c r="A57" i="49"/>
  <c r="C57" i="49" s="1"/>
  <c r="E58" i="49"/>
  <c r="A60" i="48"/>
  <c r="C60" i="48" s="1"/>
  <c r="E61" i="48"/>
  <c r="B58" i="47"/>
  <c r="C57" i="47"/>
  <c r="E61" i="47"/>
  <c r="A60" i="47"/>
  <c r="B57" i="35"/>
  <c r="C56" i="35"/>
  <c r="E59" i="66" l="1"/>
  <c r="A58" i="66"/>
  <c r="C58" i="66" s="1"/>
  <c r="B59" i="65"/>
  <c r="C58" i="65"/>
  <c r="B58" i="64"/>
  <c r="C57" i="64"/>
  <c r="A61" i="65"/>
  <c r="E62" i="65"/>
  <c r="E61" i="64"/>
  <c r="A60" i="64"/>
  <c r="A59" i="63"/>
  <c r="C59" i="63" s="1"/>
  <c r="E60" i="63"/>
  <c r="E59" i="62"/>
  <c r="A58" i="62"/>
  <c r="C58" i="62" s="1"/>
  <c r="E59" i="61"/>
  <c r="A58" i="61"/>
  <c r="C58" i="61" s="1"/>
  <c r="A59" i="60"/>
  <c r="C59" i="60" s="1"/>
  <c r="E60" i="60"/>
  <c r="A57" i="59"/>
  <c r="C57" i="59" s="1"/>
  <c r="E58" i="59"/>
  <c r="A59" i="58"/>
  <c r="C59" i="58" s="1"/>
  <c r="E60" i="58"/>
  <c r="A61" i="57"/>
  <c r="E62" i="57"/>
  <c r="B59" i="57"/>
  <c r="C58" i="57"/>
  <c r="B58" i="56"/>
  <c r="C57" i="56"/>
  <c r="A61" i="56"/>
  <c r="E62" i="56"/>
  <c r="A61" i="55"/>
  <c r="E62" i="55"/>
  <c r="B57" i="55"/>
  <c r="C56" i="55"/>
  <c r="A59" i="54"/>
  <c r="C59" i="54" s="1"/>
  <c r="E60" i="54"/>
  <c r="A59" i="53"/>
  <c r="C59" i="53" s="1"/>
  <c r="E60" i="53"/>
  <c r="B57" i="52"/>
  <c r="C56" i="52"/>
  <c r="E60" i="52"/>
  <c r="A59" i="52"/>
  <c r="E59" i="51"/>
  <c r="A58" i="51"/>
  <c r="C58" i="51" s="1"/>
  <c r="A59" i="50"/>
  <c r="C59" i="50" s="1"/>
  <c r="E60" i="50"/>
  <c r="E59" i="49"/>
  <c r="A58" i="49"/>
  <c r="C58" i="49" s="1"/>
  <c r="A61" i="48"/>
  <c r="C61" i="48" s="1"/>
  <c r="E62" i="48"/>
  <c r="A61" i="47"/>
  <c r="E62" i="47"/>
  <c r="B59" i="47"/>
  <c r="C58" i="47"/>
  <c r="C57" i="35"/>
  <c r="B58" i="35"/>
  <c r="A59" i="66" l="1"/>
  <c r="C59" i="66" s="1"/>
  <c r="E60" i="66"/>
  <c r="B60" i="65"/>
  <c r="C59" i="65"/>
  <c r="B59" i="64"/>
  <c r="C58" i="64"/>
  <c r="A62" i="65"/>
  <c r="E63" i="65"/>
  <c r="A61" i="64"/>
  <c r="E62" i="64"/>
  <c r="E61" i="63"/>
  <c r="A60" i="63"/>
  <c r="C60" i="63" s="1"/>
  <c r="A59" i="62"/>
  <c r="C59" i="62" s="1"/>
  <c r="E60" i="62"/>
  <c r="A59" i="61"/>
  <c r="C59" i="61" s="1"/>
  <c r="E60" i="61"/>
  <c r="E61" i="60"/>
  <c r="A60" i="60"/>
  <c r="C60" i="60" s="1"/>
  <c r="E59" i="59"/>
  <c r="A58" i="59"/>
  <c r="C58" i="59" s="1"/>
  <c r="E61" i="58"/>
  <c r="A60" i="58"/>
  <c r="C60" i="58" s="1"/>
  <c r="E63" i="57"/>
  <c r="A62" i="57"/>
  <c r="B60" i="57"/>
  <c r="C59" i="57"/>
  <c r="B59" i="56"/>
  <c r="C58" i="56"/>
  <c r="E63" i="56"/>
  <c r="A62" i="56"/>
  <c r="B58" i="55"/>
  <c r="C57" i="55"/>
  <c r="E63" i="55"/>
  <c r="A62" i="55"/>
  <c r="A60" i="54"/>
  <c r="C60" i="54" s="1"/>
  <c r="E61" i="54"/>
  <c r="A60" i="53"/>
  <c r="C60" i="53" s="1"/>
  <c r="E61" i="53"/>
  <c r="B58" i="52"/>
  <c r="C57" i="52"/>
  <c r="E61" i="52"/>
  <c r="A60" i="52"/>
  <c r="A59" i="51"/>
  <c r="C59" i="51" s="1"/>
  <c r="E60" i="51"/>
  <c r="E61" i="50"/>
  <c r="A60" i="50"/>
  <c r="C60" i="50" s="1"/>
  <c r="A59" i="49"/>
  <c r="C59" i="49" s="1"/>
  <c r="E60" i="49"/>
  <c r="A62" i="48"/>
  <c r="C62" i="48" s="1"/>
  <c r="E63" i="48"/>
  <c r="B60" i="47"/>
  <c r="C59" i="47"/>
  <c r="E63" i="47"/>
  <c r="A62" i="47"/>
  <c r="B59" i="35"/>
  <c r="C58" i="35"/>
  <c r="E61" i="66" l="1"/>
  <c r="A60" i="66"/>
  <c r="C60" i="66" s="1"/>
  <c r="B61" i="65"/>
  <c r="C60" i="65"/>
  <c r="B60" i="64"/>
  <c r="C59" i="64"/>
  <c r="A63" i="65"/>
  <c r="E64" i="65"/>
  <c r="E63" i="64"/>
  <c r="A62" i="64"/>
  <c r="A61" i="63"/>
  <c r="C61" i="63" s="1"/>
  <c r="E62" i="63"/>
  <c r="E61" i="62"/>
  <c r="A60" i="62"/>
  <c r="C60" i="62" s="1"/>
  <c r="E61" i="61"/>
  <c r="A60" i="61"/>
  <c r="C60" i="61" s="1"/>
  <c r="A61" i="60"/>
  <c r="C61" i="60" s="1"/>
  <c r="E62" i="60"/>
  <c r="A59" i="59"/>
  <c r="C59" i="59" s="1"/>
  <c r="E60" i="59"/>
  <c r="A61" i="58"/>
  <c r="C61" i="58" s="1"/>
  <c r="E62" i="58"/>
  <c r="A63" i="57"/>
  <c r="E64" i="57"/>
  <c r="B61" i="57"/>
  <c r="C60" i="57"/>
  <c r="B60" i="56"/>
  <c r="C59" i="56"/>
  <c r="A63" i="56"/>
  <c r="E64" i="56"/>
  <c r="A63" i="55"/>
  <c r="E64" i="55"/>
  <c r="B59" i="55"/>
  <c r="C58" i="55"/>
  <c r="A61" i="54"/>
  <c r="C61" i="54" s="1"/>
  <c r="E62" i="54"/>
  <c r="E62" i="53"/>
  <c r="A61" i="53"/>
  <c r="C61" i="53" s="1"/>
  <c r="B59" i="52"/>
  <c r="C58" i="52"/>
  <c r="A61" i="52"/>
  <c r="E62" i="52"/>
  <c r="E61" i="51"/>
  <c r="A60" i="51"/>
  <c r="C60" i="51" s="1"/>
  <c r="A61" i="50"/>
  <c r="C61" i="50" s="1"/>
  <c r="E62" i="50"/>
  <c r="E61" i="49"/>
  <c r="A60" i="49"/>
  <c r="C60" i="49" s="1"/>
  <c r="A63" i="48"/>
  <c r="C63" i="48" s="1"/>
  <c r="E64" i="48"/>
  <c r="A63" i="47"/>
  <c r="E64" i="47"/>
  <c r="B61" i="47"/>
  <c r="C60" i="47"/>
  <c r="C59" i="35"/>
  <c r="B60" i="35"/>
  <c r="A61" i="66" l="1"/>
  <c r="C61" i="66" s="1"/>
  <c r="E62" i="66"/>
  <c r="B62" i="65"/>
  <c r="C61" i="65"/>
  <c r="B61" i="64"/>
  <c r="C60" i="64"/>
  <c r="E65" i="65"/>
  <c r="A64" i="65"/>
  <c r="E64" i="64"/>
  <c r="A63" i="64"/>
  <c r="A62" i="63"/>
  <c r="C62" i="63" s="1"/>
  <c r="E63" i="63"/>
  <c r="A61" i="62"/>
  <c r="C61" i="62" s="1"/>
  <c r="E62" i="62"/>
  <c r="A61" i="61"/>
  <c r="C61" i="61" s="1"/>
  <c r="E62" i="61"/>
  <c r="E63" i="60"/>
  <c r="A62" i="60"/>
  <c r="C62" i="60" s="1"/>
  <c r="E61" i="59"/>
  <c r="A60" i="59"/>
  <c r="C60" i="59" s="1"/>
  <c r="E63" i="58"/>
  <c r="A62" i="58"/>
  <c r="C62" i="58" s="1"/>
  <c r="E65" i="57"/>
  <c r="A64" i="57"/>
  <c r="B62" i="57"/>
  <c r="C61" i="57"/>
  <c r="A64" i="56"/>
  <c r="E65" i="56"/>
  <c r="B61" i="56"/>
  <c r="C60" i="56"/>
  <c r="B60" i="55"/>
  <c r="C59" i="55"/>
  <c r="E65" i="55"/>
  <c r="A64" i="55"/>
  <c r="E63" i="54"/>
  <c r="A62" i="54"/>
  <c r="C62" i="54" s="1"/>
  <c r="E63" i="53"/>
  <c r="A62" i="53"/>
  <c r="C62" i="53" s="1"/>
  <c r="B60" i="52"/>
  <c r="C59" i="52"/>
  <c r="A62" i="52"/>
  <c r="E63" i="52"/>
  <c r="A61" i="51"/>
  <c r="C61" i="51" s="1"/>
  <c r="E62" i="51"/>
  <c r="A62" i="50"/>
  <c r="C62" i="50" s="1"/>
  <c r="E63" i="50"/>
  <c r="A61" i="49"/>
  <c r="C61" i="49" s="1"/>
  <c r="E62" i="49"/>
  <c r="A64" i="48"/>
  <c r="C64" i="48" s="1"/>
  <c r="E65" i="48"/>
  <c r="B62" i="47"/>
  <c r="C61" i="47"/>
  <c r="E65" i="47"/>
  <c r="A64" i="47"/>
  <c r="C60" i="35"/>
  <c r="B61" i="35"/>
  <c r="E63" i="66" l="1"/>
  <c r="A62" i="66"/>
  <c r="C62" i="66" s="1"/>
  <c r="B63" i="65"/>
  <c r="C62" i="65"/>
  <c r="B62" i="64"/>
  <c r="C61" i="64"/>
  <c r="A65" i="65"/>
  <c r="E66" i="65"/>
  <c r="E65" i="64"/>
  <c r="A64" i="64"/>
  <c r="A63" i="63"/>
  <c r="C63" i="63" s="1"/>
  <c r="E64" i="63"/>
  <c r="E63" i="62"/>
  <c r="A62" i="62"/>
  <c r="C62" i="62" s="1"/>
  <c r="E63" i="61"/>
  <c r="A62" i="61"/>
  <c r="C62" i="61" s="1"/>
  <c r="A63" i="60"/>
  <c r="C63" i="60" s="1"/>
  <c r="E64" i="60"/>
  <c r="A61" i="59"/>
  <c r="C61" i="59" s="1"/>
  <c r="E62" i="59"/>
  <c r="A63" i="58"/>
  <c r="C63" i="58" s="1"/>
  <c r="E64" i="58"/>
  <c r="B63" i="57"/>
  <c r="C62" i="57"/>
  <c r="A65" i="57"/>
  <c r="E66" i="57"/>
  <c r="A65" i="56"/>
  <c r="E66" i="56"/>
  <c r="B62" i="56"/>
  <c r="C61" i="56"/>
  <c r="A65" i="55"/>
  <c r="E66" i="55"/>
  <c r="B61" i="55"/>
  <c r="C60" i="55"/>
  <c r="E64" i="54"/>
  <c r="A63" i="54"/>
  <c r="C63" i="54" s="1"/>
  <c r="A63" i="53"/>
  <c r="C63" i="53" s="1"/>
  <c r="E64" i="53"/>
  <c r="B61" i="52"/>
  <c r="C60" i="52"/>
  <c r="A63" i="52"/>
  <c r="E64" i="52"/>
  <c r="E63" i="51"/>
  <c r="A62" i="51"/>
  <c r="C62" i="51" s="1"/>
  <c r="A63" i="50"/>
  <c r="C63" i="50" s="1"/>
  <c r="E64" i="50"/>
  <c r="E63" i="49"/>
  <c r="A62" i="49"/>
  <c r="C62" i="49" s="1"/>
  <c r="E66" i="48"/>
  <c r="A65" i="48"/>
  <c r="C65" i="48" s="1"/>
  <c r="B63" i="47"/>
  <c r="C62" i="47"/>
  <c r="A65" i="47"/>
  <c r="E66" i="47"/>
  <c r="B62" i="35"/>
  <c r="C61" i="35"/>
  <c r="A63" i="66" l="1"/>
  <c r="C63" i="66" s="1"/>
  <c r="E64" i="66"/>
  <c r="B64" i="65"/>
  <c r="C63" i="65"/>
  <c r="B63" i="64"/>
  <c r="C62" i="64"/>
  <c r="A66" i="65"/>
  <c r="E67" i="65"/>
  <c r="A67" i="65" s="1"/>
  <c r="A65" i="64"/>
  <c r="E66" i="64"/>
  <c r="E65" i="63"/>
  <c r="A64" i="63"/>
  <c r="C64" i="63" s="1"/>
  <c r="A63" i="62"/>
  <c r="C63" i="62" s="1"/>
  <c r="E64" i="62"/>
  <c r="A63" i="61"/>
  <c r="C63" i="61" s="1"/>
  <c r="E64" i="61"/>
  <c r="E65" i="60"/>
  <c r="A64" i="60"/>
  <c r="C64" i="60" s="1"/>
  <c r="E63" i="59"/>
  <c r="A62" i="59"/>
  <c r="C62" i="59" s="1"/>
  <c r="E65" i="58"/>
  <c r="A64" i="58"/>
  <c r="C64" i="58" s="1"/>
  <c r="E67" i="57"/>
  <c r="A67" i="57" s="1"/>
  <c r="A66" i="57"/>
  <c r="B64" i="57"/>
  <c r="C63" i="57"/>
  <c r="B63" i="56"/>
  <c r="C62" i="56"/>
  <c r="E67" i="56"/>
  <c r="A67" i="56" s="1"/>
  <c r="A66" i="56"/>
  <c r="B62" i="55"/>
  <c r="C61" i="55"/>
  <c r="E67" i="55"/>
  <c r="A67" i="55" s="1"/>
  <c r="A66" i="55"/>
  <c r="E65" i="54"/>
  <c r="A64" i="54"/>
  <c r="C64" i="54" s="1"/>
  <c r="A64" i="53"/>
  <c r="C64" i="53" s="1"/>
  <c r="E65" i="53"/>
  <c r="B62" i="52"/>
  <c r="C61" i="52"/>
  <c r="A64" i="52"/>
  <c r="E65" i="52"/>
  <c r="A63" i="51"/>
  <c r="C63" i="51" s="1"/>
  <c r="E64" i="51"/>
  <c r="A64" i="50"/>
  <c r="C64" i="50" s="1"/>
  <c r="E65" i="50"/>
  <c r="A63" i="49"/>
  <c r="C63" i="49" s="1"/>
  <c r="E64" i="49"/>
  <c r="E67" i="48"/>
  <c r="A67" i="48" s="1"/>
  <c r="A66" i="48"/>
  <c r="C66" i="48" s="1"/>
  <c r="E67" i="47"/>
  <c r="A67" i="47" s="1"/>
  <c r="A66" i="47"/>
  <c r="B64" i="47"/>
  <c r="C63" i="47"/>
  <c r="B63" i="35"/>
  <c r="C62" i="35"/>
  <c r="E65" i="66" l="1"/>
  <c r="A64" i="66"/>
  <c r="C64" i="66" s="1"/>
  <c r="B65" i="65"/>
  <c r="C64" i="65"/>
  <c r="B64" i="64"/>
  <c r="C63" i="64"/>
  <c r="F3" i="65"/>
  <c r="A66" i="64"/>
  <c r="E67" i="64"/>
  <c r="A67" i="64" s="1"/>
  <c r="A65" i="63"/>
  <c r="C65" i="63" s="1"/>
  <c r="E66" i="63"/>
  <c r="E65" i="62"/>
  <c r="A64" i="62"/>
  <c r="C64" i="62" s="1"/>
  <c r="E65" i="61"/>
  <c r="A64" i="61"/>
  <c r="C64" i="61" s="1"/>
  <c r="A65" i="60"/>
  <c r="C65" i="60" s="1"/>
  <c r="E66" i="60"/>
  <c r="A63" i="59"/>
  <c r="C63" i="59" s="1"/>
  <c r="E64" i="59"/>
  <c r="A65" i="58"/>
  <c r="C65" i="58" s="1"/>
  <c r="E66" i="58"/>
  <c r="B65" i="57"/>
  <c r="C64" i="57"/>
  <c r="F3" i="57"/>
  <c r="F3" i="56"/>
  <c r="B64" i="56"/>
  <c r="C63" i="56"/>
  <c r="F3" i="55"/>
  <c r="B63" i="55"/>
  <c r="C62" i="55"/>
  <c r="E66" i="54"/>
  <c r="A65" i="54"/>
  <c r="C65" i="54" s="1"/>
  <c r="E66" i="53"/>
  <c r="A65" i="53"/>
  <c r="C65" i="53" s="1"/>
  <c r="B63" i="52"/>
  <c r="C62" i="52"/>
  <c r="E66" i="52"/>
  <c r="A65" i="52"/>
  <c r="E65" i="51"/>
  <c r="A64" i="51"/>
  <c r="C64" i="51" s="1"/>
  <c r="E66" i="50"/>
  <c r="A65" i="50"/>
  <c r="C65" i="50" s="1"/>
  <c r="E65" i="49"/>
  <c r="A64" i="49"/>
  <c r="C64" i="49" s="1"/>
  <c r="C67" i="48"/>
  <c r="C19" i="42" s="1"/>
  <c r="F3" i="48"/>
  <c r="B65" i="47"/>
  <c r="C64" i="47"/>
  <c r="F3" i="47"/>
  <c r="C63" i="35"/>
  <c r="B64" i="35"/>
  <c r="A65" i="66" l="1"/>
  <c r="C65" i="66" s="1"/>
  <c r="E66" i="66"/>
  <c r="B66" i="65"/>
  <c r="C65" i="65"/>
  <c r="B65" i="64"/>
  <c r="C64" i="64"/>
  <c r="F3" i="64"/>
  <c r="E67" i="63"/>
  <c r="A67" i="63" s="1"/>
  <c r="A66" i="63"/>
  <c r="C66" i="63" s="1"/>
  <c r="A65" i="62"/>
  <c r="C65" i="62" s="1"/>
  <c r="E66" i="62"/>
  <c r="A65" i="61"/>
  <c r="C65" i="61" s="1"/>
  <c r="E66" i="61"/>
  <c r="E67" i="60"/>
  <c r="A67" i="60" s="1"/>
  <c r="A66" i="60"/>
  <c r="C66" i="60" s="1"/>
  <c r="E65" i="59"/>
  <c r="A64" i="59"/>
  <c r="C64" i="59" s="1"/>
  <c r="E67" i="58"/>
  <c r="A67" i="58" s="1"/>
  <c r="A66" i="58"/>
  <c r="C66" i="58" s="1"/>
  <c r="B66" i="57"/>
  <c r="C65" i="57"/>
  <c r="B65" i="56"/>
  <c r="C64" i="56"/>
  <c r="B64" i="55"/>
  <c r="C63" i="55"/>
  <c r="E67" i="54"/>
  <c r="A67" i="54" s="1"/>
  <c r="A66" i="54"/>
  <c r="C66" i="54" s="1"/>
  <c r="E67" i="53"/>
  <c r="A67" i="53" s="1"/>
  <c r="A66" i="53"/>
  <c r="C66" i="53" s="1"/>
  <c r="B64" i="52"/>
  <c r="C63" i="52"/>
  <c r="E67" i="52"/>
  <c r="A67" i="52" s="1"/>
  <c r="A66" i="52"/>
  <c r="A65" i="51"/>
  <c r="C65" i="51" s="1"/>
  <c r="E66" i="51"/>
  <c r="E67" i="50"/>
  <c r="A67" i="50" s="1"/>
  <c r="A66" i="50"/>
  <c r="C66" i="50" s="1"/>
  <c r="A65" i="49"/>
  <c r="C65" i="49" s="1"/>
  <c r="E66" i="49"/>
  <c r="B66" i="47"/>
  <c r="C65" i="47"/>
  <c r="C64" i="35"/>
  <c r="B65" i="35"/>
  <c r="E67" i="66" l="1"/>
  <c r="A67" i="66" s="1"/>
  <c r="A66" i="66"/>
  <c r="C66" i="66" s="1"/>
  <c r="B67" i="65"/>
  <c r="C67" i="65" s="1"/>
  <c r="O5" i="42" s="1"/>
  <c r="C66" i="65"/>
  <c r="B66" i="64"/>
  <c r="C65" i="64"/>
  <c r="C67" i="63"/>
  <c r="K19" i="42" s="1"/>
  <c r="F3" i="63"/>
  <c r="E67" i="62"/>
  <c r="A67" i="62" s="1"/>
  <c r="A66" i="62"/>
  <c r="C66" i="62" s="1"/>
  <c r="E67" i="61"/>
  <c r="A67" i="61" s="1"/>
  <c r="A66" i="61"/>
  <c r="C66" i="61" s="1"/>
  <c r="C67" i="60"/>
  <c r="C6" i="42" s="1"/>
  <c r="F3" i="60"/>
  <c r="A65" i="59"/>
  <c r="C65" i="59" s="1"/>
  <c r="E66" i="59"/>
  <c r="C67" i="58"/>
  <c r="C4" i="42" s="1"/>
  <c r="F3" i="58"/>
  <c r="B67" i="57"/>
  <c r="C67" i="57" s="1"/>
  <c r="K6" i="42" s="1"/>
  <c r="C66" i="57"/>
  <c r="B66" i="56"/>
  <c r="C65" i="56"/>
  <c r="B65" i="55"/>
  <c r="C64" i="55"/>
  <c r="C67" i="54"/>
  <c r="G19" i="42" s="1"/>
  <c r="F3" i="54"/>
  <c r="C67" i="53"/>
  <c r="G18" i="42" s="1"/>
  <c r="F3" i="53"/>
  <c r="B65" i="52"/>
  <c r="C64" i="52"/>
  <c r="F3" i="52"/>
  <c r="E67" i="51"/>
  <c r="A67" i="51" s="1"/>
  <c r="A66" i="51"/>
  <c r="C66" i="51" s="1"/>
  <c r="C67" i="50"/>
  <c r="G5" i="42" s="1"/>
  <c r="F3" i="50"/>
  <c r="E67" i="49"/>
  <c r="A67" i="49" s="1"/>
  <c r="A66" i="49"/>
  <c r="C66" i="49" s="1"/>
  <c r="B67" i="47"/>
  <c r="C67" i="47" s="1"/>
  <c r="C18" i="42" s="1"/>
  <c r="C66" i="47"/>
  <c r="C65" i="35"/>
  <c r="B66" i="35"/>
  <c r="C67" i="66" l="1"/>
  <c r="O6" i="42" s="1"/>
  <c r="F3" i="66"/>
  <c r="B67" i="64"/>
  <c r="C67" i="64" s="1"/>
  <c r="O4" i="42" s="1"/>
  <c r="C66" i="64"/>
  <c r="C67" i="62"/>
  <c r="K18" i="42" s="1"/>
  <c r="F3" i="62"/>
  <c r="C67" i="61"/>
  <c r="K17" i="42" s="1"/>
  <c r="F3" i="61"/>
  <c r="E67" i="59"/>
  <c r="A67" i="59" s="1"/>
  <c r="A66" i="59"/>
  <c r="C66" i="59" s="1"/>
  <c r="B67" i="56"/>
  <c r="C67" i="56" s="1"/>
  <c r="K5" i="42" s="1"/>
  <c r="C66" i="56"/>
  <c r="B66" i="55"/>
  <c r="C65" i="55"/>
  <c r="B66" i="52"/>
  <c r="C65" i="52"/>
  <c r="C67" i="51"/>
  <c r="G6" i="42" s="1"/>
  <c r="F3" i="51"/>
  <c r="C67" i="49"/>
  <c r="G4" i="42" s="1"/>
  <c r="F3" i="49"/>
  <c r="B67" i="35"/>
  <c r="C67" i="35" s="1"/>
  <c r="C17" i="42" s="1"/>
  <c r="C20" i="42" s="1"/>
  <c r="C66" i="35"/>
  <c r="K20" i="42" l="1"/>
  <c r="O7" i="42"/>
  <c r="G7" i="42"/>
  <c r="C67" i="59"/>
  <c r="C5" i="42" s="1"/>
  <c r="C7" i="42" s="1"/>
  <c r="F3" i="59"/>
  <c r="B67" i="55"/>
  <c r="C67" i="55" s="1"/>
  <c r="K4" i="42" s="1"/>
  <c r="K7" i="42" s="1"/>
  <c r="C66" i="55"/>
  <c r="B67" i="52"/>
  <c r="C67" i="52" s="1"/>
  <c r="G17" i="42" s="1"/>
  <c r="G20" i="42" s="1"/>
  <c r="C66" i="5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632">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bk>
      <extLst>
        <ext uri="{3e2802c4-a4d2-4d8b-9148-e3be6c30e623}">
          <xlrd:rvb i="4394"/>
        </ext>
      </extLst>
    </bk>
    <bk>
      <extLst>
        <ext uri="{3e2802c4-a4d2-4d8b-9148-e3be6c30e623}">
          <xlrd:rvb i="4395"/>
        </ext>
      </extLst>
    </bk>
    <bk>
      <extLst>
        <ext uri="{3e2802c4-a4d2-4d8b-9148-e3be6c30e623}">
          <xlrd:rvb i="4396"/>
        </ext>
      </extLst>
    </bk>
    <bk>
      <extLst>
        <ext uri="{3e2802c4-a4d2-4d8b-9148-e3be6c30e623}">
          <xlrd:rvb i="4397"/>
        </ext>
      </extLst>
    </bk>
    <bk>
      <extLst>
        <ext uri="{3e2802c4-a4d2-4d8b-9148-e3be6c30e623}">
          <xlrd:rvb i="4398"/>
        </ext>
      </extLst>
    </bk>
    <bk>
      <extLst>
        <ext uri="{3e2802c4-a4d2-4d8b-9148-e3be6c30e623}">
          <xlrd:rvb i="4399"/>
        </ext>
      </extLst>
    </bk>
    <bk>
      <extLst>
        <ext uri="{3e2802c4-a4d2-4d8b-9148-e3be6c30e623}">
          <xlrd:rvb i="4400"/>
        </ext>
      </extLst>
    </bk>
    <bk>
      <extLst>
        <ext uri="{3e2802c4-a4d2-4d8b-9148-e3be6c30e623}">
          <xlrd:rvb i="4401"/>
        </ext>
      </extLst>
    </bk>
    <bk>
      <extLst>
        <ext uri="{3e2802c4-a4d2-4d8b-9148-e3be6c30e623}">
          <xlrd:rvb i="4402"/>
        </ext>
      </extLst>
    </bk>
    <bk>
      <extLst>
        <ext uri="{3e2802c4-a4d2-4d8b-9148-e3be6c30e623}">
          <xlrd:rvb i="4403"/>
        </ext>
      </extLst>
    </bk>
    <bk>
      <extLst>
        <ext uri="{3e2802c4-a4d2-4d8b-9148-e3be6c30e623}">
          <xlrd:rvb i="4404"/>
        </ext>
      </extLst>
    </bk>
    <bk>
      <extLst>
        <ext uri="{3e2802c4-a4d2-4d8b-9148-e3be6c30e623}">
          <xlrd:rvb i="4405"/>
        </ext>
      </extLst>
    </bk>
    <bk>
      <extLst>
        <ext uri="{3e2802c4-a4d2-4d8b-9148-e3be6c30e623}">
          <xlrd:rvb i="4406"/>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13"/>
        </ext>
      </extLst>
    </bk>
    <bk>
      <extLst>
        <ext uri="{3e2802c4-a4d2-4d8b-9148-e3be6c30e623}">
          <xlrd:rvb i="4414"/>
        </ext>
      </extLst>
    </bk>
    <bk>
      <extLst>
        <ext uri="{3e2802c4-a4d2-4d8b-9148-e3be6c30e623}">
          <xlrd:rvb i="4415"/>
        </ext>
      </extLst>
    </bk>
    <bk>
      <extLst>
        <ext uri="{3e2802c4-a4d2-4d8b-9148-e3be6c30e623}">
          <xlrd:rvb i="4416"/>
        </ext>
      </extLst>
    </bk>
    <bk>
      <extLst>
        <ext uri="{3e2802c4-a4d2-4d8b-9148-e3be6c30e623}">
          <xlrd:rvb i="4417"/>
        </ext>
      </extLst>
    </bk>
    <bk>
      <extLst>
        <ext uri="{3e2802c4-a4d2-4d8b-9148-e3be6c30e623}">
          <xlrd:rvb i="4418"/>
        </ext>
      </extLst>
    </bk>
    <bk>
      <extLst>
        <ext uri="{3e2802c4-a4d2-4d8b-9148-e3be6c30e623}">
          <xlrd:rvb i="4419"/>
        </ext>
      </extLst>
    </bk>
    <bk>
      <extLst>
        <ext uri="{3e2802c4-a4d2-4d8b-9148-e3be6c30e623}">
          <xlrd:rvb i="4420"/>
        </ext>
      </extLst>
    </bk>
    <bk>
      <extLst>
        <ext uri="{3e2802c4-a4d2-4d8b-9148-e3be6c30e623}">
          <xlrd:rvb i="4421"/>
        </ext>
      </extLst>
    </bk>
    <bk>
      <extLst>
        <ext uri="{3e2802c4-a4d2-4d8b-9148-e3be6c30e623}">
          <xlrd:rvb i="4422"/>
        </ext>
      </extLst>
    </bk>
    <bk>
      <extLst>
        <ext uri="{3e2802c4-a4d2-4d8b-9148-e3be6c30e623}">
          <xlrd:rvb i="4423"/>
        </ext>
      </extLst>
    </bk>
    <bk>
      <extLst>
        <ext uri="{3e2802c4-a4d2-4d8b-9148-e3be6c30e623}">
          <xlrd:rvb i="4424"/>
        </ext>
      </extLst>
    </bk>
    <bk>
      <extLst>
        <ext uri="{3e2802c4-a4d2-4d8b-9148-e3be6c30e623}">
          <xlrd:rvb i="4425"/>
        </ext>
      </extLst>
    </bk>
    <bk>
      <extLst>
        <ext uri="{3e2802c4-a4d2-4d8b-9148-e3be6c30e623}">
          <xlrd:rvb i="4426"/>
        </ext>
      </extLst>
    </bk>
    <bk>
      <extLst>
        <ext uri="{3e2802c4-a4d2-4d8b-9148-e3be6c30e623}">
          <xlrd:rvb i="4427"/>
        </ext>
      </extLst>
    </bk>
    <bk>
      <extLst>
        <ext uri="{3e2802c4-a4d2-4d8b-9148-e3be6c30e623}">
          <xlrd:rvb i="4428"/>
        </ext>
      </extLst>
    </bk>
    <bk>
      <extLst>
        <ext uri="{3e2802c4-a4d2-4d8b-9148-e3be6c30e623}">
          <xlrd:rvb i="4429"/>
        </ext>
      </extLst>
    </bk>
    <bk>
      <extLst>
        <ext uri="{3e2802c4-a4d2-4d8b-9148-e3be6c30e623}">
          <xlrd:rvb i="4430"/>
        </ext>
      </extLst>
    </bk>
    <bk>
      <extLst>
        <ext uri="{3e2802c4-a4d2-4d8b-9148-e3be6c30e623}">
          <xlrd:rvb i="4431"/>
        </ext>
      </extLst>
    </bk>
    <bk>
      <extLst>
        <ext uri="{3e2802c4-a4d2-4d8b-9148-e3be6c30e623}">
          <xlrd:rvb i="4432"/>
        </ext>
      </extLst>
    </bk>
    <bk>
      <extLst>
        <ext uri="{3e2802c4-a4d2-4d8b-9148-e3be6c30e623}">
          <xlrd:rvb i="4433"/>
        </ext>
      </extLst>
    </bk>
    <bk>
      <extLst>
        <ext uri="{3e2802c4-a4d2-4d8b-9148-e3be6c30e623}">
          <xlrd:rvb i="4434"/>
        </ext>
      </extLst>
    </bk>
    <bk>
      <extLst>
        <ext uri="{3e2802c4-a4d2-4d8b-9148-e3be6c30e623}">
          <xlrd:rvb i="4435"/>
        </ext>
      </extLst>
    </bk>
    <bk>
      <extLst>
        <ext uri="{3e2802c4-a4d2-4d8b-9148-e3be6c30e623}">
          <xlrd:rvb i="4436"/>
        </ext>
      </extLst>
    </bk>
    <bk>
      <extLst>
        <ext uri="{3e2802c4-a4d2-4d8b-9148-e3be6c30e623}">
          <xlrd:rvb i="4437"/>
        </ext>
      </extLst>
    </bk>
    <bk>
      <extLst>
        <ext uri="{3e2802c4-a4d2-4d8b-9148-e3be6c30e623}">
          <xlrd:rvb i="4438"/>
        </ext>
      </extLst>
    </bk>
    <bk>
      <extLst>
        <ext uri="{3e2802c4-a4d2-4d8b-9148-e3be6c30e623}">
          <xlrd:rvb i="4439"/>
        </ext>
      </extLst>
    </bk>
    <bk>
      <extLst>
        <ext uri="{3e2802c4-a4d2-4d8b-9148-e3be6c30e623}">
          <xlrd:rvb i="4440"/>
        </ext>
      </extLst>
    </bk>
    <bk>
      <extLst>
        <ext uri="{3e2802c4-a4d2-4d8b-9148-e3be6c30e623}">
          <xlrd:rvb i="4441"/>
        </ext>
      </extLst>
    </bk>
    <bk>
      <extLst>
        <ext uri="{3e2802c4-a4d2-4d8b-9148-e3be6c30e623}">
          <xlrd:rvb i="4442"/>
        </ext>
      </extLst>
    </bk>
    <bk>
      <extLst>
        <ext uri="{3e2802c4-a4d2-4d8b-9148-e3be6c30e623}">
          <xlrd:rvb i="4443"/>
        </ext>
      </extLst>
    </bk>
    <bk>
      <extLst>
        <ext uri="{3e2802c4-a4d2-4d8b-9148-e3be6c30e623}">
          <xlrd:rvb i="4444"/>
        </ext>
      </extLst>
    </bk>
    <bk>
      <extLst>
        <ext uri="{3e2802c4-a4d2-4d8b-9148-e3be6c30e623}">
          <xlrd:rvb i="4445"/>
        </ext>
      </extLst>
    </bk>
    <bk>
      <extLst>
        <ext uri="{3e2802c4-a4d2-4d8b-9148-e3be6c30e623}">
          <xlrd:rvb i="4446"/>
        </ext>
      </extLst>
    </bk>
    <bk>
      <extLst>
        <ext uri="{3e2802c4-a4d2-4d8b-9148-e3be6c30e623}">
          <xlrd:rvb i="4447"/>
        </ext>
      </extLst>
    </bk>
    <bk>
      <extLst>
        <ext uri="{3e2802c4-a4d2-4d8b-9148-e3be6c30e623}">
          <xlrd:rvb i="4448"/>
        </ext>
      </extLst>
    </bk>
    <bk>
      <extLst>
        <ext uri="{3e2802c4-a4d2-4d8b-9148-e3be6c30e623}">
          <xlrd:rvb i="4449"/>
        </ext>
      </extLst>
    </bk>
    <bk>
      <extLst>
        <ext uri="{3e2802c4-a4d2-4d8b-9148-e3be6c30e623}">
          <xlrd:rvb i="4450"/>
        </ext>
      </extLst>
    </bk>
    <bk>
      <extLst>
        <ext uri="{3e2802c4-a4d2-4d8b-9148-e3be6c30e623}">
          <xlrd:rvb i="4451"/>
        </ext>
      </extLst>
    </bk>
    <bk>
      <extLst>
        <ext uri="{3e2802c4-a4d2-4d8b-9148-e3be6c30e623}">
          <xlrd:rvb i="4452"/>
        </ext>
      </extLst>
    </bk>
    <bk>
      <extLst>
        <ext uri="{3e2802c4-a4d2-4d8b-9148-e3be6c30e623}">
          <xlrd:rvb i="4453"/>
        </ext>
      </extLst>
    </bk>
    <bk>
      <extLst>
        <ext uri="{3e2802c4-a4d2-4d8b-9148-e3be6c30e623}">
          <xlrd:rvb i="4454"/>
        </ext>
      </extLst>
    </bk>
    <bk>
      <extLst>
        <ext uri="{3e2802c4-a4d2-4d8b-9148-e3be6c30e623}">
          <xlrd:rvb i="4455"/>
        </ext>
      </extLst>
    </bk>
    <bk>
      <extLst>
        <ext uri="{3e2802c4-a4d2-4d8b-9148-e3be6c30e623}">
          <xlrd:rvb i="4456"/>
        </ext>
      </extLst>
    </bk>
    <bk>
      <extLst>
        <ext uri="{3e2802c4-a4d2-4d8b-9148-e3be6c30e623}">
          <xlrd:rvb i="4457"/>
        </ext>
      </extLst>
    </bk>
    <bk>
      <extLst>
        <ext uri="{3e2802c4-a4d2-4d8b-9148-e3be6c30e623}">
          <xlrd:rvb i="4458"/>
        </ext>
      </extLst>
    </bk>
    <bk>
      <extLst>
        <ext uri="{3e2802c4-a4d2-4d8b-9148-e3be6c30e623}">
          <xlrd:rvb i="4459"/>
        </ext>
      </extLst>
    </bk>
    <bk>
      <extLst>
        <ext uri="{3e2802c4-a4d2-4d8b-9148-e3be6c30e623}">
          <xlrd:rvb i="4460"/>
        </ext>
      </extLst>
    </bk>
    <bk>
      <extLst>
        <ext uri="{3e2802c4-a4d2-4d8b-9148-e3be6c30e623}">
          <xlrd:rvb i="4461"/>
        </ext>
      </extLst>
    </bk>
    <bk>
      <extLst>
        <ext uri="{3e2802c4-a4d2-4d8b-9148-e3be6c30e623}">
          <xlrd:rvb i="4462"/>
        </ext>
      </extLst>
    </bk>
    <bk>
      <extLst>
        <ext uri="{3e2802c4-a4d2-4d8b-9148-e3be6c30e623}">
          <xlrd:rvb i="4463"/>
        </ext>
      </extLst>
    </bk>
    <bk>
      <extLst>
        <ext uri="{3e2802c4-a4d2-4d8b-9148-e3be6c30e623}">
          <xlrd:rvb i="4464"/>
        </ext>
      </extLst>
    </bk>
    <bk>
      <extLst>
        <ext uri="{3e2802c4-a4d2-4d8b-9148-e3be6c30e623}">
          <xlrd:rvb i="4465"/>
        </ext>
      </extLst>
    </bk>
    <bk>
      <extLst>
        <ext uri="{3e2802c4-a4d2-4d8b-9148-e3be6c30e623}">
          <xlrd:rvb i="4466"/>
        </ext>
      </extLst>
    </bk>
    <bk>
      <extLst>
        <ext uri="{3e2802c4-a4d2-4d8b-9148-e3be6c30e623}">
          <xlrd:rvb i="4467"/>
        </ext>
      </extLst>
    </bk>
    <bk>
      <extLst>
        <ext uri="{3e2802c4-a4d2-4d8b-9148-e3be6c30e623}">
          <xlrd:rvb i="4468"/>
        </ext>
      </extLst>
    </bk>
    <bk>
      <extLst>
        <ext uri="{3e2802c4-a4d2-4d8b-9148-e3be6c30e623}">
          <xlrd:rvb i="4469"/>
        </ext>
      </extLst>
    </bk>
    <bk>
      <extLst>
        <ext uri="{3e2802c4-a4d2-4d8b-9148-e3be6c30e623}">
          <xlrd:rvb i="4475"/>
        </ext>
      </extLst>
    </bk>
    <bk>
      <extLst>
        <ext uri="{3e2802c4-a4d2-4d8b-9148-e3be6c30e623}">
          <xlrd:rvb i="4476"/>
        </ext>
      </extLst>
    </bk>
    <bk>
      <extLst>
        <ext uri="{3e2802c4-a4d2-4d8b-9148-e3be6c30e623}">
          <xlrd:rvb i="4477"/>
        </ext>
      </extLst>
    </bk>
    <bk>
      <extLst>
        <ext uri="{3e2802c4-a4d2-4d8b-9148-e3be6c30e623}">
          <xlrd:rvb i="4478"/>
        </ext>
      </extLst>
    </bk>
    <bk>
      <extLst>
        <ext uri="{3e2802c4-a4d2-4d8b-9148-e3be6c30e623}">
          <xlrd:rvb i="4479"/>
        </ext>
      </extLst>
    </bk>
    <bk>
      <extLst>
        <ext uri="{3e2802c4-a4d2-4d8b-9148-e3be6c30e623}">
          <xlrd:rvb i="4480"/>
        </ext>
      </extLst>
    </bk>
    <bk>
      <extLst>
        <ext uri="{3e2802c4-a4d2-4d8b-9148-e3be6c30e623}">
          <xlrd:rvb i="4481"/>
        </ext>
      </extLst>
    </bk>
    <bk>
      <extLst>
        <ext uri="{3e2802c4-a4d2-4d8b-9148-e3be6c30e623}">
          <xlrd:rvb i="4482"/>
        </ext>
      </extLst>
    </bk>
    <bk>
      <extLst>
        <ext uri="{3e2802c4-a4d2-4d8b-9148-e3be6c30e623}">
          <xlrd:rvb i="4483"/>
        </ext>
      </extLst>
    </bk>
    <bk>
      <extLst>
        <ext uri="{3e2802c4-a4d2-4d8b-9148-e3be6c30e623}">
          <xlrd:rvb i="4484"/>
        </ext>
      </extLst>
    </bk>
    <bk>
      <extLst>
        <ext uri="{3e2802c4-a4d2-4d8b-9148-e3be6c30e623}">
          <xlrd:rvb i="4485"/>
        </ext>
      </extLst>
    </bk>
    <bk>
      <extLst>
        <ext uri="{3e2802c4-a4d2-4d8b-9148-e3be6c30e623}">
          <xlrd:rvb i="4486"/>
        </ext>
      </extLst>
    </bk>
    <bk>
      <extLst>
        <ext uri="{3e2802c4-a4d2-4d8b-9148-e3be6c30e623}">
          <xlrd:rvb i="4487"/>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492"/>
        </ext>
      </extLst>
    </bk>
    <bk>
      <extLst>
        <ext uri="{3e2802c4-a4d2-4d8b-9148-e3be6c30e623}">
          <xlrd:rvb i="4493"/>
        </ext>
      </extLst>
    </bk>
    <bk>
      <extLst>
        <ext uri="{3e2802c4-a4d2-4d8b-9148-e3be6c30e623}">
          <xlrd:rvb i="4494"/>
        </ext>
      </extLst>
    </bk>
    <bk>
      <extLst>
        <ext uri="{3e2802c4-a4d2-4d8b-9148-e3be6c30e623}">
          <xlrd:rvb i="4495"/>
        </ext>
      </extLst>
    </bk>
    <bk>
      <extLst>
        <ext uri="{3e2802c4-a4d2-4d8b-9148-e3be6c30e623}">
          <xlrd:rvb i="4496"/>
        </ext>
      </extLst>
    </bk>
    <bk>
      <extLst>
        <ext uri="{3e2802c4-a4d2-4d8b-9148-e3be6c30e623}">
          <xlrd:rvb i="4497"/>
        </ext>
      </extLst>
    </bk>
    <bk>
      <extLst>
        <ext uri="{3e2802c4-a4d2-4d8b-9148-e3be6c30e623}">
          <xlrd:rvb i="4498"/>
        </ext>
      </extLst>
    </bk>
    <bk>
      <extLst>
        <ext uri="{3e2802c4-a4d2-4d8b-9148-e3be6c30e623}">
          <xlrd:rvb i="4499"/>
        </ext>
      </extLst>
    </bk>
    <bk>
      <extLst>
        <ext uri="{3e2802c4-a4d2-4d8b-9148-e3be6c30e623}">
          <xlrd:rvb i="4500"/>
        </ext>
      </extLst>
    </bk>
    <bk>
      <extLst>
        <ext uri="{3e2802c4-a4d2-4d8b-9148-e3be6c30e623}">
          <xlrd:rvb i="4501"/>
        </ext>
      </extLst>
    </bk>
    <bk>
      <extLst>
        <ext uri="{3e2802c4-a4d2-4d8b-9148-e3be6c30e623}">
          <xlrd:rvb i="4502"/>
        </ext>
      </extLst>
    </bk>
    <bk>
      <extLst>
        <ext uri="{3e2802c4-a4d2-4d8b-9148-e3be6c30e623}">
          <xlrd:rvb i="4503"/>
        </ext>
      </extLst>
    </bk>
    <bk>
      <extLst>
        <ext uri="{3e2802c4-a4d2-4d8b-9148-e3be6c30e623}">
          <xlrd:rvb i="4504"/>
        </ext>
      </extLst>
    </bk>
    <bk>
      <extLst>
        <ext uri="{3e2802c4-a4d2-4d8b-9148-e3be6c30e623}">
          <xlrd:rvb i="4505"/>
        </ext>
      </extLst>
    </bk>
    <bk>
      <extLst>
        <ext uri="{3e2802c4-a4d2-4d8b-9148-e3be6c30e623}">
          <xlrd:rvb i="4506"/>
        </ext>
      </extLst>
    </bk>
    <bk>
      <extLst>
        <ext uri="{3e2802c4-a4d2-4d8b-9148-e3be6c30e623}">
          <xlrd:rvb i="4507"/>
        </ext>
      </extLst>
    </bk>
    <bk>
      <extLst>
        <ext uri="{3e2802c4-a4d2-4d8b-9148-e3be6c30e623}">
          <xlrd:rvb i="4508"/>
        </ext>
      </extLst>
    </bk>
    <bk>
      <extLst>
        <ext uri="{3e2802c4-a4d2-4d8b-9148-e3be6c30e623}">
          <xlrd:rvb i="4509"/>
        </ext>
      </extLst>
    </bk>
    <bk>
      <extLst>
        <ext uri="{3e2802c4-a4d2-4d8b-9148-e3be6c30e623}">
          <xlrd:rvb i="4510"/>
        </ext>
      </extLst>
    </bk>
    <bk>
      <extLst>
        <ext uri="{3e2802c4-a4d2-4d8b-9148-e3be6c30e623}">
          <xlrd:rvb i="4511"/>
        </ext>
      </extLst>
    </bk>
    <bk>
      <extLst>
        <ext uri="{3e2802c4-a4d2-4d8b-9148-e3be6c30e623}">
          <xlrd:rvb i="4512"/>
        </ext>
      </extLst>
    </bk>
    <bk>
      <extLst>
        <ext uri="{3e2802c4-a4d2-4d8b-9148-e3be6c30e623}">
          <xlrd:rvb i="4513"/>
        </ext>
      </extLst>
    </bk>
    <bk>
      <extLst>
        <ext uri="{3e2802c4-a4d2-4d8b-9148-e3be6c30e623}">
          <xlrd:rvb i="4514"/>
        </ext>
      </extLst>
    </bk>
    <bk>
      <extLst>
        <ext uri="{3e2802c4-a4d2-4d8b-9148-e3be6c30e623}">
          <xlrd:rvb i="4515"/>
        </ext>
      </extLst>
    </bk>
    <bk>
      <extLst>
        <ext uri="{3e2802c4-a4d2-4d8b-9148-e3be6c30e623}">
          <xlrd:rvb i="4516"/>
        </ext>
      </extLst>
    </bk>
    <bk>
      <extLst>
        <ext uri="{3e2802c4-a4d2-4d8b-9148-e3be6c30e623}">
          <xlrd:rvb i="4517"/>
        </ext>
      </extLst>
    </bk>
    <bk>
      <extLst>
        <ext uri="{3e2802c4-a4d2-4d8b-9148-e3be6c30e623}">
          <xlrd:rvb i="4518"/>
        </ext>
      </extLst>
    </bk>
    <bk>
      <extLst>
        <ext uri="{3e2802c4-a4d2-4d8b-9148-e3be6c30e623}">
          <xlrd:rvb i="4519"/>
        </ext>
      </extLst>
    </bk>
    <bk>
      <extLst>
        <ext uri="{3e2802c4-a4d2-4d8b-9148-e3be6c30e623}">
          <xlrd:rvb i="4520"/>
        </ext>
      </extLst>
    </bk>
    <bk>
      <extLst>
        <ext uri="{3e2802c4-a4d2-4d8b-9148-e3be6c30e623}">
          <xlrd:rvb i="4521"/>
        </ext>
      </extLst>
    </bk>
    <bk>
      <extLst>
        <ext uri="{3e2802c4-a4d2-4d8b-9148-e3be6c30e623}">
          <xlrd:rvb i="4522"/>
        </ext>
      </extLst>
    </bk>
    <bk>
      <extLst>
        <ext uri="{3e2802c4-a4d2-4d8b-9148-e3be6c30e623}">
          <xlrd:rvb i="4523"/>
        </ext>
      </extLst>
    </bk>
    <bk>
      <extLst>
        <ext uri="{3e2802c4-a4d2-4d8b-9148-e3be6c30e623}">
          <xlrd:rvb i="4524"/>
        </ext>
      </extLst>
    </bk>
    <bk>
      <extLst>
        <ext uri="{3e2802c4-a4d2-4d8b-9148-e3be6c30e623}">
          <xlrd:rvb i="4525"/>
        </ext>
      </extLst>
    </bk>
    <bk>
      <extLst>
        <ext uri="{3e2802c4-a4d2-4d8b-9148-e3be6c30e623}">
          <xlrd:rvb i="4526"/>
        </ext>
      </extLst>
    </bk>
    <bk>
      <extLst>
        <ext uri="{3e2802c4-a4d2-4d8b-9148-e3be6c30e623}">
          <xlrd:rvb i="4527"/>
        </ext>
      </extLst>
    </bk>
    <bk>
      <extLst>
        <ext uri="{3e2802c4-a4d2-4d8b-9148-e3be6c30e623}">
          <xlrd:rvb i="4528"/>
        </ext>
      </extLst>
    </bk>
    <bk>
      <extLst>
        <ext uri="{3e2802c4-a4d2-4d8b-9148-e3be6c30e623}">
          <xlrd:rvb i="4529"/>
        </ext>
      </extLst>
    </bk>
    <bk>
      <extLst>
        <ext uri="{3e2802c4-a4d2-4d8b-9148-e3be6c30e623}">
          <xlrd:rvb i="4530"/>
        </ext>
      </extLst>
    </bk>
    <bk>
      <extLst>
        <ext uri="{3e2802c4-a4d2-4d8b-9148-e3be6c30e623}">
          <xlrd:rvb i="4531"/>
        </ext>
      </extLst>
    </bk>
    <bk>
      <extLst>
        <ext uri="{3e2802c4-a4d2-4d8b-9148-e3be6c30e623}">
          <xlrd:rvb i="4532"/>
        </ext>
      </extLst>
    </bk>
    <bk>
      <extLst>
        <ext uri="{3e2802c4-a4d2-4d8b-9148-e3be6c30e623}">
          <xlrd:rvb i="4533"/>
        </ext>
      </extLst>
    </bk>
    <bk>
      <extLst>
        <ext uri="{3e2802c4-a4d2-4d8b-9148-e3be6c30e623}">
          <xlrd:rvb i="4534"/>
        </ext>
      </extLst>
    </bk>
    <bk>
      <extLst>
        <ext uri="{3e2802c4-a4d2-4d8b-9148-e3be6c30e623}">
          <xlrd:rvb i="4535"/>
        </ext>
      </extLst>
    </bk>
    <bk>
      <extLst>
        <ext uri="{3e2802c4-a4d2-4d8b-9148-e3be6c30e623}">
          <xlrd:rvb i="4536"/>
        </ext>
      </extLst>
    </bk>
    <bk>
      <extLst>
        <ext uri="{3e2802c4-a4d2-4d8b-9148-e3be6c30e623}">
          <xlrd:rvb i="4537"/>
        </ext>
      </extLst>
    </bk>
    <bk>
      <extLst>
        <ext uri="{3e2802c4-a4d2-4d8b-9148-e3be6c30e623}">
          <xlrd:rvb i="4538"/>
        </ext>
      </extLst>
    </bk>
    <bk>
      <extLst>
        <ext uri="{3e2802c4-a4d2-4d8b-9148-e3be6c30e623}">
          <xlrd:rvb i="4539"/>
        </ext>
      </extLst>
    </bk>
    <bk>
      <extLst>
        <ext uri="{3e2802c4-a4d2-4d8b-9148-e3be6c30e623}">
          <xlrd:rvb i="4540"/>
        </ext>
      </extLst>
    </bk>
    <bk>
      <extLst>
        <ext uri="{3e2802c4-a4d2-4d8b-9148-e3be6c30e623}">
          <xlrd:rvb i="4541"/>
        </ext>
      </extLst>
    </bk>
    <bk>
      <extLst>
        <ext uri="{3e2802c4-a4d2-4d8b-9148-e3be6c30e623}">
          <xlrd:rvb i="4542"/>
        </ext>
      </extLst>
    </bk>
    <bk>
      <extLst>
        <ext uri="{3e2802c4-a4d2-4d8b-9148-e3be6c30e623}">
          <xlrd:rvb i="4543"/>
        </ext>
      </extLst>
    </bk>
    <bk>
      <extLst>
        <ext uri="{3e2802c4-a4d2-4d8b-9148-e3be6c30e623}">
          <xlrd:rvb i="4544"/>
        </ext>
      </extLst>
    </bk>
    <bk>
      <extLst>
        <ext uri="{3e2802c4-a4d2-4d8b-9148-e3be6c30e623}">
          <xlrd:rvb i="4545"/>
        </ext>
      </extLst>
    </bk>
    <bk>
      <extLst>
        <ext uri="{3e2802c4-a4d2-4d8b-9148-e3be6c30e623}">
          <xlrd:rvb i="4546"/>
        </ext>
      </extLst>
    </bk>
    <bk>
      <extLst>
        <ext uri="{3e2802c4-a4d2-4d8b-9148-e3be6c30e623}">
          <xlrd:rvb i="4547"/>
        </ext>
      </extLst>
    </bk>
    <bk>
      <extLst>
        <ext uri="{3e2802c4-a4d2-4d8b-9148-e3be6c30e623}">
          <xlrd:rvb i="4548"/>
        </ext>
      </extLst>
    </bk>
    <bk>
      <extLst>
        <ext uri="{3e2802c4-a4d2-4d8b-9148-e3be6c30e623}">
          <xlrd:rvb i="4549"/>
        </ext>
      </extLst>
    </bk>
    <bk>
      <extLst>
        <ext uri="{3e2802c4-a4d2-4d8b-9148-e3be6c30e623}">
          <xlrd:rvb i="4550"/>
        </ext>
      </extLst>
    </bk>
    <bk>
      <extLst>
        <ext uri="{3e2802c4-a4d2-4d8b-9148-e3be6c30e623}">
          <xlrd:rvb i="4551"/>
        </ext>
      </extLst>
    </bk>
    <bk>
      <extLst>
        <ext uri="{3e2802c4-a4d2-4d8b-9148-e3be6c30e623}">
          <xlrd:rvb i="4552"/>
        </ext>
      </extLst>
    </bk>
    <bk>
      <extLst>
        <ext uri="{3e2802c4-a4d2-4d8b-9148-e3be6c30e623}">
          <xlrd:rvb i="4553"/>
        </ext>
      </extLst>
    </bk>
    <bk>
      <extLst>
        <ext uri="{3e2802c4-a4d2-4d8b-9148-e3be6c30e623}">
          <xlrd:rvb i="4554"/>
        </ext>
      </extLst>
    </bk>
    <bk>
      <extLst>
        <ext uri="{3e2802c4-a4d2-4d8b-9148-e3be6c30e623}">
          <xlrd:rvb i="4555"/>
        </ext>
      </extLst>
    </bk>
    <bk>
      <extLst>
        <ext uri="{3e2802c4-a4d2-4d8b-9148-e3be6c30e623}">
          <xlrd:rvb i="4556"/>
        </ext>
      </extLst>
    </bk>
    <bk>
      <extLst>
        <ext uri="{3e2802c4-a4d2-4d8b-9148-e3be6c30e623}">
          <xlrd:rvb i="4557"/>
        </ext>
      </extLst>
    </bk>
    <bk>
      <extLst>
        <ext uri="{3e2802c4-a4d2-4d8b-9148-e3be6c30e623}">
          <xlrd:rvb i="4558"/>
        </ext>
      </extLst>
    </bk>
    <bk>
      <extLst>
        <ext uri="{3e2802c4-a4d2-4d8b-9148-e3be6c30e623}">
          <xlrd:rvb i="4559"/>
        </ext>
      </extLst>
    </bk>
    <bk>
      <extLst>
        <ext uri="{3e2802c4-a4d2-4d8b-9148-e3be6c30e623}">
          <xlrd:rvb i="4560"/>
        </ext>
      </extLst>
    </bk>
    <bk>
      <extLst>
        <ext uri="{3e2802c4-a4d2-4d8b-9148-e3be6c30e623}">
          <xlrd:rvb i="4561"/>
        </ext>
      </extLst>
    </bk>
    <bk>
      <extLst>
        <ext uri="{3e2802c4-a4d2-4d8b-9148-e3be6c30e623}">
          <xlrd:rvb i="4562"/>
        </ext>
      </extLst>
    </bk>
    <bk>
      <extLst>
        <ext uri="{3e2802c4-a4d2-4d8b-9148-e3be6c30e623}">
          <xlrd:rvb i="4563"/>
        </ext>
      </extLst>
    </bk>
    <bk>
      <extLst>
        <ext uri="{3e2802c4-a4d2-4d8b-9148-e3be6c30e623}">
          <xlrd:rvb i="4564"/>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0"/>
        </ext>
      </extLst>
    </bk>
    <bk>
      <extLst>
        <ext uri="{3e2802c4-a4d2-4d8b-9148-e3be6c30e623}">
          <xlrd:rvb i="4571"/>
        </ext>
      </extLst>
    </bk>
    <bk>
      <extLst>
        <ext uri="{3e2802c4-a4d2-4d8b-9148-e3be6c30e623}">
          <xlrd:rvb i="4572"/>
        </ext>
      </extLst>
    </bk>
    <bk>
      <extLst>
        <ext uri="{3e2802c4-a4d2-4d8b-9148-e3be6c30e623}">
          <xlrd:rvb i="4573"/>
        </ext>
      </extLst>
    </bk>
    <bk>
      <extLst>
        <ext uri="{3e2802c4-a4d2-4d8b-9148-e3be6c30e623}">
          <xlrd:rvb i="4574"/>
        </ext>
      </extLst>
    </bk>
    <bk>
      <extLst>
        <ext uri="{3e2802c4-a4d2-4d8b-9148-e3be6c30e623}">
          <xlrd:rvb i="4575"/>
        </ext>
      </extLst>
    </bk>
    <bk>
      <extLst>
        <ext uri="{3e2802c4-a4d2-4d8b-9148-e3be6c30e623}">
          <xlrd:rvb i="4576"/>
        </ext>
      </extLst>
    </bk>
    <bk>
      <extLst>
        <ext uri="{3e2802c4-a4d2-4d8b-9148-e3be6c30e623}">
          <xlrd:rvb i="4577"/>
        </ext>
      </extLst>
    </bk>
    <bk>
      <extLst>
        <ext uri="{3e2802c4-a4d2-4d8b-9148-e3be6c30e623}">
          <xlrd:rvb i="4578"/>
        </ext>
      </extLst>
    </bk>
    <bk>
      <extLst>
        <ext uri="{3e2802c4-a4d2-4d8b-9148-e3be6c30e623}">
          <xlrd:rvb i="4579"/>
        </ext>
      </extLst>
    </bk>
    <bk>
      <extLst>
        <ext uri="{3e2802c4-a4d2-4d8b-9148-e3be6c30e623}">
          <xlrd:rvb i="4580"/>
        </ext>
      </extLst>
    </bk>
    <bk>
      <extLst>
        <ext uri="{3e2802c4-a4d2-4d8b-9148-e3be6c30e623}">
          <xlrd:rvb i="4581"/>
        </ext>
      </extLst>
    </bk>
    <bk>
      <extLst>
        <ext uri="{3e2802c4-a4d2-4d8b-9148-e3be6c30e623}">
          <xlrd:rvb i="4582"/>
        </ext>
      </extLst>
    </bk>
    <bk>
      <extLst>
        <ext uri="{3e2802c4-a4d2-4d8b-9148-e3be6c30e623}">
          <xlrd:rvb i="4583"/>
        </ext>
      </extLst>
    </bk>
    <bk>
      <extLst>
        <ext uri="{3e2802c4-a4d2-4d8b-9148-e3be6c30e623}">
          <xlrd:rvb i="4584"/>
        </ext>
      </extLst>
    </bk>
    <bk>
      <extLst>
        <ext uri="{3e2802c4-a4d2-4d8b-9148-e3be6c30e623}">
          <xlrd:rvb i="4585"/>
        </ext>
      </extLst>
    </bk>
    <bk>
      <extLst>
        <ext uri="{3e2802c4-a4d2-4d8b-9148-e3be6c30e623}">
          <xlrd:rvb i="4586"/>
        </ext>
      </extLst>
    </bk>
    <bk>
      <extLst>
        <ext uri="{3e2802c4-a4d2-4d8b-9148-e3be6c30e623}">
          <xlrd:rvb i="4587"/>
        </ext>
      </extLst>
    </bk>
    <bk>
      <extLst>
        <ext uri="{3e2802c4-a4d2-4d8b-9148-e3be6c30e623}">
          <xlrd:rvb i="4588"/>
        </ext>
      </extLst>
    </bk>
    <bk>
      <extLst>
        <ext uri="{3e2802c4-a4d2-4d8b-9148-e3be6c30e623}">
          <xlrd:rvb i="4589"/>
        </ext>
      </extLst>
    </bk>
    <bk>
      <extLst>
        <ext uri="{3e2802c4-a4d2-4d8b-9148-e3be6c30e623}">
          <xlrd:rvb i="4590"/>
        </ext>
      </extLst>
    </bk>
    <bk>
      <extLst>
        <ext uri="{3e2802c4-a4d2-4d8b-9148-e3be6c30e623}">
          <xlrd:rvb i="4591"/>
        </ext>
      </extLst>
    </bk>
    <bk>
      <extLst>
        <ext uri="{3e2802c4-a4d2-4d8b-9148-e3be6c30e623}">
          <xlrd:rvb i="4592"/>
        </ext>
      </extLst>
    </bk>
    <bk>
      <extLst>
        <ext uri="{3e2802c4-a4d2-4d8b-9148-e3be6c30e623}">
          <xlrd:rvb i="4593"/>
        </ext>
      </extLst>
    </bk>
    <bk>
      <extLst>
        <ext uri="{3e2802c4-a4d2-4d8b-9148-e3be6c30e623}">
          <xlrd:rvb i="4594"/>
        </ext>
      </extLst>
    </bk>
    <bk>
      <extLst>
        <ext uri="{3e2802c4-a4d2-4d8b-9148-e3be6c30e623}">
          <xlrd:rvb i="4595"/>
        </ext>
      </extLst>
    </bk>
    <bk>
      <extLst>
        <ext uri="{3e2802c4-a4d2-4d8b-9148-e3be6c30e623}">
          <xlrd:rvb i="4596"/>
        </ext>
      </extLst>
    </bk>
    <bk>
      <extLst>
        <ext uri="{3e2802c4-a4d2-4d8b-9148-e3be6c30e623}">
          <xlrd:rvb i="4597"/>
        </ext>
      </extLst>
    </bk>
    <bk>
      <extLst>
        <ext uri="{3e2802c4-a4d2-4d8b-9148-e3be6c30e623}">
          <xlrd:rvb i="4598"/>
        </ext>
      </extLst>
    </bk>
    <bk>
      <extLst>
        <ext uri="{3e2802c4-a4d2-4d8b-9148-e3be6c30e623}">
          <xlrd:rvb i="4599"/>
        </ext>
      </extLst>
    </bk>
    <bk>
      <extLst>
        <ext uri="{3e2802c4-a4d2-4d8b-9148-e3be6c30e623}">
          <xlrd:rvb i="4600"/>
        </ext>
      </extLst>
    </bk>
    <bk>
      <extLst>
        <ext uri="{3e2802c4-a4d2-4d8b-9148-e3be6c30e623}">
          <xlrd:rvb i="4601"/>
        </ext>
      </extLst>
    </bk>
    <bk>
      <extLst>
        <ext uri="{3e2802c4-a4d2-4d8b-9148-e3be6c30e623}">
          <xlrd:rvb i="4602"/>
        </ext>
      </extLst>
    </bk>
    <bk>
      <extLst>
        <ext uri="{3e2802c4-a4d2-4d8b-9148-e3be6c30e623}">
          <xlrd:rvb i="4603"/>
        </ext>
      </extLst>
    </bk>
    <bk>
      <extLst>
        <ext uri="{3e2802c4-a4d2-4d8b-9148-e3be6c30e623}">
          <xlrd:rvb i="4604"/>
        </ext>
      </extLst>
    </bk>
    <bk>
      <extLst>
        <ext uri="{3e2802c4-a4d2-4d8b-9148-e3be6c30e623}">
          <xlrd:rvb i="4605"/>
        </ext>
      </extLst>
    </bk>
    <bk>
      <extLst>
        <ext uri="{3e2802c4-a4d2-4d8b-9148-e3be6c30e623}">
          <xlrd:rvb i="4606"/>
        </ext>
      </extLst>
    </bk>
    <bk>
      <extLst>
        <ext uri="{3e2802c4-a4d2-4d8b-9148-e3be6c30e623}">
          <xlrd:rvb i="4607"/>
        </ext>
      </extLst>
    </bk>
    <bk>
      <extLst>
        <ext uri="{3e2802c4-a4d2-4d8b-9148-e3be6c30e623}">
          <xlrd:rvb i="4608"/>
        </ext>
      </extLst>
    </bk>
    <bk>
      <extLst>
        <ext uri="{3e2802c4-a4d2-4d8b-9148-e3be6c30e623}">
          <xlrd:rvb i="4609"/>
        </ext>
      </extLst>
    </bk>
    <bk>
      <extLst>
        <ext uri="{3e2802c4-a4d2-4d8b-9148-e3be6c30e623}">
          <xlrd:rvb i="4610"/>
        </ext>
      </extLst>
    </bk>
    <bk>
      <extLst>
        <ext uri="{3e2802c4-a4d2-4d8b-9148-e3be6c30e623}">
          <xlrd:rvb i="4611"/>
        </ext>
      </extLst>
    </bk>
    <bk>
      <extLst>
        <ext uri="{3e2802c4-a4d2-4d8b-9148-e3be6c30e623}">
          <xlrd:rvb i="4612"/>
        </ext>
      </extLst>
    </bk>
    <bk>
      <extLst>
        <ext uri="{3e2802c4-a4d2-4d8b-9148-e3be6c30e623}">
          <xlrd:rvb i="4613"/>
        </ext>
      </extLst>
    </bk>
    <bk>
      <extLst>
        <ext uri="{3e2802c4-a4d2-4d8b-9148-e3be6c30e623}">
          <xlrd:rvb i="4614"/>
        </ext>
      </extLst>
    </bk>
    <bk>
      <extLst>
        <ext uri="{3e2802c4-a4d2-4d8b-9148-e3be6c30e623}">
          <xlrd:rvb i="4615"/>
        </ext>
      </extLst>
    </bk>
    <bk>
      <extLst>
        <ext uri="{3e2802c4-a4d2-4d8b-9148-e3be6c30e623}">
          <xlrd:rvb i="4616"/>
        </ext>
      </extLst>
    </bk>
    <bk>
      <extLst>
        <ext uri="{3e2802c4-a4d2-4d8b-9148-e3be6c30e623}">
          <xlrd:rvb i="4617"/>
        </ext>
      </extLst>
    </bk>
    <bk>
      <extLst>
        <ext uri="{3e2802c4-a4d2-4d8b-9148-e3be6c30e623}">
          <xlrd:rvb i="4618"/>
        </ext>
      </extLst>
    </bk>
    <bk>
      <extLst>
        <ext uri="{3e2802c4-a4d2-4d8b-9148-e3be6c30e623}">
          <xlrd:rvb i="4619"/>
        </ext>
      </extLst>
    </bk>
    <bk>
      <extLst>
        <ext uri="{3e2802c4-a4d2-4d8b-9148-e3be6c30e623}">
          <xlrd:rvb i="4620"/>
        </ext>
      </extLst>
    </bk>
    <bk>
      <extLst>
        <ext uri="{3e2802c4-a4d2-4d8b-9148-e3be6c30e623}">
          <xlrd:rvb i="4621"/>
        </ext>
      </extLst>
    </bk>
    <bk>
      <extLst>
        <ext uri="{3e2802c4-a4d2-4d8b-9148-e3be6c30e623}">
          <xlrd:rvb i="4622"/>
        </ext>
      </extLst>
    </bk>
    <bk>
      <extLst>
        <ext uri="{3e2802c4-a4d2-4d8b-9148-e3be6c30e623}">
          <xlrd:rvb i="4623"/>
        </ext>
      </extLst>
    </bk>
    <bk>
      <extLst>
        <ext uri="{3e2802c4-a4d2-4d8b-9148-e3be6c30e623}">
          <xlrd:rvb i="4624"/>
        </ext>
      </extLst>
    </bk>
    <bk>
      <extLst>
        <ext uri="{3e2802c4-a4d2-4d8b-9148-e3be6c30e623}">
          <xlrd:rvb i="4625"/>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31"/>
        </ext>
      </extLst>
    </bk>
    <bk>
      <extLst>
        <ext uri="{3e2802c4-a4d2-4d8b-9148-e3be6c30e623}">
          <xlrd:rvb i="4632"/>
        </ext>
      </extLst>
    </bk>
    <bk>
      <extLst>
        <ext uri="{3e2802c4-a4d2-4d8b-9148-e3be6c30e623}">
          <xlrd:rvb i="4633"/>
        </ext>
      </extLst>
    </bk>
    <bk>
      <extLst>
        <ext uri="{3e2802c4-a4d2-4d8b-9148-e3be6c30e623}">
          <xlrd:rvb i="4634"/>
        </ext>
      </extLst>
    </bk>
    <bk>
      <extLst>
        <ext uri="{3e2802c4-a4d2-4d8b-9148-e3be6c30e623}">
          <xlrd:rvb i="4635"/>
        </ext>
      </extLst>
    </bk>
    <bk>
      <extLst>
        <ext uri="{3e2802c4-a4d2-4d8b-9148-e3be6c30e623}">
          <xlrd:rvb i="4636"/>
        </ext>
      </extLst>
    </bk>
    <bk>
      <extLst>
        <ext uri="{3e2802c4-a4d2-4d8b-9148-e3be6c30e623}">
          <xlrd:rvb i="4637"/>
        </ext>
      </extLst>
    </bk>
    <bk>
      <extLst>
        <ext uri="{3e2802c4-a4d2-4d8b-9148-e3be6c30e623}">
          <xlrd:rvb i="4638"/>
        </ext>
      </extLst>
    </bk>
    <bk>
      <extLst>
        <ext uri="{3e2802c4-a4d2-4d8b-9148-e3be6c30e623}">
          <xlrd:rvb i="4639"/>
        </ext>
      </extLst>
    </bk>
    <bk>
      <extLst>
        <ext uri="{3e2802c4-a4d2-4d8b-9148-e3be6c30e623}">
          <xlrd:rvb i="4640"/>
        </ext>
      </extLst>
    </bk>
    <bk>
      <extLst>
        <ext uri="{3e2802c4-a4d2-4d8b-9148-e3be6c30e623}">
          <xlrd:rvb i="4641"/>
        </ext>
      </extLst>
    </bk>
    <bk>
      <extLst>
        <ext uri="{3e2802c4-a4d2-4d8b-9148-e3be6c30e623}">
          <xlrd:rvb i="4642"/>
        </ext>
      </extLst>
    </bk>
    <bk>
      <extLst>
        <ext uri="{3e2802c4-a4d2-4d8b-9148-e3be6c30e623}">
          <xlrd:rvb i="4643"/>
        </ext>
      </extLst>
    </bk>
    <bk>
      <extLst>
        <ext uri="{3e2802c4-a4d2-4d8b-9148-e3be6c30e623}">
          <xlrd:rvb i="4644"/>
        </ext>
      </extLst>
    </bk>
    <bk>
      <extLst>
        <ext uri="{3e2802c4-a4d2-4d8b-9148-e3be6c30e623}">
          <xlrd:rvb i="4645"/>
        </ext>
      </extLst>
    </bk>
    <bk>
      <extLst>
        <ext uri="{3e2802c4-a4d2-4d8b-9148-e3be6c30e623}">
          <xlrd:rvb i="4646"/>
        </ext>
      </extLst>
    </bk>
    <bk>
      <extLst>
        <ext uri="{3e2802c4-a4d2-4d8b-9148-e3be6c30e623}">
          <xlrd:rvb i="4647"/>
        </ext>
      </extLst>
    </bk>
    <bk>
      <extLst>
        <ext uri="{3e2802c4-a4d2-4d8b-9148-e3be6c30e623}">
          <xlrd:rvb i="4648"/>
        </ext>
      </extLst>
    </bk>
    <bk>
      <extLst>
        <ext uri="{3e2802c4-a4d2-4d8b-9148-e3be6c30e623}">
          <xlrd:rvb i="4649"/>
        </ext>
      </extLst>
    </bk>
    <bk>
      <extLst>
        <ext uri="{3e2802c4-a4d2-4d8b-9148-e3be6c30e623}">
          <xlrd:rvb i="4650"/>
        </ext>
      </extLst>
    </bk>
    <bk>
      <extLst>
        <ext uri="{3e2802c4-a4d2-4d8b-9148-e3be6c30e623}">
          <xlrd:rvb i="4651"/>
        </ext>
      </extLst>
    </bk>
    <bk>
      <extLst>
        <ext uri="{3e2802c4-a4d2-4d8b-9148-e3be6c30e623}">
          <xlrd:rvb i="4652"/>
        </ext>
      </extLst>
    </bk>
    <bk>
      <extLst>
        <ext uri="{3e2802c4-a4d2-4d8b-9148-e3be6c30e623}">
          <xlrd:rvb i="4653"/>
        </ext>
      </extLst>
    </bk>
    <bk>
      <extLst>
        <ext uri="{3e2802c4-a4d2-4d8b-9148-e3be6c30e623}">
          <xlrd:rvb i="4654"/>
        </ext>
      </extLst>
    </bk>
    <bk>
      <extLst>
        <ext uri="{3e2802c4-a4d2-4d8b-9148-e3be6c30e623}">
          <xlrd:rvb i="4655"/>
        </ext>
      </extLst>
    </bk>
    <bk>
      <extLst>
        <ext uri="{3e2802c4-a4d2-4d8b-9148-e3be6c30e623}">
          <xlrd:rvb i="4656"/>
        </ext>
      </extLst>
    </bk>
    <bk>
      <extLst>
        <ext uri="{3e2802c4-a4d2-4d8b-9148-e3be6c30e623}">
          <xlrd:rvb i="4657"/>
        </ext>
      </extLst>
    </bk>
    <bk>
      <extLst>
        <ext uri="{3e2802c4-a4d2-4d8b-9148-e3be6c30e623}">
          <xlrd:rvb i="4658"/>
        </ext>
      </extLst>
    </bk>
    <bk>
      <extLst>
        <ext uri="{3e2802c4-a4d2-4d8b-9148-e3be6c30e623}">
          <xlrd:rvb i="4659"/>
        </ext>
      </extLst>
    </bk>
    <bk>
      <extLst>
        <ext uri="{3e2802c4-a4d2-4d8b-9148-e3be6c30e623}">
          <xlrd:rvb i="4660"/>
        </ext>
      </extLst>
    </bk>
    <bk>
      <extLst>
        <ext uri="{3e2802c4-a4d2-4d8b-9148-e3be6c30e623}">
          <xlrd:rvb i="4661"/>
        </ext>
      </extLst>
    </bk>
    <bk>
      <extLst>
        <ext uri="{3e2802c4-a4d2-4d8b-9148-e3be6c30e623}">
          <xlrd:rvb i="4662"/>
        </ext>
      </extLst>
    </bk>
    <bk>
      <extLst>
        <ext uri="{3e2802c4-a4d2-4d8b-9148-e3be6c30e623}">
          <xlrd:rvb i="4663"/>
        </ext>
      </extLst>
    </bk>
    <bk>
      <extLst>
        <ext uri="{3e2802c4-a4d2-4d8b-9148-e3be6c30e623}">
          <xlrd:rvb i="4664"/>
        </ext>
      </extLst>
    </bk>
    <bk>
      <extLst>
        <ext uri="{3e2802c4-a4d2-4d8b-9148-e3be6c30e623}">
          <xlrd:rvb i="4665"/>
        </ext>
      </extLst>
    </bk>
    <bk>
      <extLst>
        <ext uri="{3e2802c4-a4d2-4d8b-9148-e3be6c30e623}">
          <xlrd:rvb i="4666"/>
        </ext>
      </extLst>
    </bk>
    <bk>
      <extLst>
        <ext uri="{3e2802c4-a4d2-4d8b-9148-e3be6c30e623}">
          <xlrd:rvb i="4667"/>
        </ext>
      </extLst>
    </bk>
    <bk>
      <extLst>
        <ext uri="{3e2802c4-a4d2-4d8b-9148-e3be6c30e623}">
          <xlrd:rvb i="4668"/>
        </ext>
      </extLst>
    </bk>
    <bk>
      <extLst>
        <ext uri="{3e2802c4-a4d2-4d8b-9148-e3be6c30e623}">
          <xlrd:rvb i="4669"/>
        </ext>
      </extLst>
    </bk>
    <bk>
      <extLst>
        <ext uri="{3e2802c4-a4d2-4d8b-9148-e3be6c30e623}">
          <xlrd:rvb i="4670"/>
        </ext>
      </extLst>
    </bk>
    <bk>
      <extLst>
        <ext uri="{3e2802c4-a4d2-4d8b-9148-e3be6c30e623}">
          <xlrd:rvb i="4671"/>
        </ext>
      </extLst>
    </bk>
    <bk>
      <extLst>
        <ext uri="{3e2802c4-a4d2-4d8b-9148-e3be6c30e623}">
          <xlrd:rvb i="4672"/>
        </ext>
      </extLst>
    </bk>
    <bk>
      <extLst>
        <ext uri="{3e2802c4-a4d2-4d8b-9148-e3be6c30e623}">
          <xlrd:rvb i="4673"/>
        </ext>
      </extLst>
    </bk>
    <bk>
      <extLst>
        <ext uri="{3e2802c4-a4d2-4d8b-9148-e3be6c30e623}">
          <xlrd:rvb i="4674"/>
        </ext>
      </extLst>
    </bk>
    <bk>
      <extLst>
        <ext uri="{3e2802c4-a4d2-4d8b-9148-e3be6c30e623}">
          <xlrd:rvb i="4675"/>
        </ext>
      </extLst>
    </bk>
    <bk>
      <extLst>
        <ext uri="{3e2802c4-a4d2-4d8b-9148-e3be6c30e623}">
          <xlrd:rvb i="4676"/>
        </ext>
      </extLst>
    </bk>
    <bk>
      <extLst>
        <ext uri="{3e2802c4-a4d2-4d8b-9148-e3be6c30e623}">
          <xlrd:rvb i="4677"/>
        </ext>
      </extLst>
    </bk>
    <bk>
      <extLst>
        <ext uri="{3e2802c4-a4d2-4d8b-9148-e3be6c30e623}">
          <xlrd:rvb i="4678"/>
        </ext>
      </extLst>
    </bk>
    <bk>
      <extLst>
        <ext uri="{3e2802c4-a4d2-4d8b-9148-e3be6c30e623}">
          <xlrd:rvb i="4679"/>
        </ext>
      </extLst>
    </bk>
    <bk>
      <extLst>
        <ext uri="{3e2802c4-a4d2-4d8b-9148-e3be6c30e623}">
          <xlrd:rvb i="4680"/>
        </ext>
      </extLst>
    </bk>
    <bk>
      <extLst>
        <ext uri="{3e2802c4-a4d2-4d8b-9148-e3be6c30e623}">
          <xlrd:rvb i="4681"/>
        </ext>
      </extLst>
    </bk>
    <bk>
      <extLst>
        <ext uri="{3e2802c4-a4d2-4d8b-9148-e3be6c30e623}">
          <xlrd:rvb i="4682"/>
        </ext>
      </extLst>
    </bk>
    <bk>
      <extLst>
        <ext uri="{3e2802c4-a4d2-4d8b-9148-e3be6c30e623}">
          <xlrd:rvb i="4683"/>
        </ext>
      </extLst>
    </bk>
    <bk>
      <extLst>
        <ext uri="{3e2802c4-a4d2-4d8b-9148-e3be6c30e623}">
          <xlrd:rvb i="4684"/>
        </ext>
      </extLst>
    </bk>
    <bk>
      <extLst>
        <ext uri="{3e2802c4-a4d2-4d8b-9148-e3be6c30e623}">
          <xlrd:rvb i="4685"/>
        </ext>
      </extLst>
    </bk>
    <bk>
      <extLst>
        <ext uri="{3e2802c4-a4d2-4d8b-9148-e3be6c30e623}">
          <xlrd:rvb i="4686"/>
        </ext>
      </extLst>
    </bk>
    <bk>
      <extLst>
        <ext uri="{3e2802c4-a4d2-4d8b-9148-e3be6c30e623}">
          <xlrd:rvb i="4687"/>
        </ext>
      </extLst>
    </bk>
    <bk>
      <extLst>
        <ext uri="{3e2802c4-a4d2-4d8b-9148-e3be6c30e623}">
          <xlrd:rvb i="4688"/>
        </ext>
      </extLst>
    </bk>
    <bk>
      <extLst>
        <ext uri="{3e2802c4-a4d2-4d8b-9148-e3be6c30e623}">
          <xlrd:rvb i="4689"/>
        </ext>
      </extLst>
    </bk>
    <bk>
      <extLst>
        <ext uri="{3e2802c4-a4d2-4d8b-9148-e3be6c30e623}">
          <xlrd:rvb i="4690"/>
        </ext>
      </extLst>
    </bk>
    <bk>
      <extLst>
        <ext uri="{3e2802c4-a4d2-4d8b-9148-e3be6c30e623}">
          <xlrd:rvb i="4691"/>
        </ext>
      </extLst>
    </bk>
    <bk>
      <extLst>
        <ext uri="{3e2802c4-a4d2-4d8b-9148-e3be6c30e623}">
          <xlrd:rvb i="4692"/>
        </ext>
      </extLst>
    </bk>
    <bk>
      <extLst>
        <ext uri="{3e2802c4-a4d2-4d8b-9148-e3be6c30e623}">
          <xlrd:rvb i="4693"/>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00"/>
        </ext>
      </extLst>
    </bk>
    <bk>
      <extLst>
        <ext uri="{3e2802c4-a4d2-4d8b-9148-e3be6c30e623}">
          <xlrd:rvb i="4701"/>
        </ext>
      </extLst>
    </bk>
  </futureMetadata>
  <cellMetadata count="1">
    <bk>
      <rc t="1" v="0"/>
    </bk>
  </cellMetadata>
  <valueMetadata count="4632">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bk>
      <rc t="2" v="4351"/>
    </bk>
    <bk>
      <rc t="2" v="4352"/>
    </bk>
    <bk>
      <rc t="2" v="4353"/>
    </bk>
    <bk>
      <rc t="2" v="4354"/>
    </bk>
    <bk>
      <rc t="2" v="4355"/>
    </bk>
    <bk>
      <rc t="2" v="4356"/>
    </bk>
    <bk>
      <rc t="2" v="4357"/>
    </bk>
    <bk>
      <rc t="2" v="4358"/>
    </bk>
    <bk>
      <rc t="2" v="4359"/>
    </bk>
    <bk>
      <rc t="2" v="4360"/>
    </bk>
    <bk>
      <rc t="2" v="4361"/>
    </bk>
    <bk>
      <rc t="2" v="4362"/>
    </bk>
    <bk>
      <rc t="2" v="4363"/>
    </bk>
    <bk>
      <rc t="2" v="4364"/>
    </bk>
    <bk>
      <rc t="2" v="4365"/>
    </bk>
    <bk>
      <rc t="2" v="4366"/>
    </bk>
    <bk>
      <rc t="2" v="4367"/>
    </bk>
    <bk>
      <rc t="2" v="4368"/>
    </bk>
    <bk>
      <rc t="2" v="4369"/>
    </bk>
    <bk>
      <rc t="2" v="4370"/>
    </bk>
    <bk>
      <rc t="2" v="4371"/>
    </bk>
    <bk>
      <rc t="2" v="4372"/>
    </bk>
    <bk>
      <rc t="2" v="4373"/>
    </bk>
    <bk>
      <rc t="2" v="4374"/>
    </bk>
    <bk>
      <rc t="2" v="4375"/>
    </bk>
    <bk>
      <rc t="2" v="4376"/>
    </bk>
    <bk>
      <rc t="2" v="4377"/>
    </bk>
    <bk>
      <rc t="2" v="4378"/>
    </bk>
    <bk>
      <rc t="2" v="4379"/>
    </bk>
    <bk>
      <rc t="2" v="4380"/>
    </bk>
    <bk>
      <rc t="2" v="4381"/>
    </bk>
    <bk>
      <rc t="2" v="4382"/>
    </bk>
    <bk>
      <rc t="2" v="4383"/>
    </bk>
    <bk>
      <rc t="2" v="4384"/>
    </bk>
    <bk>
      <rc t="2" v="4385"/>
    </bk>
    <bk>
      <rc t="2" v="4386"/>
    </bk>
    <bk>
      <rc t="2" v="4387"/>
    </bk>
    <bk>
      <rc t="2" v="4388"/>
    </bk>
    <bk>
      <rc t="2" v="4389"/>
    </bk>
    <bk>
      <rc t="2" v="4390"/>
    </bk>
    <bk>
      <rc t="2" v="4391"/>
    </bk>
    <bk>
      <rc t="2" v="4392"/>
    </bk>
    <bk>
      <rc t="2" v="4393"/>
    </bk>
    <bk>
      <rc t="2" v="4394"/>
    </bk>
    <bk>
      <rc t="2" v="4395"/>
    </bk>
    <bk>
      <rc t="2" v="4396"/>
    </bk>
    <bk>
      <rc t="2" v="4397"/>
    </bk>
    <bk>
      <rc t="2" v="4398"/>
    </bk>
    <bk>
      <rc t="2" v="4399"/>
    </bk>
    <bk>
      <rc t="2" v="4400"/>
    </bk>
    <bk>
      <rc t="2" v="4401"/>
    </bk>
    <bk>
      <rc t="2" v="4402"/>
    </bk>
    <bk>
      <rc t="2" v="4403"/>
    </bk>
    <bk>
      <rc t="2" v="4404"/>
    </bk>
    <bk>
      <rc t="2" v="4405"/>
    </bk>
    <bk>
      <rc t="2" v="4406"/>
    </bk>
    <bk>
      <rc t="2" v="4407"/>
    </bk>
    <bk>
      <rc t="2" v="4408"/>
    </bk>
    <bk>
      <rc t="2" v="4409"/>
    </bk>
    <bk>
      <rc t="2" v="4410"/>
    </bk>
    <bk>
      <rc t="2" v="4411"/>
    </bk>
    <bk>
      <rc t="2" v="4412"/>
    </bk>
    <bk>
      <rc t="2" v="4413"/>
    </bk>
    <bk>
      <rc t="2" v="4414"/>
    </bk>
    <bk>
      <rc t="2" v="4415"/>
    </bk>
    <bk>
      <rc t="2" v="4416"/>
    </bk>
    <bk>
      <rc t="2" v="4417"/>
    </bk>
    <bk>
      <rc t="2" v="4418"/>
    </bk>
    <bk>
      <rc t="2" v="4419"/>
    </bk>
    <bk>
      <rc t="2" v="4420"/>
    </bk>
    <bk>
      <rc t="2" v="4421"/>
    </bk>
    <bk>
      <rc t="2" v="4422"/>
    </bk>
    <bk>
      <rc t="2" v="4423"/>
    </bk>
    <bk>
      <rc t="2" v="4424"/>
    </bk>
    <bk>
      <rc t="2" v="4425"/>
    </bk>
    <bk>
      <rc t="2" v="4426"/>
    </bk>
    <bk>
      <rc t="2" v="4427"/>
    </bk>
    <bk>
      <rc t="2" v="4428"/>
    </bk>
    <bk>
      <rc t="2" v="4429"/>
    </bk>
    <bk>
      <rc t="2" v="4430"/>
    </bk>
    <bk>
      <rc t="2" v="4431"/>
    </bk>
    <bk>
      <rc t="2" v="4432"/>
    </bk>
    <bk>
      <rc t="2" v="4433"/>
    </bk>
    <bk>
      <rc t="2" v="4434"/>
    </bk>
    <bk>
      <rc t="2" v="4435"/>
    </bk>
    <bk>
      <rc t="2" v="4436"/>
    </bk>
    <bk>
      <rc t="2" v="4437"/>
    </bk>
    <bk>
      <rc t="2" v="4438"/>
    </bk>
    <bk>
      <rc t="2" v="4439"/>
    </bk>
    <bk>
      <rc t="2" v="4440"/>
    </bk>
    <bk>
      <rc t="2" v="4441"/>
    </bk>
    <bk>
      <rc t="2" v="4442"/>
    </bk>
    <bk>
      <rc t="2" v="4443"/>
    </bk>
    <bk>
      <rc t="2" v="4444"/>
    </bk>
    <bk>
      <rc t="2" v="4445"/>
    </bk>
    <bk>
      <rc t="2" v="4446"/>
    </bk>
    <bk>
      <rc t="2" v="4447"/>
    </bk>
    <bk>
      <rc t="2" v="4448"/>
    </bk>
    <bk>
      <rc t="2" v="4449"/>
    </bk>
    <bk>
      <rc t="2" v="4450"/>
    </bk>
    <bk>
      <rc t="2" v="4451"/>
    </bk>
    <bk>
      <rc t="2" v="4452"/>
    </bk>
    <bk>
      <rc t="2" v="4453"/>
    </bk>
    <bk>
      <rc t="2" v="4454"/>
    </bk>
    <bk>
      <rc t="2" v="4455"/>
    </bk>
    <bk>
      <rc t="2" v="4456"/>
    </bk>
    <bk>
      <rc t="2" v="4457"/>
    </bk>
    <bk>
      <rc t="2" v="4458"/>
    </bk>
    <bk>
      <rc t="2" v="4459"/>
    </bk>
    <bk>
      <rc t="2" v="4460"/>
    </bk>
    <bk>
      <rc t="2" v="4461"/>
    </bk>
    <bk>
      <rc t="2" v="4462"/>
    </bk>
    <bk>
      <rc t="2" v="4463"/>
    </bk>
    <bk>
      <rc t="2" v="4464"/>
    </bk>
    <bk>
      <rc t="2" v="4465"/>
    </bk>
    <bk>
      <rc t="2" v="4466"/>
    </bk>
    <bk>
      <rc t="2" v="4467"/>
    </bk>
    <bk>
      <rc t="2" v="4468"/>
    </bk>
    <bk>
      <rc t="2" v="4469"/>
    </bk>
    <bk>
      <rc t="2" v="4470"/>
    </bk>
    <bk>
      <rc t="2" v="4471"/>
    </bk>
    <bk>
      <rc t="2" v="4472"/>
    </bk>
    <bk>
      <rc t="2" v="4473"/>
    </bk>
    <bk>
      <rc t="2" v="4474"/>
    </bk>
    <bk>
      <rc t="2" v="4475"/>
    </bk>
    <bk>
      <rc t="2" v="4476"/>
    </bk>
    <bk>
      <rc t="2" v="4477"/>
    </bk>
    <bk>
      <rc t="2" v="4478"/>
    </bk>
    <bk>
      <rc t="2" v="4479"/>
    </bk>
    <bk>
      <rc t="2" v="4480"/>
    </bk>
    <bk>
      <rc t="2" v="4481"/>
    </bk>
    <bk>
      <rc t="2" v="4482"/>
    </bk>
    <bk>
      <rc t="2" v="4483"/>
    </bk>
    <bk>
      <rc t="2" v="4484"/>
    </bk>
    <bk>
      <rc t="2" v="4485"/>
    </bk>
    <bk>
      <rc t="2" v="4486"/>
    </bk>
    <bk>
      <rc t="2" v="4487"/>
    </bk>
    <bk>
      <rc t="2" v="4488"/>
    </bk>
    <bk>
      <rc t="2" v="4489"/>
    </bk>
    <bk>
      <rc t="2" v="4490"/>
    </bk>
    <bk>
      <rc t="2" v="4491"/>
    </bk>
    <bk>
      <rc t="2" v="4492"/>
    </bk>
    <bk>
      <rc t="2" v="4493"/>
    </bk>
    <bk>
      <rc t="2" v="4494"/>
    </bk>
    <bk>
      <rc t="2" v="4495"/>
    </bk>
    <bk>
      <rc t="2" v="4496"/>
    </bk>
    <bk>
      <rc t="2" v="4497"/>
    </bk>
    <bk>
      <rc t="2" v="4498"/>
    </bk>
    <bk>
      <rc t="2" v="4499"/>
    </bk>
    <bk>
      <rc t="2" v="4500"/>
    </bk>
    <bk>
      <rc t="2" v="4501"/>
    </bk>
    <bk>
      <rc t="2" v="4502"/>
    </bk>
    <bk>
      <rc t="2" v="4503"/>
    </bk>
    <bk>
      <rc t="2" v="4504"/>
    </bk>
    <bk>
      <rc t="2" v="4505"/>
    </bk>
    <bk>
      <rc t="2" v="4506"/>
    </bk>
    <bk>
      <rc t="2" v="4507"/>
    </bk>
    <bk>
      <rc t="2" v="4508"/>
    </bk>
    <bk>
      <rc t="2" v="4509"/>
    </bk>
    <bk>
      <rc t="2" v="4510"/>
    </bk>
    <bk>
      <rc t="2" v="4511"/>
    </bk>
    <bk>
      <rc t="2" v="4512"/>
    </bk>
    <bk>
      <rc t="2" v="4513"/>
    </bk>
    <bk>
      <rc t="2" v="4514"/>
    </bk>
    <bk>
      <rc t="2" v="4515"/>
    </bk>
    <bk>
      <rc t="2" v="4516"/>
    </bk>
    <bk>
      <rc t="2" v="4517"/>
    </bk>
    <bk>
      <rc t="2" v="4518"/>
    </bk>
    <bk>
      <rc t="2" v="4519"/>
    </bk>
    <bk>
      <rc t="2" v="4520"/>
    </bk>
    <bk>
      <rc t="2" v="4521"/>
    </bk>
    <bk>
      <rc t="2" v="4522"/>
    </bk>
    <bk>
      <rc t="2" v="4523"/>
    </bk>
    <bk>
      <rc t="2" v="4524"/>
    </bk>
    <bk>
      <rc t="2" v="4525"/>
    </bk>
    <bk>
      <rc t="2" v="4526"/>
    </bk>
    <bk>
      <rc t="2" v="4527"/>
    </bk>
    <bk>
      <rc t="2" v="4528"/>
    </bk>
    <bk>
      <rc t="2" v="4529"/>
    </bk>
    <bk>
      <rc t="2" v="4530"/>
    </bk>
    <bk>
      <rc t="2" v="4531"/>
    </bk>
    <bk>
      <rc t="2" v="4532"/>
    </bk>
    <bk>
      <rc t="2" v="4533"/>
    </bk>
    <bk>
      <rc t="2" v="4534"/>
    </bk>
    <bk>
      <rc t="2" v="4535"/>
    </bk>
    <bk>
      <rc t="2" v="4536"/>
    </bk>
    <bk>
      <rc t="2" v="4537"/>
    </bk>
    <bk>
      <rc t="2" v="4538"/>
    </bk>
    <bk>
      <rc t="2" v="4539"/>
    </bk>
    <bk>
      <rc t="2" v="4540"/>
    </bk>
    <bk>
      <rc t="2" v="4541"/>
    </bk>
    <bk>
      <rc t="2" v="4542"/>
    </bk>
    <bk>
      <rc t="2" v="4543"/>
    </bk>
    <bk>
      <rc t="2" v="4544"/>
    </bk>
    <bk>
      <rc t="2" v="4545"/>
    </bk>
    <bk>
      <rc t="2" v="4546"/>
    </bk>
    <bk>
      <rc t="2" v="4547"/>
    </bk>
    <bk>
      <rc t="2" v="4548"/>
    </bk>
    <bk>
      <rc t="2" v="4549"/>
    </bk>
    <bk>
      <rc t="2" v="4550"/>
    </bk>
    <bk>
      <rc t="2" v="4551"/>
    </bk>
    <bk>
      <rc t="2" v="4552"/>
    </bk>
    <bk>
      <rc t="2" v="4553"/>
    </bk>
    <bk>
      <rc t="2" v="4554"/>
    </bk>
    <bk>
      <rc t="2" v="4555"/>
    </bk>
    <bk>
      <rc t="2" v="4556"/>
    </bk>
    <bk>
      <rc t="2" v="4557"/>
    </bk>
    <bk>
      <rc t="2" v="4558"/>
    </bk>
    <bk>
      <rc t="2" v="4559"/>
    </bk>
    <bk>
      <rc t="2" v="4560"/>
    </bk>
    <bk>
      <rc t="2" v="4561"/>
    </bk>
    <bk>
      <rc t="2" v="4562"/>
    </bk>
    <bk>
      <rc t="2" v="4563"/>
    </bk>
    <bk>
      <rc t="2" v="4564"/>
    </bk>
    <bk>
      <rc t="2" v="4565"/>
    </bk>
    <bk>
      <rc t="2" v="4566"/>
    </bk>
    <bk>
      <rc t="2" v="4567"/>
    </bk>
    <bk>
      <rc t="2" v="4568"/>
    </bk>
    <bk>
      <rc t="2" v="4569"/>
    </bk>
    <bk>
      <rc t="2" v="4570"/>
    </bk>
    <bk>
      <rc t="2" v="4571"/>
    </bk>
    <bk>
      <rc t="2" v="4572"/>
    </bk>
    <bk>
      <rc t="2" v="4573"/>
    </bk>
    <bk>
      <rc t="2" v="4574"/>
    </bk>
    <bk>
      <rc t="2" v="4575"/>
    </bk>
    <bk>
      <rc t="2" v="4576"/>
    </bk>
    <bk>
      <rc t="2" v="4577"/>
    </bk>
    <bk>
      <rc t="2" v="4578"/>
    </bk>
    <bk>
      <rc t="2" v="4579"/>
    </bk>
    <bk>
      <rc t="2" v="4580"/>
    </bk>
    <bk>
      <rc t="2" v="4581"/>
    </bk>
    <bk>
      <rc t="2" v="4582"/>
    </bk>
    <bk>
      <rc t="2" v="4583"/>
    </bk>
    <bk>
      <rc t="2" v="4584"/>
    </bk>
    <bk>
      <rc t="2" v="4585"/>
    </bk>
    <bk>
      <rc t="2" v="4586"/>
    </bk>
    <bk>
      <rc t="2" v="4587"/>
    </bk>
    <bk>
      <rc t="2" v="4588"/>
    </bk>
    <bk>
      <rc t="2" v="4589"/>
    </bk>
    <bk>
      <rc t="2" v="4590"/>
    </bk>
    <bk>
      <rc t="2" v="4591"/>
    </bk>
    <bk>
      <rc t="2" v="4592"/>
    </bk>
    <bk>
      <rc t="2" v="4593"/>
    </bk>
    <bk>
      <rc t="2" v="4594"/>
    </bk>
    <bk>
      <rc t="2" v="4595"/>
    </bk>
    <bk>
      <rc t="2" v="4596"/>
    </bk>
    <bk>
      <rc t="2" v="4597"/>
    </bk>
    <bk>
      <rc t="2" v="4598"/>
    </bk>
    <bk>
      <rc t="2" v="4599"/>
    </bk>
    <bk>
      <rc t="2" v="4600"/>
    </bk>
    <bk>
      <rc t="2" v="4601"/>
    </bk>
    <bk>
      <rc t="2" v="4602"/>
    </bk>
    <bk>
      <rc t="2" v="4603"/>
    </bk>
    <bk>
      <rc t="2" v="4604"/>
    </bk>
    <bk>
      <rc t="2" v="4605"/>
    </bk>
    <bk>
      <rc t="2" v="4606"/>
    </bk>
    <bk>
      <rc t="2" v="4607"/>
    </bk>
    <bk>
      <rc t="2" v="4608"/>
    </bk>
    <bk>
      <rc t="2" v="4609"/>
    </bk>
    <bk>
      <rc t="2" v="4610"/>
    </bk>
    <bk>
      <rc t="2" v="4611"/>
    </bk>
    <bk>
      <rc t="2" v="4612"/>
    </bk>
    <bk>
      <rc t="2" v="4613"/>
    </bk>
    <bk>
      <rc t="2" v="4614"/>
    </bk>
    <bk>
      <rc t="2" v="4615"/>
    </bk>
    <bk>
      <rc t="2" v="4616"/>
    </bk>
    <bk>
      <rc t="2" v="4617"/>
    </bk>
    <bk>
      <rc t="2" v="4618"/>
    </bk>
    <bk>
      <rc t="2" v="4619"/>
    </bk>
    <bk>
      <rc t="2" v="4620"/>
    </bk>
    <bk>
      <rc t="2" v="4621"/>
    </bk>
    <bk>
      <rc t="2" v="4622"/>
    </bk>
    <bk>
      <rc t="2" v="4623"/>
    </bk>
    <bk>
      <rc t="2" v="4624"/>
    </bk>
    <bk>
      <rc t="2" v="4625"/>
    </bk>
    <bk>
      <rc t="2" v="4626"/>
    </bk>
    <bk>
      <rc t="2" v="4627"/>
    </bk>
    <bk>
      <rc t="2" v="4628"/>
    </bk>
    <bk>
      <rc t="2" v="4629"/>
    </bk>
    <bk>
      <rc t="2" v="4630"/>
    </bk>
    <bk>
      <rc t="2" v="4631"/>
    </bk>
  </valueMetadata>
</metadata>
</file>

<file path=xl/sharedStrings.xml><?xml version="1.0" encoding="utf-8"?>
<sst xmlns="http://schemas.openxmlformats.org/spreadsheetml/2006/main" count="436" uniqueCount="124">
  <si>
    <t>Item</t>
  </si>
  <si>
    <t>Requirements</t>
  </si>
  <si>
    <t>Controls</t>
  </si>
  <si>
    <t>Other Calculation Opportunities and considerations:</t>
  </si>
  <si>
    <t>Select 3 to 5 stocks by group. The first stock for each group was given.</t>
  </si>
  <si>
    <t>Start Date</t>
  </si>
  <si>
    <t>Should we calculate Beta?</t>
  </si>
  <si>
    <t>Use the stock data type (https://youtu.be/6m2zuyZpZcM)</t>
  </si>
  <si>
    <t>We are only interested inn 2022, but will accept 2021 for historical analysis.</t>
  </si>
  <si>
    <t>Use the stock history function (https://youtu.be/6m2zuyZpZcM)</t>
  </si>
  <si>
    <t>The stock data type seems to not align to formulas</t>
  </si>
  <si>
    <t>Use date functions. Ensure weekends are not shown.</t>
  </si>
  <si>
    <t>Assume that the acquisition price is the closing price for the day</t>
  </si>
  <si>
    <t>Ensure running totals in columns A through D</t>
  </si>
  <si>
    <t>Stock Data Type is a newer function, so limitations do exist.</t>
  </si>
  <si>
    <t>Use the controls section for key metrics and to drive each sheet</t>
  </si>
  <si>
    <t>Create stock investment analysis worksheets</t>
  </si>
  <si>
    <t>Key</t>
  </si>
  <si>
    <t>Stocks</t>
  </si>
  <si>
    <t>Num</t>
  </si>
  <si>
    <t>Symbol</t>
  </si>
  <si>
    <t>Use concatenate function to build dynamic titles on each page</t>
  </si>
  <si>
    <t>MAN1</t>
  </si>
  <si>
    <t>Manufacturing</t>
  </si>
  <si>
    <t>NIO</t>
  </si>
  <si>
    <t>Ensure that all sheets are symmetric and formatted consistently</t>
  </si>
  <si>
    <t>MAN2</t>
  </si>
  <si>
    <t>TSM</t>
  </si>
  <si>
    <t>Create stock graphs using Excel capability (all available charts)</t>
  </si>
  <si>
    <t>MAN3</t>
  </si>
  <si>
    <t>CSL</t>
  </si>
  <si>
    <t>Use hyperlinks to navigate from the control and summary sections to each detailed analysis</t>
  </si>
  <si>
    <t>TECH1</t>
  </si>
  <si>
    <t>Technology</t>
  </si>
  <si>
    <t>FB</t>
  </si>
  <si>
    <t>Add borders and consistent fonts (i.e., global font: Verdana). Use proper cell styles and set print ranges.</t>
  </si>
  <si>
    <t>TECH2</t>
  </si>
  <si>
    <t>GOOGL</t>
  </si>
  <si>
    <t>Use named ranges in your XLOOKUP formulas to identify the ticker symbol, if any</t>
  </si>
  <si>
    <t>TECH3</t>
  </si>
  <si>
    <t>ADBE</t>
  </si>
  <si>
    <t>Use backgrounds</t>
  </si>
  <si>
    <t>ENT1</t>
  </si>
  <si>
    <t>Entertainment</t>
  </si>
  <si>
    <t>MGM</t>
  </si>
  <si>
    <t>Insert titles across all sheets</t>
  </si>
  <si>
    <t>ENT2</t>
  </si>
  <si>
    <t>DIS</t>
  </si>
  <si>
    <t>Create visually appealing worksheets</t>
  </si>
  <si>
    <t>ENT3</t>
  </si>
  <si>
    <t>NFLX</t>
  </si>
  <si>
    <t>Summarize by Group (6) and Portfolio (1). Use group functionality and summarize using 3D formulas.</t>
  </si>
  <si>
    <t>OIL1</t>
  </si>
  <si>
    <t>OIL</t>
  </si>
  <si>
    <t>MRO</t>
  </si>
  <si>
    <t>Ensure that the summary sheet has graphs that depict how the portfolio fairs</t>
  </si>
  <si>
    <t>OIL2</t>
  </si>
  <si>
    <t>OXY</t>
  </si>
  <si>
    <t>Using the graphs, determine buy and sell points</t>
  </si>
  <si>
    <t>OIL3</t>
  </si>
  <si>
    <t>EOG</t>
  </si>
  <si>
    <t>Consider the great student example and what can be enhanced. Appy updates.</t>
  </si>
  <si>
    <t>METAL1</t>
  </si>
  <si>
    <t>Metals</t>
  </si>
  <si>
    <t>AA</t>
  </si>
  <si>
    <t>Analyze and present the results</t>
  </si>
  <si>
    <t>METAL2</t>
  </si>
  <si>
    <t>X</t>
  </si>
  <si>
    <t>Higher levels of creativity can result in higher rewards</t>
  </si>
  <si>
    <t>METAL3</t>
  </si>
  <si>
    <t>NUE</t>
  </si>
  <si>
    <t>NFT1</t>
  </si>
  <si>
    <t>NFT</t>
  </si>
  <si>
    <t>FNKO</t>
  </si>
  <si>
    <t>NFT2</t>
  </si>
  <si>
    <t>TKAT</t>
  </si>
  <si>
    <t>NFT3</t>
  </si>
  <si>
    <t>OCG</t>
  </si>
  <si>
    <t>OTH1</t>
  </si>
  <si>
    <t>Other</t>
  </si>
  <si>
    <t>AMZN</t>
  </si>
  <si>
    <t>OTH2</t>
  </si>
  <si>
    <t>TSLA</t>
  </si>
  <si>
    <t>OTH3</t>
  </si>
  <si>
    <t>AAPL</t>
  </si>
  <si>
    <t>(graphs here)</t>
  </si>
  <si>
    <t>Start Row:</t>
  </si>
  <si>
    <t>Market Value</t>
  </si>
  <si>
    <t>Investment</t>
  </si>
  <si>
    <t>Net Gain</t>
  </si>
  <si>
    <t>Additions</t>
  </si>
  <si>
    <t>Subtractions</t>
  </si>
  <si>
    <t>Acquisition Price</t>
  </si>
  <si>
    <t>Summary Sheet</t>
  </si>
  <si>
    <t xml:space="preserve">Metals </t>
  </si>
  <si>
    <t>Realized Gain</t>
  </si>
  <si>
    <t>Buy Point:</t>
  </si>
  <si>
    <t>Sell Point:</t>
  </si>
  <si>
    <t>Oil</t>
  </si>
  <si>
    <t>Normal</t>
  </si>
  <si>
    <t>NIO:</t>
  </si>
  <si>
    <t>TSM:</t>
  </si>
  <si>
    <t>CSL:</t>
  </si>
  <si>
    <t>AA:</t>
  </si>
  <si>
    <t>X:</t>
  </si>
  <si>
    <t>NUE:</t>
  </si>
  <si>
    <t>FB:</t>
  </si>
  <si>
    <t>GOOGL:</t>
  </si>
  <si>
    <t>ADBE:</t>
  </si>
  <si>
    <t>MGM:</t>
  </si>
  <si>
    <t>DIS:</t>
  </si>
  <si>
    <t>NFLX:</t>
  </si>
  <si>
    <t>MRO:</t>
  </si>
  <si>
    <t>OXY:</t>
  </si>
  <si>
    <t>EOG:</t>
  </si>
  <si>
    <t>FNKO:</t>
  </si>
  <si>
    <t>TKAT:</t>
  </si>
  <si>
    <t>OCG:</t>
  </si>
  <si>
    <t>AMZN:</t>
  </si>
  <si>
    <t>TSLA:</t>
  </si>
  <si>
    <t>AAPL:</t>
  </si>
  <si>
    <t>Total Investments</t>
  </si>
  <si>
    <t>Total Current Market Value:</t>
  </si>
  <si>
    <t>Cumulative Shares Held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</si>
</sst>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43" formatCode="_(* #,##0.00_);_(* \(#,##0.00\);_(* &quot;-&quot;??_);_(@_)"/>
  </numFmts>
  <fonts count="23" x14ac:knownFonts="1">
    <font>
      <sz val="11"/>
      <color theme="1"/>
      <name val="Calibri"/>
      <family val="2"/>
      <scheme val="minor"/>
    </font>
    <font>
      <sz val="11"/>
      <color theme="1"/>
      <name val="Calibri"/>
      <family val="2"/>
      <scheme val="minor"/>
    </font>
    <font>
      <sz val="12"/>
      <color rgb="FF3F3F76"/>
      <name val="Calibri"/>
      <family val="2"/>
      <scheme val="minor"/>
    </font>
    <font>
      <b/>
      <sz val="12"/>
      <color rgb="FFFA7D00"/>
      <name val="Calibri"/>
      <family val="2"/>
      <scheme val="minor"/>
    </font>
    <font>
      <sz val="8"/>
      <name val="Calibri"/>
      <family val="2"/>
      <scheme val="minor"/>
    </font>
    <font>
      <u/>
      <sz val="11"/>
      <color theme="10"/>
      <name val="Calibri"/>
      <family val="2"/>
      <scheme val="minor"/>
    </font>
    <font>
      <b/>
      <sz val="11"/>
      <color theme="1"/>
      <name val="Verdana"/>
      <family val="2"/>
    </font>
    <font>
      <sz val="11"/>
      <color theme="1"/>
      <name val="Verdana"/>
      <family val="2"/>
    </font>
    <font>
      <sz val="14"/>
      <color theme="1"/>
      <name val="Verdana"/>
      <family val="2"/>
    </font>
    <font>
      <b/>
      <sz val="12"/>
      <color rgb="FF3F3F76"/>
      <name val="Verdana"/>
      <family val="2"/>
    </font>
    <font>
      <u/>
      <sz val="14"/>
      <color theme="10"/>
      <name val="Verdana"/>
      <family val="2"/>
    </font>
    <font>
      <b/>
      <sz val="12"/>
      <color rgb="FFFA7D00"/>
      <name val="Verdana"/>
      <family val="2"/>
    </font>
    <font>
      <b/>
      <sz val="18"/>
      <color rgb="FFFFFFFF"/>
      <name val="Times New Roman"/>
    </font>
    <font>
      <sz val="11"/>
      <color theme="1"/>
      <name val="Times New Roman"/>
    </font>
    <font>
      <b/>
      <sz val="15"/>
      <color rgb="FF4472C4"/>
      <name val="Times New Roman"/>
    </font>
    <font>
      <b/>
      <sz val="14"/>
      <color rgb="FF4472C4"/>
      <name val="Times New Roman"/>
    </font>
    <font>
      <b/>
      <sz val="12"/>
      <color rgb="FFFFFFFF"/>
      <name val="Times New Roman"/>
    </font>
    <font>
      <b/>
      <sz val="12"/>
      <color rgb="FF305496"/>
      <name val="Times New Roman"/>
    </font>
    <font>
      <b/>
      <sz val="24"/>
      <color rgb="FFFFFFFF"/>
      <name val="Times New Roman"/>
    </font>
    <font>
      <b/>
      <sz val="24"/>
      <color rgb="FFFFFFFF"/>
      <name val="Times New Roman"/>
      <family val="1"/>
    </font>
    <font>
      <b/>
      <sz val="20"/>
      <color rgb="FFFFFFFF"/>
      <name val="Times New Roman"/>
    </font>
    <font>
      <b/>
      <sz val="16"/>
      <color rgb="FFFFFFFF"/>
      <name val="Times New Roman"/>
    </font>
    <font>
      <b/>
      <sz val="11"/>
      <color rgb="FF305496"/>
      <name val="Times New Roman"/>
    </font>
  </fonts>
  <fills count="10">
    <fill>
      <patternFill patternType="none"/>
    </fill>
    <fill>
      <patternFill patternType="gray125"/>
    </fill>
    <fill>
      <patternFill patternType="solid">
        <fgColor theme="2"/>
        <bgColor indexed="64"/>
      </patternFill>
    </fill>
    <fill>
      <patternFill patternType="solid">
        <fgColor rgb="FFFFCC99"/>
      </patternFill>
    </fill>
    <fill>
      <patternFill patternType="solid">
        <fgColor rgb="FFF2F2F2"/>
      </patternFill>
    </fill>
    <fill>
      <patternFill patternType="solid">
        <fgColor rgb="FF305496"/>
        <bgColor indexed="64"/>
      </patternFill>
    </fill>
    <fill>
      <patternFill patternType="solid">
        <fgColor rgb="FFD9E1F2"/>
        <bgColor indexed="64"/>
      </patternFill>
    </fill>
    <fill>
      <patternFill patternType="solid">
        <fgColor theme="0" tint="-0.14996795556505021"/>
        <bgColor indexed="64"/>
      </patternFill>
    </fill>
    <fill>
      <patternFill patternType="solid">
        <fgColor theme="4"/>
        <bgColor indexed="64"/>
      </patternFill>
    </fill>
    <fill>
      <patternFill patternType="solid">
        <fgColor theme="8" tint="0.79998168889431442"/>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rgb="FFAEAAAA"/>
      </left>
      <right style="thin">
        <color rgb="FFAEAAAA"/>
      </right>
      <top style="thin">
        <color rgb="FFAEAAAA"/>
      </top>
      <bottom style="thin">
        <color rgb="FFAEAAAA"/>
      </bottom>
      <diagonal/>
    </border>
  </borders>
  <cellStyleXfs count="6">
    <xf numFmtId="0" fontId="0" fillId="0" borderId="0"/>
    <xf numFmtId="43" fontId="1" fillId="0" borderId="0" applyFont="0" applyFill="0" applyBorder="0" applyAlignment="0" applyProtection="0"/>
    <xf numFmtId="44" fontId="1" fillId="0" borderId="0" applyFont="0" applyFill="0" applyBorder="0" applyAlignment="0" applyProtection="0"/>
    <xf numFmtId="0" fontId="2" fillId="3" borderId="1" applyNumberFormat="0" applyAlignment="0" applyProtection="0"/>
    <xf numFmtId="0" fontId="3" fillId="4" borderId="1" applyNumberFormat="0" applyAlignment="0" applyProtection="0"/>
    <xf numFmtId="0" fontId="5" fillId="0" borderId="0" applyNumberFormat="0" applyFill="0" applyBorder="0" applyAlignment="0" applyProtection="0"/>
  </cellStyleXfs>
  <cellXfs count="31">
    <xf numFmtId="0" fontId="0" fillId="0" borderId="0" xfId="0"/>
    <xf numFmtId="0" fontId="6" fillId="2" borderId="0" xfId="0" applyFont="1" applyFill="1" applyAlignment="1">
      <alignment horizontal="center"/>
    </xf>
    <xf numFmtId="0" fontId="6" fillId="2" borderId="0" xfId="0" applyFont="1" applyFill="1"/>
    <xf numFmtId="0" fontId="7" fillId="0" borderId="0" xfId="0" applyFont="1"/>
    <xf numFmtId="0" fontId="7" fillId="0" borderId="0" xfId="0" applyFont="1" applyAlignment="1">
      <alignment horizontal="center"/>
    </xf>
    <xf numFmtId="0" fontId="8" fillId="0" borderId="0" xfId="0" applyFont="1"/>
    <xf numFmtId="14" fontId="9" fillId="3" borderId="1" xfId="3" applyNumberFormat="1" applyFont="1"/>
    <xf numFmtId="0" fontId="10" fillId="0" borderId="0" xfId="5" applyFont="1"/>
    <xf numFmtId="0" fontId="6" fillId="2" borderId="0" xfId="0" applyFont="1" applyFill="1" applyAlignment="1">
      <alignment horizontal="right"/>
    </xf>
    <xf numFmtId="0" fontId="11" fillId="4" borderId="1" xfId="4" applyFont="1" applyAlignment="1">
      <alignment horizontal="right"/>
    </xf>
    <xf numFmtId="0" fontId="13" fillId="7" borderId="0" xfId="0" applyFont="1" applyFill="1"/>
    <xf numFmtId="0" fontId="14" fillId="7" borderId="0" xfId="0" applyFont="1" applyFill="1"/>
    <xf numFmtId="44" fontId="15" fillId="7" borderId="0" xfId="0" applyNumberFormat="1" applyFont="1" applyFill="1"/>
    <xf numFmtId="14" fontId="13" fillId="7" borderId="0" xfId="0" applyNumberFormat="1" applyFont="1" applyFill="1"/>
    <xf numFmtId="44" fontId="15" fillId="7" borderId="0" xfId="2" applyFont="1" applyFill="1"/>
    <xf numFmtId="43" fontId="13" fillId="7" borderId="2" xfId="1" applyFont="1" applyFill="1" applyBorder="1"/>
    <xf numFmtId="0" fontId="13" fillId="7" borderId="2" xfId="0" applyFont="1" applyFill="1" applyBorder="1"/>
    <xf numFmtId="44" fontId="13" fillId="7" borderId="2" xfId="2" applyFont="1" applyFill="1" applyBorder="1"/>
    <xf numFmtId="0" fontId="18" fillId="8" borderId="0" xfId="0" applyFont="1" applyFill="1"/>
    <xf numFmtId="0" fontId="12" fillId="8" borderId="0" xfId="0" applyFont="1" applyFill="1"/>
    <xf numFmtId="0" fontId="16" fillId="8" borderId="2" xfId="0" applyFont="1" applyFill="1" applyBorder="1" applyAlignment="1">
      <alignment horizontal="center"/>
    </xf>
    <xf numFmtId="0" fontId="19" fillId="8" borderId="0" xfId="0" applyFont="1" applyFill="1"/>
    <xf numFmtId="0" fontId="17" fillId="9" borderId="2" xfId="0" applyFont="1" applyFill="1" applyBorder="1"/>
    <xf numFmtId="0" fontId="20" fillId="5" borderId="0" xfId="0" applyFont="1" applyFill="1"/>
    <xf numFmtId="0" fontId="13" fillId="0" borderId="0" xfId="0" applyFont="1"/>
    <xf numFmtId="0" fontId="21" fillId="5" borderId="3" xfId="0" applyFont="1" applyFill="1" applyBorder="1" applyAlignment="1">
      <alignment horizontal="center"/>
    </xf>
    <xf numFmtId="0" fontId="22" fillId="6" borderId="3" xfId="0" applyFont="1" applyFill="1" applyBorder="1"/>
    <xf numFmtId="0" fontId="13" fillId="0" borderId="3" xfId="0" applyFont="1" applyBorder="1"/>
    <xf numFmtId="44" fontId="13" fillId="0" borderId="3" xfId="0" applyNumberFormat="1" applyFont="1" applyBorder="1"/>
    <xf numFmtId="44" fontId="13" fillId="0" borderId="3" xfId="2" applyFont="1" applyBorder="1"/>
    <xf numFmtId="44" fontId="13" fillId="0" borderId="0" xfId="0" applyNumberFormat="1" applyFont="1"/>
  </cellXfs>
  <cellStyles count="6">
    <cellStyle name="Calculation" xfId="4" builtinId="22"/>
    <cellStyle name="Comma" xfId="1" builtinId="3"/>
    <cellStyle name="Currency" xfId="2" builtinId="4"/>
    <cellStyle name="Hyperlink" xfId="5" builtinId="8"/>
    <cellStyle name="Input" xfId="3" builtinId="20"/>
    <cellStyle name="Normal" xfId="0" builtinId="0"/>
  </cellStyles>
  <dxfs count="84">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21" Type="http://schemas.openxmlformats.org/officeDocument/2006/relationships/worksheet" Target="worksheets/sheet21.xml"/><Relationship Id="rId34"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33" Type="http://schemas.microsoft.com/office/2017/06/relationships/rdSupportingPropertyBag" Target="richData/rdsupportingpropertybag.xml"/><Relationship Id="rId38"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32" Type="http://schemas.microsoft.com/office/2017/06/relationships/rdSupportingPropertyBagStructure" Target="richData/rdsupportingpropertybagstructure.xml"/><Relationship Id="rId37"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microsoft.com/office/2017/06/relationships/rdRichValue" Target="richData/rdrichvalue.xml"/><Relationship Id="rId36"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06/relationships/richStyles" Target="richData/rich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eetMetadata" Target="metadata.xml"/><Relationship Id="rId30" Type="http://schemas.microsoft.com/office/2017/06/relationships/rdArray" Target="richData/rdarray.xml"/><Relationship Id="rId35"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2" Type="http://schemas.microsoft.com/office/2011/relationships/chartColorStyle" Target="colors50.xml"/><Relationship Id="rId1" Type="http://schemas.microsoft.com/office/2011/relationships/chartStyle" Target="style50.xml"/></Relationships>
</file>

<file path=xl/charts/_rels/chart51.xml.rels><?xml version="1.0" encoding="UTF-8" standalone="yes"?>
<Relationships xmlns="http://schemas.openxmlformats.org/package/2006/relationships"><Relationship Id="rId2" Type="http://schemas.microsoft.com/office/2011/relationships/chartColorStyle" Target="colors51.xml"/><Relationship Id="rId1" Type="http://schemas.microsoft.com/office/2011/relationships/chartStyle" Target="style51.xml"/></Relationships>
</file>

<file path=xl/charts/_rels/chart52.xml.rels><?xml version="1.0" encoding="UTF-8" standalone="yes"?>
<Relationships xmlns="http://schemas.openxmlformats.org/package/2006/relationships"><Relationship Id="rId2" Type="http://schemas.microsoft.com/office/2011/relationships/chartColorStyle" Target="colors52.xml"/><Relationship Id="rId1" Type="http://schemas.microsoft.com/office/2011/relationships/chartStyle" Target="style52.xml"/></Relationships>
</file>

<file path=xl/charts/_rels/chart53.xml.rels><?xml version="1.0" encoding="UTF-8" standalone="yes"?>
<Relationships xmlns="http://schemas.openxmlformats.org/package/2006/relationships"><Relationship Id="rId2" Type="http://schemas.microsoft.com/office/2011/relationships/chartColorStyle" Target="colors53.xml"/><Relationship Id="rId1" Type="http://schemas.microsoft.com/office/2011/relationships/chartStyle" Target="style53.xml"/></Relationships>
</file>

<file path=xl/charts/_rels/chart54.xml.rels><?xml version="1.0" encoding="UTF-8" standalone="yes"?>
<Relationships xmlns="http://schemas.openxmlformats.org/package/2006/relationships"><Relationship Id="rId2" Type="http://schemas.microsoft.com/office/2011/relationships/chartColorStyle" Target="colors54.xml"/><Relationship Id="rId1" Type="http://schemas.microsoft.com/office/2011/relationships/chartStyle" Target="style54.xml"/></Relationships>
</file>

<file path=xl/charts/_rels/chart55.xml.rels><?xml version="1.0" encoding="UTF-8" standalone="yes"?>
<Relationships xmlns="http://schemas.openxmlformats.org/package/2006/relationships"><Relationship Id="rId2" Type="http://schemas.microsoft.com/office/2011/relationships/chartColorStyle" Target="colors55.xml"/><Relationship Id="rId1" Type="http://schemas.microsoft.com/office/2011/relationships/chartStyle" Target="style55.xml"/></Relationships>
</file>

<file path=xl/charts/_rels/chart56.xml.rels><?xml version="1.0" encoding="UTF-8" standalone="yes"?>
<Relationships xmlns="http://schemas.openxmlformats.org/package/2006/relationships"><Relationship Id="rId2" Type="http://schemas.microsoft.com/office/2011/relationships/chartColorStyle" Target="colors56.xml"/><Relationship Id="rId1" Type="http://schemas.microsoft.com/office/2011/relationships/chartStyle" Target="style56.xml"/></Relationships>
</file>

<file path=xl/charts/_rels/chart57.xml.rels><?xml version="1.0" encoding="UTF-8" standalone="yes"?>
<Relationships xmlns="http://schemas.openxmlformats.org/package/2006/relationships"><Relationship Id="rId2" Type="http://schemas.microsoft.com/office/2011/relationships/chartColorStyle" Target="colors57.xml"/><Relationship Id="rId1" Type="http://schemas.microsoft.com/office/2011/relationships/chartStyle" Target="style57.xml"/></Relationships>
</file>

<file path=xl/charts/_rels/chart58.xml.rels><?xml version="1.0" encoding="UTF-8" standalone="yes"?>
<Relationships xmlns="http://schemas.openxmlformats.org/package/2006/relationships"><Relationship Id="rId2" Type="http://schemas.microsoft.com/office/2011/relationships/chartColorStyle" Target="colors58.xml"/><Relationship Id="rId1" Type="http://schemas.microsoft.com/office/2011/relationships/chartStyle" Target="style58.xml"/></Relationships>
</file>

<file path=xl/charts/_rels/chart59.xml.rels><?xml version="1.0" encoding="UTF-8" standalone="yes"?>
<Relationships xmlns="http://schemas.openxmlformats.org/package/2006/relationships"><Relationship Id="rId2" Type="http://schemas.microsoft.com/office/2011/relationships/chartColorStyle" Target="colors59.xml"/><Relationship Id="rId1" Type="http://schemas.microsoft.com/office/2011/relationships/chartStyle" Target="style59.xml"/></Relationships>
</file>

<file path=xl/charts/_rels/chart60.xml.rels><?xml version="1.0" encoding="UTF-8" standalone="yes"?>
<Relationships xmlns="http://schemas.openxmlformats.org/package/2006/relationships"><Relationship Id="rId2" Type="http://schemas.microsoft.com/office/2011/relationships/chartColorStyle" Target="colors60.xml"/><Relationship Id="rId1" Type="http://schemas.microsoft.com/office/2011/relationships/chartStyle" Target="style60.xml"/></Relationships>
</file>

<file path=xl/charts/_rels/chart61.xml.rels><?xml version="1.0" encoding="UTF-8" standalone="yes"?>
<Relationships xmlns="http://schemas.openxmlformats.org/package/2006/relationships"><Relationship Id="rId2" Type="http://schemas.microsoft.com/office/2011/relationships/chartColorStyle" Target="colors61.xml"/><Relationship Id="rId1" Type="http://schemas.microsoft.com/office/2011/relationships/chartStyle" Target="style61.xml"/></Relationships>
</file>

<file path=xl/charts/_rels/chart62.xml.rels><?xml version="1.0" encoding="UTF-8" standalone="yes"?>
<Relationships xmlns="http://schemas.openxmlformats.org/package/2006/relationships"><Relationship Id="rId2" Type="http://schemas.microsoft.com/office/2011/relationships/chartColorStyle" Target="colors62.xml"/><Relationship Id="rId1" Type="http://schemas.microsoft.com/office/2011/relationships/chartStyle" Target="style62.xml"/></Relationships>
</file>

<file path=xl/charts/_rels/chart63.xml.rels><?xml version="1.0" encoding="UTF-8" standalone="yes"?>
<Relationships xmlns="http://schemas.openxmlformats.org/package/2006/relationships"><Relationship Id="rId2" Type="http://schemas.microsoft.com/office/2011/relationships/chartColorStyle" Target="colors63.xml"/><Relationship Id="rId1" Type="http://schemas.microsoft.com/office/2011/relationships/chartStyle" Target="style63.xml"/></Relationships>
</file>

<file path=xl/charts/_rels/chart64.xml.rels><?xml version="1.0" encoding="UTF-8" standalone="yes"?>
<Relationships xmlns="http://schemas.openxmlformats.org/package/2006/relationships"><Relationship Id="rId2" Type="http://schemas.microsoft.com/office/2011/relationships/chartColorStyle" Target="colors64.xml"/><Relationship Id="rId1" Type="http://schemas.microsoft.com/office/2011/relationships/chartStyle" Target="style64.xml"/></Relationships>
</file>

<file path=xl/charts/_rels/chart65.xml.rels><?xml version="1.0" encoding="UTF-8" standalone="yes"?>
<Relationships xmlns="http://schemas.openxmlformats.org/package/2006/relationships"><Relationship Id="rId2" Type="http://schemas.microsoft.com/office/2011/relationships/chartColorStyle" Target="colors65.xml"/><Relationship Id="rId1" Type="http://schemas.microsoft.com/office/2011/relationships/chartStyle" Target="style65.xml"/></Relationships>
</file>

<file path=xl/charts/_rels/chart66.xml.rels><?xml version="1.0" encoding="UTF-8" standalone="yes"?>
<Relationships xmlns="http://schemas.openxmlformats.org/package/2006/relationships"><Relationship Id="rId2" Type="http://schemas.microsoft.com/office/2011/relationships/chartColorStyle" Target="colors66.xml"/><Relationship Id="rId1" Type="http://schemas.microsoft.com/office/2011/relationships/chartStyle" Target="style66.xml"/></Relationships>
</file>

<file path=xl/charts/_rels/chart67.xml.rels><?xml version="1.0" encoding="UTF-8" standalone="yes"?>
<Relationships xmlns="http://schemas.openxmlformats.org/package/2006/relationships"><Relationship Id="rId2" Type="http://schemas.microsoft.com/office/2011/relationships/chartColorStyle" Target="colors67.xml"/><Relationship Id="rId1" Type="http://schemas.microsoft.com/office/2011/relationships/chartStyle" Target="style67.xml"/></Relationships>
</file>

<file path=xl/charts/_rels/chart68.xml.rels><?xml version="1.0" encoding="UTF-8" standalone="yes"?>
<Relationships xmlns="http://schemas.openxmlformats.org/package/2006/relationships"><Relationship Id="rId2" Type="http://schemas.microsoft.com/office/2011/relationships/chartColorStyle" Target="colors68.xml"/><Relationship Id="rId1" Type="http://schemas.microsoft.com/office/2011/relationships/chartStyle" Target="style68.xml"/></Relationships>
</file>

<file path=xl/charts/_rels/chart69.xml.rels><?xml version="1.0" encoding="UTF-8" standalone="yes"?>
<Relationships xmlns="http://schemas.openxmlformats.org/package/2006/relationships"><Relationship Id="rId2" Type="http://schemas.microsoft.com/office/2011/relationships/chartColorStyle" Target="colors69.xml"/><Relationship Id="rId1" Type="http://schemas.microsoft.com/office/2011/relationships/chartStyle" Target="style69.xml"/></Relationships>
</file>

<file path=xl/charts/_rels/chart70.xml.rels><?xml version="1.0" encoding="UTF-8" standalone="yes"?>
<Relationships xmlns="http://schemas.openxmlformats.org/package/2006/relationships"><Relationship Id="rId2" Type="http://schemas.microsoft.com/office/2011/relationships/chartColorStyle" Target="colors70.xml"/><Relationship Id="rId1" Type="http://schemas.microsoft.com/office/2011/relationships/chartStyle" Target="style7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Volume and Price Analysis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tx>
            <c:strRef>
              <c:f>NIO!$J$20</c:f>
              <c:strCache>
                <c:ptCount val="1"/>
                <c:pt idx="0">
                  <c:v>Volume</c:v>
                </c:pt>
              </c:strCache>
            </c:strRef>
          </c:tx>
          <c:spPr>
            <a:solidFill>
              <a:schemeClr val="accent1">
                <a:alpha val="85000"/>
              </a:schemeClr>
            </a:solidFill>
            <a:ln w="9525" cap="flat" cmpd="sng" algn="ctr">
              <a:solidFill>
                <a:schemeClr val="lt1">
                  <a:alpha val="50000"/>
                </a:schemeClr>
              </a:solidFill>
              <a:round/>
            </a:ln>
            <a:effectLst/>
          </c:spPr>
          <c:invertIfNegative val="0"/>
          <c:cat>
            <c:numRef>
              <c:f>NIO!$I$21:$I$67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NIO!$J$21:$J$67</c:f>
              <c:numCache>
                <c:formatCode>#,##0</c:formatCode>
                <c:ptCount val="47"/>
                <c:pt idx="0">
                  <c:v>64409566</c:v>
                </c:pt>
                <c:pt idx="1">
                  <c:v>47866761</c:v>
                </c:pt>
                <c:pt idx="2">
                  <c:v>42442725</c:v>
                </c:pt>
                <c:pt idx="3">
                  <c:v>48723158</c:v>
                </c:pt>
                <c:pt idx="4">
                  <c:v>40781546</c:v>
                </c:pt>
                <c:pt idx="5">
                  <c:v>44833597</c:v>
                </c:pt>
                <c:pt idx="6">
                  <c:v>41475695</c:v>
                </c:pt>
                <c:pt idx="7">
                  <c:v>54271691</c:v>
                </c:pt>
                <c:pt idx="8">
                  <c:v>35401253</c:v>
                </c:pt>
                <c:pt idx="9">
                  <c:v>34862552</c:v>
                </c:pt>
                <c:pt idx="10">
                  <c:v>33358030</c:v>
                </c:pt>
                <c:pt idx="11">
                  <c:v>34011846</c:v>
                </c:pt>
                <c:pt idx="12">
                  <c:v>45217097</c:v>
                </c:pt>
                <c:pt idx="13">
                  <c:v>60210526</c:v>
                </c:pt>
                <c:pt idx="14">
                  <c:v>94328983</c:v>
                </c:pt>
                <c:pt idx="15">
                  <c:v>53046976</c:v>
                </c:pt>
                <c:pt idx="16">
                  <c:v>72125662</c:v>
                </c:pt>
                <c:pt idx="17">
                  <c:v>78287903</c:v>
                </c:pt>
                <c:pt idx="18">
                  <c:v>96701088</c:v>
                </c:pt>
                <c:pt idx="19">
                  <c:v>96028798</c:v>
                </c:pt>
                <c:pt idx="20">
                  <c:v>81994298</c:v>
                </c:pt>
                <c:pt idx="21">
                  <c:v>60475381</c:v>
                </c:pt>
                <c:pt idx="22">
                  <c:v>55361292</c:v>
                </c:pt>
                <c:pt idx="23">
                  <c:v>45771717</c:v>
                </c:pt>
                <c:pt idx="24">
                  <c:v>39661848</c:v>
                </c:pt>
                <c:pt idx="25">
                  <c:v>42607164</c:v>
                </c:pt>
                <c:pt idx="26">
                  <c:v>56547708</c:v>
                </c:pt>
                <c:pt idx="27">
                  <c:v>54337707</c:v>
                </c:pt>
                <c:pt idx="28">
                  <c:v>47870128</c:v>
                </c:pt>
                <c:pt idx="29">
                  <c:v>41441607</c:v>
                </c:pt>
                <c:pt idx="30">
                  <c:v>47215175</c:v>
                </c:pt>
                <c:pt idx="31">
                  <c:v>32627201</c:v>
                </c:pt>
                <c:pt idx="32">
                  <c:v>34541638</c:v>
                </c:pt>
                <c:pt idx="33">
                  <c:v>52112706</c:v>
                </c:pt>
                <c:pt idx="34">
                  <c:v>56038239</c:v>
                </c:pt>
                <c:pt idx="35">
                  <c:v>49465066</c:v>
                </c:pt>
                <c:pt idx="36">
                  <c:v>77198444</c:v>
                </c:pt>
                <c:pt idx="37">
                  <c:v>56994033</c:v>
                </c:pt>
                <c:pt idx="38">
                  <c:v>83996570</c:v>
                </c:pt>
                <c:pt idx="39">
                  <c:v>50401982</c:v>
                </c:pt>
                <c:pt idx="40">
                  <c:v>47212003</c:v>
                </c:pt>
                <c:pt idx="41">
                  <c:v>69419386</c:v>
                </c:pt>
                <c:pt idx="42">
                  <c:v>68599391</c:v>
                </c:pt>
                <c:pt idx="43">
                  <c:v>79649607</c:v>
                </c:pt>
                <c:pt idx="44">
                  <c:v>74932445</c:v>
                </c:pt>
                <c:pt idx="45">
                  <c:v>83630814</c:v>
                </c:pt>
                <c:pt idx="46">
                  <c:v>105883566</c:v>
                </c:pt>
              </c:numCache>
            </c:numRef>
          </c:val>
          <c:extLst>
            <c:ext xmlns:c16="http://schemas.microsoft.com/office/drawing/2014/chart" uri="{C3380CC4-5D6E-409C-BE32-E72D297353CC}">
              <c16:uniqueId val="{00000000-6A51-4315-8615-DE8C9E99AE33}"/>
            </c:ext>
          </c:extLst>
        </c:ser>
        <c:dLbls>
          <c:showLegendKey val="0"/>
          <c:showVal val="0"/>
          <c:showCatName val="0"/>
          <c:showSerName val="0"/>
          <c:showPercent val="0"/>
          <c:showBubbleSize val="0"/>
        </c:dLbls>
        <c:gapWidth val="150"/>
        <c:axId val="947206543"/>
        <c:axId val="947218607"/>
      </c:barChart>
      <c:stockChart>
        <c:ser>
          <c:idx val="1"/>
          <c:order val="1"/>
          <c:tx>
            <c:strRef>
              <c:f>NIO!$K$20</c:f>
              <c:strCache>
                <c:ptCount val="1"/>
                <c:pt idx="0">
                  <c:v>Open</c:v>
                </c:pt>
              </c:strCache>
            </c:strRef>
          </c:tx>
          <c:spPr>
            <a:ln w="25400" cap="rnd">
              <a:noFill/>
              <a:round/>
            </a:ln>
            <a:effectLst/>
          </c:spPr>
          <c:marker>
            <c:symbol val="none"/>
          </c:marker>
          <c:cat>
            <c:numRef>
              <c:f>NIO!$I$21:$I$67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NIO!$K$21:$K$67</c:f>
              <c:numCache>
                <c:formatCode>_([$$-409]* #,##0.00_);_([$$-409]* \(#,##0.00\);_([$$-409]* "-"??_);_(@_)</c:formatCode>
                <c:ptCount val="47"/>
                <c:pt idx="0">
                  <c:v>33.520000000000003</c:v>
                </c:pt>
                <c:pt idx="1">
                  <c:v>33.35</c:v>
                </c:pt>
                <c:pt idx="2">
                  <c:v>30.97</c:v>
                </c:pt>
                <c:pt idx="3">
                  <c:v>30.01</c:v>
                </c:pt>
                <c:pt idx="4">
                  <c:v>29.45</c:v>
                </c:pt>
                <c:pt idx="5">
                  <c:v>29</c:v>
                </c:pt>
                <c:pt idx="6">
                  <c:v>28.85</c:v>
                </c:pt>
                <c:pt idx="7">
                  <c:v>31.2</c:v>
                </c:pt>
                <c:pt idx="8">
                  <c:v>31.68</c:v>
                </c:pt>
                <c:pt idx="9">
                  <c:v>30.28</c:v>
                </c:pt>
                <c:pt idx="10">
                  <c:v>30.030100000000001</c:v>
                </c:pt>
                <c:pt idx="11">
                  <c:v>29.72</c:v>
                </c:pt>
                <c:pt idx="12">
                  <c:v>29.46</c:v>
                </c:pt>
                <c:pt idx="13">
                  <c:v>28.98</c:v>
                </c:pt>
                <c:pt idx="14">
                  <c:v>25.73</c:v>
                </c:pt>
                <c:pt idx="15">
                  <c:v>24.16</c:v>
                </c:pt>
                <c:pt idx="16">
                  <c:v>24.6</c:v>
                </c:pt>
                <c:pt idx="17">
                  <c:v>22.8</c:v>
                </c:pt>
                <c:pt idx="18">
                  <c:v>20.66</c:v>
                </c:pt>
                <c:pt idx="19">
                  <c:v>21.73</c:v>
                </c:pt>
                <c:pt idx="20">
                  <c:v>24.89</c:v>
                </c:pt>
                <c:pt idx="21">
                  <c:v>24.89</c:v>
                </c:pt>
                <c:pt idx="22">
                  <c:v>22.96</c:v>
                </c:pt>
                <c:pt idx="23">
                  <c:v>23.46</c:v>
                </c:pt>
                <c:pt idx="24">
                  <c:v>23.78</c:v>
                </c:pt>
                <c:pt idx="25">
                  <c:v>23.99</c:v>
                </c:pt>
                <c:pt idx="26">
                  <c:v>25.4465</c:v>
                </c:pt>
                <c:pt idx="27">
                  <c:v>25.05</c:v>
                </c:pt>
                <c:pt idx="28">
                  <c:v>24.99</c:v>
                </c:pt>
                <c:pt idx="29">
                  <c:v>23.76</c:v>
                </c:pt>
                <c:pt idx="30">
                  <c:v>24.31</c:v>
                </c:pt>
                <c:pt idx="31">
                  <c:v>25.4</c:v>
                </c:pt>
                <c:pt idx="32">
                  <c:v>25.24</c:v>
                </c:pt>
                <c:pt idx="33">
                  <c:v>24.78</c:v>
                </c:pt>
                <c:pt idx="34">
                  <c:v>22.36</c:v>
                </c:pt>
                <c:pt idx="35">
                  <c:v>22.02</c:v>
                </c:pt>
                <c:pt idx="36">
                  <c:v>18.5</c:v>
                </c:pt>
                <c:pt idx="37">
                  <c:v>21.33</c:v>
                </c:pt>
                <c:pt idx="38">
                  <c:v>21.43</c:v>
                </c:pt>
                <c:pt idx="39">
                  <c:v>22.56</c:v>
                </c:pt>
                <c:pt idx="40">
                  <c:v>21.9</c:v>
                </c:pt>
                <c:pt idx="41">
                  <c:v>21.73</c:v>
                </c:pt>
                <c:pt idx="42">
                  <c:v>20.09</c:v>
                </c:pt>
                <c:pt idx="43">
                  <c:v>18.850000000000001</c:v>
                </c:pt>
                <c:pt idx="44">
                  <c:v>18.23</c:v>
                </c:pt>
                <c:pt idx="45">
                  <c:v>18.559999999999999</c:v>
                </c:pt>
                <c:pt idx="46">
                  <c:v>19</c:v>
                </c:pt>
              </c:numCache>
            </c:numRef>
          </c:val>
          <c:smooth val="0"/>
          <c:extLst>
            <c:ext xmlns:c16="http://schemas.microsoft.com/office/drawing/2014/chart" uri="{C3380CC4-5D6E-409C-BE32-E72D297353CC}">
              <c16:uniqueId val="{00000001-6A51-4315-8615-DE8C9E99AE33}"/>
            </c:ext>
          </c:extLst>
        </c:ser>
        <c:ser>
          <c:idx val="2"/>
          <c:order val="2"/>
          <c:tx>
            <c:strRef>
              <c:f>NIO!$L$20</c:f>
              <c:strCache>
                <c:ptCount val="1"/>
                <c:pt idx="0">
                  <c:v>High</c:v>
                </c:pt>
              </c:strCache>
            </c:strRef>
          </c:tx>
          <c:spPr>
            <a:ln w="25400" cap="rnd">
              <a:noFill/>
              <a:round/>
            </a:ln>
            <a:effectLst/>
          </c:spPr>
          <c:marker>
            <c:symbol val="none"/>
          </c:marker>
          <c:cat>
            <c:numRef>
              <c:f>NIO!$I$21:$I$67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NIO!$L$21:$L$67</c:f>
              <c:numCache>
                <c:formatCode>_([$$-409]* #,##0.00_);_([$$-409]* \(#,##0.00\);_([$$-409]* "-"??_);_(@_)</c:formatCode>
                <c:ptCount val="47"/>
                <c:pt idx="0">
                  <c:v>33.799999999999997</c:v>
                </c:pt>
                <c:pt idx="1">
                  <c:v>33.39</c:v>
                </c:pt>
                <c:pt idx="2">
                  <c:v>31.94</c:v>
                </c:pt>
                <c:pt idx="3">
                  <c:v>30.54</c:v>
                </c:pt>
                <c:pt idx="4">
                  <c:v>30.42</c:v>
                </c:pt>
                <c:pt idx="5">
                  <c:v>29.155000000000001</c:v>
                </c:pt>
                <c:pt idx="6">
                  <c:v>30.438300000000002</c:v>
                </c:pt>
                <c:pt idx="7">
                  <c:v>31.86</c:v>
                </c:pt>
                <c:pt idx="8">
                  <c:v>31.85</c:v>
                </c:pt>
                <c:pt idx="9">
                  <c:v>31.32</c:v>
                </c:pt>
                <c:pt idx="10">
                  <c:v>30.9099</c:v>
                </c:pt>
                <c:pt idx="11">
                  <c:v>30.147099999999998</c:v>
                </c:pt>
                <c:pt idx="12">
                  <c:v>30.88</c:v>
                </c:pt>
                <c:pt idx="13">
                  <c:v>28.990200000000002</c:v>
                </c:pt>
                <c:pt idx="14">
                  <c:v>25.98</c:v>
                </c:pt>
                <c:pt idx="15">
                  <c:v>25.01</c:v>
                </c:pt>
                <c:pt idx="16">
                  <c:v>24.78</c:v>
                </c:pt>
                <c:pt idx="17">
                  <c:v>22.809200000000001</c:v>
                </c:pt>
                <c:pt idx="18">
                  <c:v>21.32</c:v>
                </c:pt>
                <c:pt idx="19">
                  <c:v>24.64</c:v>
                </c:pt>
                <c:pt idx="20">
                  <c:v>25.23</c:v>
                </c:pt>
                <c:pt idx="21">
                  <c:v>24.89</c:v>
                </c:pt>
                <c:pt idx="22">
                  <c:v>24.62</c:v>
                </c:pt>
                <c:pt idx="23">
                  <c:v>24.32</c:v>
                </c:pt>
                <c:pt idx="24">
                  <c:v>24.78</c:v>
                </c:pt>
                <c:pt idx="25">
                  <c:v>24.86</c:v>
                </c:pt>
                <c:pt idx="26">
                  <c:v>26.24</c:v>
                </c:pt>
                <c:pt idx="27">
                  <c:v>26.405000000000001</c:v>
                </c:pt>
                <c:pt idx="28">
                  <c:v>25.68</c:v>
                </c:pt>
                <c:pt idx="29">
                  <c:v>24.54</c:v>
                </c:pt>
                <c:pt idx="30">
                  <c:v>25.8401</c:v>
                </c:pt>
                <c:pt idx="31">
                  <c:v>25.84</c:v>
                </c:pt>
                <c:pt idx="32">
                  <c:v>26.27</c:v>
                </c:pt>
                <c:pt idx="33">
                  <c:v>24.7898</c:v>
                </c:pt>
                <c:pt idx="34">
                  <c:v>22.96</c:v>
                </c:pt>
                <c:pt idx="35">
                  <c:v>22.5</c:v>
                </c:pt>
                <c:pt idx="36">
                  <c:v>21.3093</c:v>
                </c:pt>
                <c:pt idx="37">
                  <c:v>21.57</c:v>
                </c:pt>
                <c:pt idx="38">
                  <c:v>23.145</c:v>
                </c:pt>
                <c:pt idx="39">
                  <c:v>23.344999999999999</c:v>
                </c:pt>
                <c:pt idx="40">
                  <c:v>22.21</c:v>
                </c:pt>
                <c:pt idx="41">
                  <c:v>21.81</c:v>
                </c:pt>
                <c:pt idx="42">
                  <c:v>20.29</c:v>
                </c:pt>
                <c:pt idx="43">
                  <c:v>20.03</c:v>
                </c:pt>
                <c:pt idx="44">
                  <c:v>18.75</c:v>
                </c:pt>
                <c:pt idx="45">
                  <c:v>20.55</c:v>
                </c:pt>
                <c:pt idx="46">
                  <c:v>19.100000000000001</c:v>
                </c:pt>
              </c:numCache>
            </c:numRef>
          </c:val>
          <c:smooth val="0"/>
          <c:extLst>
            <c:ext xmlns:c16="http://schemas.microsoft.com/office/drawing/2014/chart" uri="{C3380CC4-5D6E-409C-BE32-E72D297353CC}">
              <c16:uniqueId val="{00000002-6A51-4315-8615-DE8C9E99AE33}"/>
            </c:ext>
          </c:extLst>
        </c:ser>
        <c:ser>
          <c:idx val="3"/>
          <c:order val="3"/>
          <c:tx>
            <c:strRef>
              <c:f>NIO!$M$20</c:f>
              <c:strCache>
                <c:ptCount val="1"/>
                <c:pt idx="0">
                  <c:v>Low</c:v>
                </c:pt>
              </c:strCache>
            </c:strRef>
          </c:tx>
          <c:spPr>
            <a:ln w="25400" cap="rnd">
              <a:noFill/>
              <a:round/>
            </a:ln>
            <a:effectLst/>
          </c:spPr>
          <c:marker>
            <c:symbol val="none"/>
          </c:marker>
          <c:cat>
            <c:numRef>
              <c:f>NIO!$I$21:$I$67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NIO!$M$21:$M$67</c:f>
              <c:numCache>
                <c:formatCode>_([$$-409]* #,##0.00_);_([$$-409]* \(#,##0.00\);_([$$-409]* "-"??_);_(@_)</c:formatCode>
                <c:ptCount val="47"/>
                <c:pt idx="0">
                  <c:v>31.88</c:v>
                </c:pt>
                <c:pt idx="1">
                  <c:v>31.11</c:v>
                </c:pt>
                <c:pt idx="2">
                  <c:v>29.78</c:v>
                </c:pt>
                <c:pt idx="3">
                  <c:v>28.28</c:v>
                </c:pt>
                <c:pt idx="4">
                  <c:v>28.78</c:v>
                </c:pt>
                <c:pt idx="5">
                  <c:v>27.78</c:v>
                </c:pt>
                <c:pt idx="6">
                  <c:v>28.47</c:v>
                </c:pt>
                <c:pt idx="7">
                  <c:v>30.34</c:v>
                </c:pt>
                <c:pt idx="8">
                  <c:v>30.48</c:v>
                </c:pt>
                <c:pt idx="9">
                  <c:v>30.08</c:v>
                </c:pt>
                <c:pt idx="10">
                  <c:v>29.594999999999999</c:v>
                </c:pt>
                <c:pt idx="11">
                  <c:v>28.605</c:v>
                </c:pt>
                <c:pt idx="12">
                  <c:v>29.05</c:v>
                </c:pt>
                <c:pt idx="13">
                  <c:v>27.22</c:v>
                </c:pt>
                <c:pt idx="14">
                  <c:v>23.1</c:v>
                </c:pt>
                <c:pt idx="15">
                  <c:v>23.38</c:v>
                </c:pt>
                <c:pt idx="16">
                  <c:v>22.53</c:v>
                </c:pt>
                <c:pt idx="17">
                  <c:v>20.96</c:v>
                </c:pt>
                <c:pt idx="18">
                  <c:v>19.309999999999999</c:v>
                </c:pt>
                <c:pt idx="19">
                  <c:v>21.6</c:v>
                </c:pt>
                <c:pt idx="20">
                  <c:v>23.56</c:v>
                </c:pt>
                <c:pt idx="21">
                  <c:v>23.01</c:v>
                </c:pt>
                <c:pt idx="22">
                  <c:v>22.95</c:v>
                </c:pt>
                <c:pt idx="23">
                  <c:v>22.73</c:v>
                </c:pt>
                <c:pt idx="24">
                  <c:v>23.53</c:v>
                </c:pt>
                <c:pt idx="25">
                  <c:v>23.54</c:v>
                </c:pt>
                <c:pt idx="26">
                  <c:v>25.045000000000002</c:v>
                </c:pt>
                <c:pt idx="27">
                  <c:v>25.02</c:v>
                </c:pt>
                <c:pt idx="28">
                  <c:v>23.7</c:v>
                </c:pt>
                <c:pt idx="29">
                  <c:v>23.34</c:v>
                </c:pt>
                <c:pt idx="30">
                  <c:v>24.2</c:v>
                </c:pt>
                <c:pt idx="31">
                  <c:v>25.05</c:v>
                </c:pt>
                <c:pt idx="32">
                  <c:v>24.65</c:v>
                </c:pt>
                <c:pt idx="33">
                  <c:v>22.74</c:v>
                </c:pt>
                <c:pt idx="34">
                  <c:v>21.32</c:v>
                </c:pt>
                <c:pt idx="35">
                  <c:v>20.45</c:v>
                </c:pt>
                <c:pt idx="36">
                  <c:v>18.47</c:v>
                </c:pt>
                <c:pt idx="37">
                  <c:v>20.190000000000001</c:v>
                </c:pt>
                <c:pt idx="38">
                  <c:v>20.934999999999999</c:v>
                </c:pt>
                <c:pt idx="39">
                  <c:v>21.73</c:v>
                </c:pt>
                <c:pt idx="40">
                  <c:v>20.63</c:v>
                </c:pt>
                <c:pt idx="41">
                  <c:v>19.720300000000002</c:v>
                </c:pt>
                <c:pt idx="42">
                  <c:v>18.55</c:v>
                </c:pt>
                <c:pt idx="43">
                  <c:v>18.04</c:v>
                </c:pt>
                <c:pt idx="44">
                  <c:v>17.579999999999998</c:v>
                </c:pt>
                <c:pt idx="45">
                  <c:v>18.510000000000002</c:v>
                </c:pt>
                <c:pt idx="46">
                  <c:v>17.22</c:v>
                </c:pt>
              </c:numCache>
            </c:numRef>
          </c:val>
          <c:smooth val="0"/>
          <c:extLst>
            <c:ext xmlns:c16="http://schemas.microsoft.com/office/drawing/2014/chart" uri="{C3380CC4-5D6E-409C-BE32-E72D297353CC}">
              <c16:uniqueId val="{00000003-6A51-4315-8615-DE8C9E99AE33}"/>
            </c:ext>
          </c:extLst>
        </c:ser>
        <c:ser>
          <c:idx val="4"/>
          <c:order val="4"/>
          <c:tx>
            <c:strRef>
              <c:f>NIO!$N$20</c:f>
              <c:strCache>
                <c:ptCount val="1"/>
                <c:pt idx="0">
                  <c:v>Close</c:v>
                </c:pt>
              </c:strCache>
            </c:strRef>
          </c:tx>
          <c:spPr>
            <a:ln w="25400" cap="rnd">
              <a:noFill/>
              <a:round/>
            </a:ln>
            <a:effectLst/>
          </c:spPr>
          <c:marker>
            <c:symbol val="none"/>
          </c:marker>
          <c:cat>
            <c:numRef>
              <c:f>NIO!$I$21:$I$67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NIO!$N$21:$N$67</c:f>
              <c:numCache>
                <c:formatCode>_([$$-409]* #,##0.00_);_([$$-409]* \(#,##0.00\);_([$$-409]* "-"??_);_(@_)</c:formatCode>
                <c:ptCount val="47"/>
                <c:pt idx="0">
                  <c:v>33.47</c:v>
                </c:pt>
                <c:pt idx="1">
                  <c:v>31.58</c:v>
                </c:pt>
                <c:pt idx="2">
                  <c:v>29.88</c:v>
                </c:pt>
                <c:pt idx="3">
                  <c:v>29.31</c:v>
                </c:pt>
                <c:pt idx="4">
                  <c:v>29.3</c:v>
                </c:pt>
                <c:pt idx="5">
                  <c:v>28.91</c:v>
                </c:pt>
                <c:pt idx="6">
                  <c:v>30.02</c:v>
                </c:pt>
                <c:pt idx="7">
                  <c:v>31.68</c:v>
                </c:pt>
                <c:pt idx="8">
                  <c:v>30.48</c:v>
                </c:pt>
                <c:pt idx="9">
                  <c:v>30.95</c:v>
                </c:pt>
                <c:pt idx="10">
                  <c:v>29.61</c:v>
                </c:pt>
                <c:pt idx="11">
                  <c:v>28.63</c:v>
                </c:pt>
                <c:pt idx="12">
                  <c:v>29.13</c:v>
                </c:pt>
                <c:pt idx="13">
                  <c:v>27.35</c:v>
                </c:pt>
                <c:pt idx="14">
                  <c:v>24.87</c:v>
                </c:pt>
                <c:pt idx="15">
                  <c:v>23.79</c:v>
                </c:pt>
                <c:pt idx="16">
                  <c:v>22.66</c:v>
                </c:pt>
                <c:pt idx="17">
                  <c:v>21.11</c:v>
                </c:pt>
                <c:pt idx="18">
                  <c:v>20.9</c:v>
                </c:pt>
                <c:pt idx="19">
                  <c:v>24.51</c:v>
                </c:pt>
                <c:pt idx="20">
                  <c:v>24.84</c:v>
                </c:pt>
                <c:pt idx="21">
                  <c:v>23.76</c:v>
                </c:pt>
                <c:pt idx="22">
                  <c:v>23.13</c:v>
                </c:pt>
                <c:pt idx="23">
                  <c:v>23.96</c:v>
                </c:pt>
                <c:pt idx="24">
                  <c:v>23.99</c:v>
                </c:pt>
                <c:pt idx="25">
                  <c:v>24.69</c:v>
                </c:pt>
                <c:pt idx="26">
                  <c:v>26.1</c:v>
                </c:pt>
                <c:pt idx="27">
                  <c:v>25.35</c:v>
                </c:pt>
                <c:pt idx="28">
                  <c:v>24.1</c:v>
                </c:pt>
                <c:pt idx="29">
                  <c:v>23.79</c:v>
                </c:pt>
                <c:pt idx="30">
                  <c:v>25.79</c:v>
                </c:pt>
                <c:pt idx="31">
                  <c:v>25.61</c:v>
                </c:pt>
                <c:pt idx="32">
                  <c:v>24.72</c:v>
                </c:pt>
                <c:pt idx="33">
                  <c:v>23.21</c:v>
                </c:pt>
                <c:pt idx="34">
                  <c:v>21.77</c:v>
                </c:pt>
                <c:pt idx="35">
                  <c:v>20.46</c:v>
                </c:pt>
                <c:pt idx="36">
                  <c:v>21.22</c:v>
                </c:pt>
                <c:pt idx="37">
                  <c:v>20.94</c:v>
                </c:pt>
                <c:pt idx="38">
                  <c:v>22.84</c:v>
                </c:pt>
                <c:pt idx="39">
                  <c:v>21.87</c:v>
                </c:pt>
                <c:pt idx="40">
                  <c:v>21.77</c:v>
                </c:pt>
                <c:pt idx="41">
                  <c:v>19.88</c:v>
                </c:pt>
                <c:pt idx="42">
                  <c:v>18.63</c:v>
                </c:pt>
                <c:pt idx="43">
                  <c:v>18.12</c:v>
                </c:pt>
                <c:pt idx="44">
                  <c:v>17.98</c:v>
                </c:pt>
                <c:pt idx="45">
                  <c:v>20.170000000000002</c:v>
                </c:pt>
                <c:pt idx="46">
                  <c:v>17.77</c:v>
                </c:pt>
              </c:numCache>
            </c:numRef>
          </c:val>
          <c:smooth val="0"/>
          <c:extLst>
            <c:ext xmlns:c16="http://schemas.microsoft.com/office/drawing/2014/chart" uri="{C3380CC4-5D6E-409C-BE32-E72D297353CC}">
              <c16:uniqueId val="{00000004-6A51-4315-8615-DE8C9E99AE33}"/>
            </c:ext>
          </c:extLst>
        </c:ser>
        <c:dLbls>
          <c:showLegendKey val="0"/>
          <c:showVal val="0"/>
          <c:showCatName val="0"/>
          <c:showSerName val="0"/>
          <c:showPercent val="0"/>
          <c:showBubbleSize val="0"/>
        </c:dLbls>
        <c:hiLowLines>
          <c:spPr>
            <a:ln w="15875" cap="flat" cmpd="sng" algn="ctr">
              <a:solidFill>
                <a:schemeClr val="dk1">
                  <a:lumMod val="65000"/>
                  <a:lumOff val="35000"/>
                </a:schemeClr>
              </a:solidFill>
              <a:round/>
            </a:ln>
            <a:effectLst/>
          </c:spPr>
        </c:hiLowLines>
        <c:upDownBars>
          <c:gapWidth val="150"/>
          <c:upBars>
            <c:spPr>
              <a:solidFill>
                <a:schemeClr val="lt1"/>
              </a:solidFill>
              <a:ln w="9525" cap="flat" cmpd="sng" algn="ctr">
                <a:solidFill>
                  <a:schemeClr val="lt1">
                    <a:lumMod val="85000"/>
                  </a:schemeClr>
                </a:solidFill>
                <a:round/>
              </a:ln>
              <a:effectLst/>
            </c:spPr>
          </c:upBars>
          <c:downBars>
            <c:spPr>
              <a:solidFill>
                <a:schemeClr val="dk1">
                  <a:lumMod val="65000"/>
                  <a:lumOff val="35000"/>
                </a:schemeClr>
              </a:solidFill>
              <a:ln w="9525" cap="flat" cmpd="sng" algn="ctr">
                <a:solidFill>
                  <a:schemeClr val="dk1">
                    <a:lumMod val="65000"/>
                    <a:lumOff val="35000"/>
                  </a:schemeClr>
                </a:solidFill>
                <a:round/>
              </a:ln>
              <a:effectLst/>
            </c:spPr>
          </c:downBars>
        </c:upDownBars>
        <c:axId val="947220271"/>
        <c:axId val="947210287"/>
      </c:stockChart>
      <c:dateAx>
        <c:axId val="947206543"/>
        <c:scaling>
          <c:orientation val="minMax"/>
        </c:scaling>
        <c:delete val="0"/>
        <c:axPos val="b"/>
        <c:numFmt formatCode="m/d/yyyy"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947218607"/>
        <c:crosses val="autoZero"/>
        <c:auto val="1"/>
        <c:lblOffset val="100"/>
        <c:baseTimeUnit val="days"/>
      </c:dateAx>
      <c:valAx>
        <c:axId val="947218607"/>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947206543"/>
        <c:crosses val="autoZero"/>
        <c:crossBetween val="between"/>
      </c:valAx>
      <c:valAx>
        <c:axId val="947210287"/>
        <c:scaling>
          <c:orientation val="minMax"/>
        </c:scaling>
        <c:delete val="0"/>
        <c:axPos val="r"/>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947220271"/>
        <c:crosses val="max"/>
        <c:crossBetween val="between"/>
      </c:valAx>
      <c:dateAx>
        <c:axId val="947220271"/>
        <c:scaling>
          <c:orientation val="minMax"/>
        </c:scaling>
        <c:delete val="1"/>
        <c:axPos val="b"/>
        <c:numFmt formatCode="m/d/yyyy" sourceLinked="1"/>
        <c:majorTickMark val="out"/>
        <c:minorTickMark val="none"/>
        <c:tickLblPos val="nextTo"/>
        <c:crossAx val="947210287"/>
        <c:crosses val="autoZero"/>
        <c:auto val="1"/>
        <c:lblOffset val="100"/>
        <c:baseTimeUnit val="days"/>
      </c:date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 Open-High-Low-Close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stockChart>
        <c:ser>
          <c:idx val="0"/>
          <c:order val="0"/>
          <c:tx>
            <c:strRef>
              <c:f>NIO!$K$20</c:f>
              <c:strCache>
                <c:ptCount val="1"/>
                <c:pt idx="0">
                  <c:v>Open</c:v>
                </c:pt>
              </c:strCache>
            </c:strRef>
          </c:tx>
          <c:spPr>
            <a:ln w="25400" cap="rnd">
              <a:noFill/>
              <a:round/>
            </a:ln>
            <a:effectLst/>
          </c:spPr>
          <c:marker>
            <c:symbol val="none"/>
          </c:marker>
          <c:val>
            <c:numRef>
              <c:f>NIO!$K$21:$K$67</c:f>
              <c:numCache>
                <c:formatCode>_([$$-409]* #,##0.00_);_([$$-409]* \(#,##0.00\);_([$$-409]* "-"??_);_(@_)</c:formatCode>
                <c:ptCount val="47"/>
                <c:pt idx="0">
                  <c:v>33.520000000000003</c:v>
                </c:pt>
                <c:pt idx="1">
                  <c:v>33.35</c:v>
                </c:pt>
                <c:pt idx="2">
                  <c:v>30.97</c:v>
                </c:pt>
                <c:pt idx="3">
                  <c:v>30.01</c:v>
                </c:pt>
                <c:pt idx="4">
                  <c:v>29.45</c:v>
                </c:pt>
                <c:pt idx="5">
                  <c:v>29</c:v>
                </c:pt>
                <c:pt idx="6">
                  <c:v>28.85</c:v>
                </c:pt>
                <c:pt idx="7">
                  <c:v>31.2</c:v>
                </c:pt>
                <c:pt idx="8">
                  <c:v>31.68</c:v>
                </c:pt>
                <c:pt idx="9">
                  <c:v>30.28</c:v>
                </c:pt>
                <c:pt idx="10">
                  <c:v>30.030100000000001</c:v>
                </c:pt>
                <c:pt idx="11">
                  <c:v>29.72</c:v>
                </c:pt>
                <c:pt idx="12">
                  <c:v>29.46</c:v>
                </c:pt>
                <c:pt idx="13">
                  <c:v>28.98</c:v>
                </c:pt>
                <c:pt idx="14">
                  <c:v>25.73</c:v>
                </c:pt>
                <c:pt idx="15">
                  <c:v>24.16</c:v>
                </c:pt>
                <c:pt idx="16">
                  <c:v>24.6</c:v>
                </c:pt>
                <c:pt idx="17">
                  <c:v>22.8</c:v>
                </c:pt>
                <c:pt idx="18">
                  <c:v>20.66</c:v>
                </c:pt>
                <c:pt idx="19">
                  <c:v>21.73</c:v>
                </c:pt>
                <c:pt idx="20">
                  <c:v>24.89</c:v>
                </c:pt>
                <c:pt idx="21">
                  <c:v>24.89</c:v>
                </c:pt>
                <c:pt idx="22">
                  <c:v>22.96</c:v>
                </c:pt>
                <c:pt idx="23">
                  <c:v>23.46</c:v>
                </c:pt>
                <c:pt idx="24">
                  <c:v>23.78</c:v>
                </c:pt>
                <c:pt idx="25">
                  <c:v>23.99</c:v>
                </c:pt>
                <c:pt idx="26">
                  <c:v>25.4465</c:v>
                </c:pt>
                <c:pt idx="27">
                  <c:v>25.05</c:v>
                </c:pt>
                <c:pt idx="28">
                  <c:v>24.99</c:v>
                </c:pt>
                <c:pt idx="29">
                  <c:v>23.76</c:v>
                </c:pt>
                <c:pt idx="30">
                  <c:v>24.31</c:v>
                </c:pt>
                <c:pt idx="31">
                  <c:v>25.4</c:v>
                </c:pt>
                <c:pt idx="32">
                  <c:v>25.24</c:v>
                </c:pt>
                <c:pt idx="33">
                  <c:v>24.78</c:v>
                </c:pt>
                <c:pt idx="34">
                  <c:v>22.36</c:v>
                </c:pt>
                <c:pt idx="35">
                  <c:v>22.02</c:v>
                </c:pt>
                <c:pt idx="36">
                  <c:v>18.5</c:v>
                </c:pt>
                <c:pt idx="37">
                  <c:v>21.33</c:v>
                </c:pt>
                <c:pt idx="38">
                  <c:v>21.43</c:v>
                </c:pt>
                <c:pt idx="39">
                  <c:v>22.56</c:v>
                </c:pt>
                <c:pt idx="40">
                  <c:v>21.9</c:v>
                </c:pt>
                <c:pt idx="41">
                  <c:v>21.73</c:v>
                </c:pt>
                <c:pt idx="42">
                  <c:v>20.09</c:v>
                </c:pt>
                <c:pt idx="43">
                  <c:v>18.850000000000001</c:v>
                </c:pt>
                <c:pt idx="44">
                  <c:v>18.23</c:v>
                </c:pt>
                <c:pt idx="45">
                  <c:v>18.559999999999999</c:v>
                </c:pt>
                <c:pt idx="46">
                  <c:v>19</c:v>
                </c:pt>
              </c:numCache>
            </c:numRef>
          </c:val>
          <c:smooth val="0"/>
          <c:extLst>
            <c:ext xmlns:c16="http://schemas.microsoft.com/office/drawing/2014/chart" uri="{C3380CC4-5D6E-409C-BE32-E72D297353CC}">
              <c16:uniqueId val="{00000000-0956-419C-B8D1-249E1C4C444B}"/>
            </c:ext>
          </c:extLst>
        </c:ser>
        <c:ser>
          <c:idx val="1"/>
          <c:order val="1"/>
          <c:tx>
            <c:strRef>
              <c:f>NIO!$L$20</c:f>
              <c:strCache>
                <c:ptCount val="1"/>
                <c:pt idx="0">
                  <c:v>High</c:v>
                </c:pt>
              </c:strCache>
            </c:strRef>
          </c:tx>
          <c:spPr>
            <a:ln w="25400" cap="rnd">
              <a:noFill/>
              <a:round/>
            </a:ln>
            <a:effectLst/>
          </c:spPr>
          <c:marker>
            <c:symbol val="none"/>
          </c:marker>
          <c:val>
            <c:numRef>
              <c:f>NIO!$L$21:$L$67</c:f>
              <c:numCache>
                <c:formatCode>_([$$-409]* #,##0.00_);_([$$-409]* \(#,##0.00\);_([$$-409]* "-"??_);_(@_)</c:formatCode>
                <c:ptCount val="47"/>
                <c:pt idx="0">
                  <c:v>33.799999999999997</c:v>
                </c:pt>
                <c:pt idx="1">
                  <c:v>33.39</c:v>
                </c:pt>
                <c:pt idx="2">
                  <c:v>31.94</c:v>
                </c:pt>
                <c:pt idx="3">
                  <c:v>30.54</c:v>
                </c:pt>
                <c:pt idx="4">
                  <c:v>30.42</c:v>
                </c:pt>
                <c:pt idx="5">
                  <c:v>29.155000000000001</c:v>
                </c:pt>
                <c:pt idx="6">
                  <c:v>30.438300000000002</c:v>
                </c:pt>
                <c:pt idx="7">
                  <c:v>31.86</c:v>
                </c:pt>
                <c:pt idx="8">
                  <c:v>31.85</c:v>
                </c:pt>
                <c:pt idx="9">
                  <c:v>31.32</c:v>
                </c:pt>
                <c:pt idx="10">
                  <c:v>30.9099</c:v>
                </c:pt>
                <c:pt idx="11">
                  <c:v>30.147099999999998</c:v>
                </c:pt>
                <c:pt idx="12">
                  <c:v>30.88</c:v>
                </c:pt>
                <c:pt idx="13">
                  <c:v>28.990200000000002</c:v>
                </c:pt>
                <c:pt idx="14">
                  <c:v>25.98</c:v>
                </c:pt>
                <c:pt idx="15">
                  <c:v>25.01</c:v>
                </c:pt>
                <c:pt idx="16">
                  <c:v>24.78</c:v>
                </c:pt>
                <c:pt idx="17">
                  <c:v>22.809200000000001</c:v>
                </c:pt>
                <c:pt idx="18">
                  <c:v>21.32</c:v>
                </c:pt>
                <c:pt idx="19">
                  <c:v>24.64</c:v>
                </c:pt>
                <c:pt idx="20">
                  <c:v>25.23</c:v>
                </c:pt>
                <c:pt idx="21">
                  <c:v>24.89</c:v>
                </c:pt>
                <c:pt idx="22">
                  <c:v>24.62</c:v>
                </c:pt>
                <c:pt idx="23">
                  <c:v>24.32</c:v>
                </c:pt>
                <c:pt idx="24">
                  <c:v>24.78</c:v>
                </c:pt>
                <c:pt idx="25">
                  <c:v>24.86</c:v>
                </c:pt>
                <c:pt idx="26">
                  <c:v>26.24</c:v>
                </c:pt>
                <c:pt idx="27">
                  <c:v>26.405000000000001</c:v>
                </c:pt>
                <c:pt idx="28">
                  <c:v>25.68</c:v>
                </c:pt>
                <c:pt idx="29">
                  <c:v>24.54</c:v>
                </c:pt>
                <c:pt idx="30">
                  <c:v>25.8401</c:v>
                </c:pt>
                <c:pt idx="31">
                  <c:v>25.84</c:v>
                </c:pt>
                <c:pt idx="32">
                  <c:v>26.27</c:v>
                </c:pt>
                <c:pt idx="33">
                  <c:v>24.7898</c:v>
                </c:pt>
                <c:pt idx="34">
                  <c:v>22.96</c:v>
                </c:pt>
                <c:pt idx="35">
                  <c:v>22.5</c:v>
                </c:pt>
                <c:pt idx="36">
                  <c:v>21.3093</c:v>
                </c:pt>
                <c:pt idx="37">
                  <c:v>21.57</c:v>
                </c:pt>
                <c:pt idx="38">
                  <c:v>23.145</c:v>
                </c:pt>
                <c:pt idx="39">
                  <c:v>23.344999999999999</c:v>
                </c:pt>
                <c:pt idx="40">
                  <c:v>22.21</c:v>
                </c:pt>
                <c:pt idx="41">
                  <c:v>21.81</c:v>
                </c:pt>
                <c:pt idx="42">
                  <c:v>20.29</c:v>
                </c:pt>
                <c:pt idx="43">
                  <c:v>20.03</c:v>
                </c:pt>
                <c:pt idx="44">
                  <c:v>18.75</c:v>
                </c:pt>
                <c:pt idx="45">
                  <c:v>20.55</c:v>
                </c:pt>
                <c:pt idx="46">
                  <c:v>19.100000000000001</c:v>
                </c:pt>
              </c:numCache>
            </c:numRef>
          </c:val>
          <c:smooth val="0"/>
          <c:extLst>
            <c:ext xmlns:c16="http://schemas.microsoft.com/office/drawing/2014/chart" uri="{C3380CC4-5D6E-409C-BE32-E72D297353CC}">
              <c16:uniqueId val="{00000001-0956-419C-B8D1-249E1C4C444B}"/>
            </c:ext>
          </c:extLst>
        </c:ser>
        <c:ser>
          <c:idx val="2"/>
          <c:order val="2"/>
          <c:tx>
            <c:strRef>
              <c:f>NIO!$M$20</c:f>
              <c:strCache>
                <c:ptCount val="1"/>
                <c:pt idx="0">
                  <c:v>Low</c:v>
                </c:pt>
              </c:strCache>
            </c:strRef>
          </c:tx>
          <c:spPr>
            <a:ln w="25400" cap="rnd">
              <a:noFill/>
              <a:round/>
            </a:ln>
            <a:effectLst/>
          </c:spPr>
          <c:marker>
            <c:symbol val="none"/>
          </c:marker>
          <c:val>
            <c:numRef>
              <c:f>NIO!$M$21:$M$67</c:f>
              <c:numCache>
                <c:formatCode>_([$$-409]* #,##0.00_);_([$$-409]* \(#,##0.00\);_([$$-409]* "-"??_);_(@_)</c:formatCode>
                <c:ptCount val="47"/>
                <c:pt idx="0">
                  <c:v>31.88</c:v>
                </c:pt>
                <c:pt idx="1">
                  <c:v>31.11</c:v>
                </c:pt>
                <c:pt idx="2">
                  <c:v>29.78</c:v>
                </c:pt>
                <c:pt idx="3">
                  <c:v>28.28</c:v>
                </c:pt>
                <c:pt idx="4">
                  <c:v>28.78</c:v>
                </c:pt>
                <c:pt idx="5">
                  <c:v>27.78</c:v>
                </c:pt>
                <c:pt idx="6">
                  <c:v>28.47</c:v>
                </c:pt>
                <c:pt idx="7">
                  <c:v>30.34</c:v>
                </c:pt>
                <c:pt idx="8">
                  <c:v>30.48</c:v>
                </c:pt>
                <c:pt idx="9">
                  <c:v>30.08</c:v>
                </c:pt>
                <c:pt idx="10">
                  <c:v>29.594999999999999</c:v>
                </c:pt>
                <c:pt idx="11">
                  <c:v>28.605</c:v>
                </c:pt>
                <c:pt idx="12">
                  <c:v>29.05</c:v>
                </c:pt>
                <c:pt idx="13">
                  <c:v>27.22</c:v>
                </c:pt>
                <c:pt idx="14">
                  <c:v>23.1</c:v>
                </c:pt>
                <c:pt idx="15">
                  <c:v>23.38</c:v>
                </c:pt>
                <c:pt idx="16">
                  <c:v>22.53</c:v>
                </c:pt>
                <c:pt idx="17">
                  <c:v>20.96</c:v>
                </c:pt>
                <c:pt idx="18">
                  <c:v>19.309999999999999</c:v>
                </c:pt>
                <c:pt idx="19">
                  <c:v>21.6</c:v>
                </c:pt>
                <c:pt idx="20">
                  <c:v>23.56</c:v>
                </c:pt>
                <c:pt idx="21">
                  <c:v>23.01</c:v>
                </c:pt>
                <c:pt idx="22">
                  <c:v>22.95</c:v>
                </c:pt>
                <c:pt idx="23">
                  <c:v>22.73</c:v>
                </c:pt>
                <c:pt idx="24">
                  <c:v>23.53</c:v>
                </c:pt>
                <c:pt idx="25">
                  <c:v>23.54</c:v>
                </c:pt>
                <c:pt idx="26">
                  <c:v>25.045000000000002</c:v>
                </c:pt>
                <c:pt idx="27">
                  <c:v>25.02</c:v>
                </c:pt>
                <c:pt idx="28">
                  <c:v>23.7</c:v>
                </c:pt>
                <c:pt idx="29">
                  <c:v>23.34</c:v>
                </c:pt>
                <c:pt idx="30">
                  <c:v>24.2</c:v>
                </c:pt>
                <c:pt idx="31">
                  <c:v>25.05</c:v>
                </c:pt>
                <c:pt idx="32">
                  <c:v>24.65</c:v>
                </c:pt>
                <c:pt idx="33">
                  <c:v>22.74</c:v>
                </c:pt>
                <c:pt idx="34">
                  <c:v>21.32</c:v>
                </c:pt>
                <c:pt idx="35">
                  <c:v>20.45</c:v>
                </c:pt>
                <c:pt idx="36">
                  <c:v>18.47</c:v>
                </c:pt>
                <c:pt idx="37">
                  <c:v>20.190000000000001</c:v>
                </c:pt>
                <c:pt idx="38">
                  <c:v>20.934999999999999</c:v>
                </c:pt>
                <c:pt idx="39">
                  <c:v>21.73</c:v>
                </c:pt>
                <c:pt idx="40">
                  <c:v>20.63</c:v>
                </c:pt>
                <c:pt idx="41">
                  <c:v>19.720300000000002</c:v>
                </c:pt>
                <c:pt idx="42">
                  <c:v>18.55</c:v>
                </c:pt>
                <c:pt idx="43">
                  <c:v>18.04</c:v>
                </c:pt>
                <c:pt idx="44">
                  <c:v>17.579999999999998</c:v>
                </c:pt>
                <c:pt idx="45">
                  <c:v>18.510000000000002</c:v>
                </c:pt>
                <c:pt idx="46">
                  <c:v>17.22</c:v>
                </c:pt>
              </c:numCache>
            </c:numRef>
          </c:val>
          <c:smooth val="0"/>
          <c:extLst>
            <c:ext xmlns:c16="http://schemas.microsoft.com/office/drawing/2014/chart" uri="{C3380CC4-5D6E-409C-BE32-E72D297353CC}">
              <c16:uniqueId val="{00000002-0956-419C-B8D1-249E1C4C444B}"/>
            </c:ext>
          </c:extLst>
        </c:ser>
        <c:ser>
          <c:idx val="3"/>
          <c:order val="3"/>
          <c:tx>
            <c:strRef>
              <c:f>NIO!$N$20</c:f>
              <c:strCache>
                <c:ptCount val="1"/>
                <c:pt idx="0">
                  <c:v>Close</c:v>
                </c:pt>
              </c:strCache>
            </c:strRef>
          </c:tx>
          <c:spPr>
            <a:ln w="25400" cap="rnd">
              <a:noFill/>
              <a:round/>
            </a:ln>
            <a:effectLst/>
          </c:spPr>
          <c:marker>
            <c:symbol val="none"/>
          </c:marker>
          <c:val>
            <c:numRef>
              <c:f>NIO!$N$21:$N$67</c:f>
              <c:numCache>
                <c:formatCode>_([$$-409]* #,##0.00_);_([$$-409]* \(#,##0.00\);_([$$-409]* "-"??_);_(@_)</c:formatCode>
                <c:ptCount val="47"/>
                <c:pt idx="0">
                  <c:v>33.47</c:v>
                </c:pt>
                <c:pt idx="1">
                  <c:v>31.58</c:v>
                </c:pt>
                <c:pt idx="2">
                  <c:v>29.88</c:v>
                </c:pt>
                <c:pt idx="3">
                  <c:v>29.31</c:v>
                </c:pt>
                <c:pt idx="4">
                  <c:v>29.3</c:v>
                </c:pt>
                <c:pt idx="5">
                  <c:v>28.91</c:v>
                </c:pt>
                <c:pt idx="6">
                  <c:v>30.02</c:v>
                </c:pt>
                <c:pt idx="7">
                  <c:v>31.68</c:v>
                </c:pt>
                <c:pt idx="8">
                  <c:v>30.48</c:v>
                </c:pt>
                <c:pt idx="9">
                  <c:v>30.95</c:v>
                </c:pt>
                <c:pt idx="10">
                  <c:v>29.61</c:v>
                </c:pt>
                <c:pt idx="11">
                  <c:v>28.63</c:v>
                </c:pt>
                <c:pt idx="12">
                  <c:v>29.13</c:v>
                </c:pt>
                <c:pt idx="13">
                  <c:v>27.35</c:v>
                </c:pt>
                <c:pt idx="14">
                  <c:v>24.87</c:v>
                </c:pt>
                <c:pt idx="15">
                  <c:v>23.79</c:v>
                </c:pt>
                <c:pt idx="16">
                  <c:v>22.66</c:v>
                </c:pt>
                <c:pt idx="17">
                  <c:v>21.11</c:v>
                </c:pt>
                <c:pt idx="18">
                  <c:v>20.9</c:v>
                </c:pt>
                <c:pt idx="19">
                  <c:v>24.51</c:v>
                </c:pt>
                <c:pt idx="20">
                  <c:v>24.84</c:v>
                </c:pt>
                <c:pt idx="21">
                  <c:v>23.76</c:v>
                </c:pt>
                <c:pt idx="22">
                  <c:v>23.13</c:v>
                </c:pt>
                <c:pt idx="23">
                  <c:v>23.96</c:v>
                </c:pt>
                <c:pt idx="24">
                  <c:v>23.99</c:v>
                </c:pt>
                <c:pt idx="25">
                  <c:v>24.69</c:v>
                </c:pt>
                <c:pt idx="26">
                  <c:v>26.1</c:v>
                </c:pt>
                <c:pt idx="27">
                  <c:v>25.35</c:v>
                </c:pt>
                <c:pt idx="28">
                  <c:v>24.1</c:v>
                </c:pt>
                <c:pt idx="29">
                  <c:v>23.79</c:v>
                </c:pt>
                <c:pt idx="30">
                  <c:v>25.79</c:v>
                </c:pt>
                <c:pt idx="31">
                  <c:v>25.61</c:v>
                </c:pt>
                <c:pt idx="32">
                  <c:v>24.72</c:v>
                </c:pt>
                <c:pt idx="33">
                  <c:v>23.21</c:v>
                </c:pt>
                <c:pt idx="34">
                  <c:v>21.77</c:v>
                </c:pt>
                <c:pt idx="35">
                  <c:v>20.46</c:v>
                </c:pt>
                <c:pt idx="36">
                  <c:v>21.22</c:v>
                </c:pt>
                <c:pt idx="37">
                  <c:v>20.94</c:v>
                </c:pt>
                <c:pt idx="38">
                  <c:v>22.84</c:v>
                </c:pt>
                <c:pt idx="39">
                  <c:v>21.87</c:v>
                </c:pt>
                <c:pt idx="40">
                  <c:v>21.77</c:v>
                </c:pt>
                <c:pt idx="41">
                  <c:v>19.88</c:v>
                </c:pt>
                <c:pt idx="42">
                  <c:v>18.63</c:v>
                </c:pt>
                <c:pt idx="43">
                  <c:v>18.12</c:v>
                </c:pt>
                <c:pt idx="44">
                  <c:v>17.98</c:v>
                </c:pt>
                <c:pt idx="45">
                  <c:v>20.170000000000002</c:v>
                </c:pt>
                <c:pt idx="46">
                  <c:v>17.77</c:v>
                </c:pt>
              </c:numCache>
            </c:numRef>
          </c:val>
          <c:smooth val="0"/>
          <c:extLst>
            <c:ext xmlns:c16="http://schemas.microsoft.com/office/drawing/2014/chart" uri="{C3380CC4-5D6E-409C-BE32-E72D297353CC}">
              <c16:uniqueId val="{00000003-0956-419C-B8D1-249E1C4C444B}"/>
            </c:ext>
          </c:extLst>
        </c:ser>
        <c:dLbls>
          <c:showLegendKey val="0"/>
          <c:showVal val="0"/>
          <c:showCatName val="0"/>
          <c:showSerName val="0"/>
          <c:showPercent val="0"/>
          <c:showBubbleSize val="0"/>
        </c:dLbls>
        <c:hiLowLines>
          <c:spPr>
            <a:ln w="15875" cap="flat" cmpd="sng" algn="ctr">
              <a:solidFill>
                <a:schemeClr val="dk1">
                  <a:lumMod val="65000"/>
                  <a:lumOff val="35000"/>
                </a:schemeClr>
              </a:solidFill>
              <a:round/>
            </a:ln>
            <a:effectLst/>
          </c:spPr>
        </c:hiLowLines>
        <c:upDownBars>
          <c:gapWidth val="150"/>
          <c:upBars>
            <c:spPr>
              <a:solidFill>
                <a:schemeClr val="lt1"/>
              </a:solidFill>
              <a:ln w="9525" cap="flat" cmpd="sng" algn="ctr">
                <a:solidFill>
                  <a:schemeClr val="lt1">
                    <a:lumMod val="85000"/>
                  </a:schemeClr>
                </a:solidFill>
                <a:round/>
              </a:ln>
              <a:effectLst/>
            </c:spPr>
          </c:upBars>
          <c:downBars>
            <c:spPr>
              <a:solidFill>
                <a:schemeClr val="dk1">
                  <a:lumMod val="65000"/>
                  <a:lumOff val="35000"/>
                </a:schemeClr>
              </a:solidFill>
              <a:ln w="9525" cap="flat" cmpd="sng" algn="ctr">
                <a:solidFill>
                  <a:schemeClr val="dk1">
                    <a:lumMod val="65000"/>
                    <a:lumOff val="35000"/>
                  </a:schemeClr>
                </a:solidFill>
                <a:round/>
              </a:ln>
              <a:effectLst/>
            </c:spPr>
          </c:downBars>
        </c:upDownBars>
        <c:axId val="1127930079"/>
        <c:axId val="1127920511"/>
      </c:stockChart>
      <c:catAx>
        <c:axId val="1127930079"/>
        <c:scaling>
          <c:orientation val="minMax"/>
        </c:scaling>
        <c:delete val="0"/>
        <c:axPos val="b"/>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7920511"/>
        <c:crosses val="autoZero"/>
        <c:auto val="1"/>
        <c:lblAlgn val="ctr"/>
        <c:lblOffset val="100"/>
        <c:noMultiLvlLbl val="0"/>
      </c:catAx>
      <c:valAx>
        <c:axId val="1127920511"/>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7930079"/>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High-low-Close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manualLayout>
          <c:layoutTarget val="inner"/>
          <c:xMode val="edge"/>
          <c:yMode val="edge"/>
          <c:x val="0.12842889039292801"/>
          <c:y val="0.26752129674934449"/>
          <c:w val="0.84404477462941052"/>
          <c:h val="0.43883724139661512"/>
        </c:manualLayout>
      </c:layout>
      <c:stockChart>
        <c:ser>
          <c:idx val="0"/>
          <c:order val="0"/>
          <c:tx>
            <c:strRef>
              <c:f>NIO!$L$20</c:f>
              <c:strCache>
                <c:ptCount val="1"/>
                <c:pt idx="0">
                  <c:v>High</c:v>
                </c:pt>
              </c:strCache>
            </c:strRef>
          </c:tx>
          <c:spPr>
            <a:ln w="25400" cap="rnd">
              <a:noFill/>
              <a:round/>
            </a:ln>
            <a:effectLst/>
          </c:spPr>
          <c:marker>
            <c:symbol val="none"/>
          </c:marker>
          <c:val>
            <c:numRef>
              <c:f>NIO!$L$21:$L$67</c:f>
              <c:numCache>
                <c:formatCode>_([$$-409]* #,##0.00_);_([$$-409]* \(#,##0.00\);_([$$-409]* "-"??_);_(@_)</c:formatCode>
                <c:ptCount val="47"/>
                <c:pt idx="0">
                  <c:v>33.799999999999997</c:v>
                </c:pt>
                <c:pt idx="1">
                  <c:v>33.39</c:v>
                </c:pt>
                <c:pt idx="2">
                  <c:v>31.94</c:v>
                </c:pt>
                <c:pt idx="3">
                  <c:v>30.54</c:v>
                </c:pt>
                <c:pt idx="4">
                  <c:v>30.42</c:v>
                </c:pt>
                <c:pt idx="5">
                  <c:v>29.155000000000001</c:v>
                </c:pt>
                <c:pt idx="6">
                  <c:v>30.438300000000002</c:v>
                </c:pt>
                <c:pt idx="7">
                  <c:v>31.86</c:v>
                </c:pt>
                <c:pt idx="8">
                  <c:v>31.85</c:v>
                </c:pt>
                <c:pt idx="9">
                  <c:v>31.32</c:v>
                </c:pt>
                <c:pt idx="10">
                  <c:v>30.9099</c:v>
                </c:pt>
                <c:pt idx="11">
                  <c:v>30.147099999999998</c:v>
                </c:pt>
                <c:pt idx="12">
                  <c:v>30.88</c:v>
                </c:pt>
                <c:pt idx="13">
                  <c:v>28.990200000000002</c:v>
                </c:pt>
                <c:pt idx="14">
                  <c:v>25.98</c:v>
                </c:pt>
                <c:pt idx="15">
                  <c:v>25.01</c:v>
                </c:pt>
                <c:pt idx="16">
                  <c:v>24.78</c:v>
                </c:pt>
                <c:pt idx="17">
                  <c:v>22.809200000000001</c:v>
                </c:pt>
                <c:pt idx="18">
                  <c:v>21.32</c:v>
                </c:pt>
                <c:pt idx="19">
                  <c:v>24.64</c:v>
                </c:pt>
                <c:pt idx="20">
                  <c:v>25.23</c:v>
                </c:pt>
                <c:pt idx="21">
                  <c:v>24.89</c:v>
                </c:pt>
                <c:pt idx="22">
                  <c:v>24.62</c:v>
                </c:pt>
                <c:pt idx="23">
                  <c:v>24.32</c:v>
                </c:pt>
                <c:pt idx="24">
                  <c:v>24.78</c:v>
                </c:pt>
                <c:pt idx="25">
                  <c:v>24.86</c:v>
                </c:pt>
                <c:pt idx="26">
                  <c:v>26.24</c:v>
                </c:pt>
                <c:pt idx="27">
                  <c:v>26.405000000000001</c:v>
                </c:pt>
                <c:pt idx="28">
                  <c:v>25.68</c:v>
                </c:pt>
                <c:pt idx="29">
                  <c:v>24.54</c:v>
                </c:pt>
                <c:pt idx="30">
                  <c:v>25.8401</c:v>
                </c:pt>
                <c:pt idx="31">
                  <c:v>25.84</c:v>
                </c:pt>
                <c:pt idx="32">
                  <c:v>26.27</c:v>
                </c:pt>
                <c:pt idx="33">
                  <c:v>24.7898</c:v>
                </c:pt>
                <c:pt idx="34">
                  <c:v>22.96</c:v>
                </c:pt>
                <c:pt idx="35">
                  <c:v>22.5</c:v>
                </c:pt>
                <c:pt idx="36">
                  <c:v>21.3093</c:v>
                </c:pt>
                <c:pt idx="37">
                  <c:v>21.57</c:v>
                </c:pt>
                <c:pt idx="38">
                  <c:v>23.145</c:v>
                </c:pt>
                <c:pt idx="39">
                  <c:v>23.344999999999999</c:v>
                </c:pt>
                <c:pt idx="40">
                  <c:v>22.21</c:v>
                </c:pt>
                <c:pt idx="41">
                  <c:v>21.81</c:v>
                </c:pt>
                <c:pt idx="42">
                  <c:v>20.29</c:v>
                </c:pt>
                <c:pt idx="43">
                  <c:v>20.03</c:v>
                </c:pt>
                <c:pt idx="44">
                  <c:v>18.75</c:v>
                </c:pt>
                <c:pt idx="45">
                  <c:v>20.55</c:v>
                </c:pt>
                <c:pt idx="46">
                  <c:v>19.100000000000001</c:v>
                </c:pt>
              </c:numCache>
            </c:numRef>
          </c:val>
          <c:smooth val="0"/>
          <c:extLst>
            <c:ext xmlns:c16="http://schemas.microsoft.com/office/drawing/2014/chart" uri="{C3380CC4-5D6E-409C-BE32-E72D297353CC}">
              <c16:uniqueId val="{00000000-7AE2-4819-833A-66B68FA2B8FE}"/>
            </c:ext>
          </c:extLst>
        </c:ser>
        <c:ser>
          <c:idx val="1"/>
          <c:order val="1"/>
          <c:tx>
            <c:strRef>
              <c:f>NIO!$M$20</c:f>
              <c:strCache>
                <c:ptCount val="1"/>
                <c:pt idx="0">
                  <c:v>Low</c:v>
                </c:pt>
              </c:strCache>
            </c:strRef>
          </c:tx>
          <c:spPr>
            <a:ln w="25400" cap="rnd">
              <a:noFill/>
              <a:round/>
            </a:ln>
            <a:effectLst/>
          </c:spPr>
          <c:marker>
            <c:symbol val="none"/>
          </c:marker>
          <c:val>
            <c:numRef>
              <c:f>NIO!$M$21:$M$67</c:f>
              <c:numCache>
                <c:formatCode>_([$$-409]* #,##0.00_);_([$$-409]* \(#,##0.00\);_([$$-409]* "-"??_);_(@_)</c:formatCode>
                <c:ptCount val="47"/>
                <c:pt idx="0">
                  <c:v>31.88</c:v>
                </c:pt>
                <c:pt idx="1">
                  <c:v>31.11</c:v>
                </c:pt>
                <c:pt idx="2">
                  <c:v>29.78</c:v>
                </c:pt>
                <c:pt idx="3">
                  <c:v>28.28</c:v>
                </c:pt>
                <c:pt idx="4">
                  <c:v>28.78</c:v>
                </c:pt>
                <c:pt idx="5">
                  <c:v>27.78</c:v>
                </c:pt>
                <c:pt idx="6">
                  <c:v>28.47</c:v>
                </c:pt>
                <c:pt idx="7">
                  <c:v>30.34</c:v>
                </c:pt>
                <c:pt idx="8">
                  <c:v>30.48</c:v>
                </c:pt>
                <c:pt idx="9">
                  <c:v>30.08</c:v>
                </c:pt>
                <c:pt idx="10">
                  <c:v>29.594999999999999</c:v>
                </c:pt>
                <c:pt idx="11">
                  <c:v>28.605</c:v>
                </c:pt>
                <c:pt idx="12">
                  <c:v>29.05</c:v>
                </c:pt>
                <c:pt idx="13">
                  <c:v>27.22</c:v>
                </c:pt>
                <c:pt idx="14">
                  <c:v>23.1</c:v>
                </c:pt>
                <c:pt idx="15">
                  <c:v>23.38</c:v>
                </c:pt>
                <c:pt idx="16">
                  <c:v>22.53</c:v>
                </c:pt>
                <c:pt idx="17">
                  <c:v>20.96</c:v>
                </c:pt>
                <c:pt idx="18">
                  <c:v>19.309999999999999</c:v>
                </c:pt>
                <c:pt idx="19">
                  <c:v>21.6</c:v>
                </c:pt>
                <c:pt idx="20">
                  <c:v>23.56</c:v>
                </c:pt>
                <c:pt idx="21">
                  <c:v>23.01</c:v>
                </c:pt>
                <c:pt idx="22">
                  <c:v>22.95</c:v>
                </c:pt>
                <c:pt idx="23">
                  <c:v>22.73</c:v>
                </c:pt>
                <c:pt idx="24">
                  <c:v>23.53</c:v>
                </c:pt>
                <c:pt idx="25">
                  <c:v>23.54</c:v>
                </c:pt>
                <c:pt idx="26">
                  <c:v>25.045000000000002</c:v>
                </c:pt>
                <c:pt idx="27">
                  <c:v>25.02</c:v>
                </c:pt>
                <c:pt idx="28">
                  <c:v>23.7</c:v>
                </c:pt>
                <c:pt idx="29">
                  <c:v>23.34</c:v>
                </c:pt>
                <c:pt idx="30">
                  <c:v>24.2</c:v>
                </c:pt>
                <c:pt idx="31">
                  <c:v>25.05</c:v>
                </c:pt>
                <c:pt idx="32">
                  <c:v>24.65</c:v>
                </c:pt>
                <c:pt idx="33">
                  <c:v>22.74</c:v>
                </c:pt>
                <c:pt idx="34">
                  <c:v>21.32</c:v>
                </c:pt>
                <c:pt idx="35">
                  <c:v>20.45</c:v>
                </c:pt>
                <c:pt idx="36">
                  <c:v>18.47</c:v>
                </c:pt>
                <c:pt idx="37">
                  <c:v>20.190000000000001</c:v>
                </c:pt>
                <c:pt idx="38">
                  <c:v>20.934999999999999</c:v>
                </c:pt>
                <c:pt idx="39">
                  <c:v>21.73</c:v>
                </c:pt>
                <c:pt idx="40">
                  <c:v>20.63</c:v>
                </c:pt>
                <c:pt idx="41">
                  <c:v>19.720300000000002</c:v>
                </c:pt>
                <c:pt idx="42">
                  <c:v>18.55</c:v>
                </c:pt>
                <c:pt idx="43">
                  <c:v>18.04</c:v>
                </c:pt>
                <c:pt idx="44">
                  <c:v>17.579999999999998</c:v>
                </c:pt>
                <c:pt idx="45">
                  <c:v>18.510000000000002</c:v>
                </c:pt>
                <c:pt idx="46">
                  <c:v>17.22</c:v>
                </c:pt>
              </c:numCache>
            </c:numRef>
          </c:val>
          <c:smooth val="0"/>
          <c:extLst>
            <c:ext xmlns:c16="http://schemas.microsoft.com/office/drawing/2014/chart" uri="{C3380CC4-5D6E-409C-BE32-E72D297353CC}">
              <c16:uniqueId val="{00000001-7AE2-4819-833A-66B68FA2B8FE}"/>
            </c:ext>
          </c:extLst>
        </c:ser>
        <c:ser>
          <c:idx val="2"/>
          <c:order val="2"/>
          <c:tx>
            <c:strRef>
              <c:f>NIO!$N$20</c:f>
              <c:strCache>
                <c:ptCount val="1"/>
                <c:pt idx="0">
                  <c:v>Close</c:v>
                </c:pt>
              </c:strCache>
            </c:strRef>
          </c:tx>
          <c:spPr>
            <a:ln w="25400" cap="rnd">
              <a:noFill/>
              <a:round/>
            </a:ln>
            <a:effectLst/>
          </c:spPr>
          <c:marker>
            <c:symbol val="circle"/>
            <c:size val="6"/>
            <c:spPr>
              <a:solidFill>
                <a:schemeClr val="accent3">
                  <a:alpha val="85000"/>
                </a:schemeClr>
              </a:solidFill>
              <a:ln>
                <a:noFill/>
              </a:ln>
              <a:effectLst/>
            </c:spPr>
          </c:marker>
          <c:val>
            <c:numRef>
              <c:f>NIO!$N$21:$N$67</c:f>
              <c:numCache>
                <c:formatCode>_([$$-409]* #,##0.00_);_([$$-409]* \(#,##0.00\);_([$$-409]* "-"??_);_(@_)</c:formatCode>
                <c:ptCount val="47"/>
                <c:pt idx="0">
                  <c:v>33.47</c:v>
                </c:pt>
                <c:pt idx="1">
                  <c:v>31.58</c:v>
                </c:pt>
                <c:pt idx="2">
                  <c:v>29.88</c:v>
                </c:pt>
                <c:pt idx="3">
                  <c:v>29.31</c:v>
                </c:pt>
                <c:pt idx="4">
                  <c:v>29.3</c:v>
                </c:pt>
                <c:pt idx="5">
                  <c:v>28.91</c:v>
                </c:pt>
                <c:pt idx="6">
                  <c:v>30.02</c:v>
                </c:pt>
                <c:pt idx="7">
                  <c:v>31.68</c:v>
                </c:pt>
                <c:pt idx="8">
                  <c:v>30.48</c:v>
                </c:pt>
                <c:pt idx="9">
                  <c:v>30.95</c:v>
                </c:pt>
                <c:pt idx="10">
                  <c:v>29.61</c:v>
                </c:pt>
                <c:pt idx="11">
                  <c:v>28.63</c:v>
                </c:pt>
                <c:pt idx="12">
                  <c:v>29.13</c:v>
                </c:pt>
                <c:pt idx="13">
                  <c:v>27.35</c:v>
                </c:pt>
                <c:pt idx="14">
                  <c:v>24.87</c:v>
                </c:pt>
                <c:pt idx="15">
                  <c:v>23.79</c:v>
                </c:pt>
                <c:pt idx="16">
                  <c:v>22.66</c:v>
                </c:pt>
                <c:pt idx="17">
                  <c:v>21.11</c:v>
                </c:pt>
                <c:pt idx="18">
                  <c:v>20.9</c:v>
                </c:pt>
                <c:pt idx="19">
                  <c:v>24.51</c:v>
                </c:pt>
                <c:pt idx="20">
                  <c:v>24.84</c:v>
                </c:pt>
                <c:pt idx="21">
                  <c:v>23.76</c:v>
                </c:pt>
                <c:pt idx="22">
                  <c:v>23.13</c:v>
                </c:pt>
                <c:pt idx="23">
                  <c:v>23.96</c:v>
                </c:pt>
                <c:pt idx="24">
                  <c:v>23.99</c:v>
                </c:pt>
                <c:pt idx="25">
                  <c:v>24.69</c:v>
                </c:pt>
                <c:pt idx="26">
                  <c:v>26.1</c:v>
                </c:pt>
                <c:pt idx="27">
                  <c:v>25.35</c:v>
                </c:pt>
                <c:pt idx="28">
                  <c:v>24.1</c:v>
                </c:pt>
                <c:pt idx="29">
                  <c:v>23.79</c:v>
                </c:pt>
                <c:pt idx="30">
                  <c:v>25.79</c:v>
                </c:pt>
                <c:pt idx="31">
                  <c:v>25.61</c:v>
                </c:pt>
                <c:pt idx="32">
                  <c:v>24.72</c:v>
                </c:pt>
                <c:pt idx="33">
                  <c:v>23.21</c:v>
                </c:pt>
                <c:pt idx="34">
                  <c:v>21.77</c:v>
                </c:pt>
                <c:pt idx="35">
                  <c:v>20.46</c:v>
                </c:pt>
                <c:pt idx="36">
                  <c:v>21.22</c:v>
                </c:pt>
                <c:pt idx="37">
                  <c:v>20.94</c:v>
                </c:pt>
                <c:pt idx="38">
                  <c:v>22.84</c:v>
                </c:pt>
                <c:pt idx="39">
                  <c:v>21.87</c:v>
                </c:pt>
                <c:pt idx="40">
                  <c:v>21.77</c:v>
                </c:pt>
                <c:pt idx="41">
                  <c:v>19.88</c:v>
                </c:pt>
                <c:pt idx="42">
                  <c:v>18.63</c:v>
                </c:pt>
                <c:pt idx="43">
                  <c:v>18.12</c:v>
                </c:pt>
                <c:pt idx="44">
                  <c:v>17.98</c:v>
                </c:pt>
                <c:pt idx="45">
                  <c:v>20.170000000000002</c:v>
                </c:pt>
                <c:pt idx="46">
                  <c:v>17.77</c:v>
                </c:pt>
              </c:numCache>
            </c:numRef>
          </c:val>
          <c:smooth val="0"/>
          <c:extLst>
            <c:ext xmlns:c16="http://schemas.microsoft.com/office/drawing/2014/chart" uri="{C3380CC4-5D6E-409C-BE32-E72D297353CC}">
              <c16:uniqueId val="{00000002-7AE2-4819-833A-66B68FA2B8FE}"/>
            </c:ext>
          </c:extLst>
        </c:ser>
        <c:dLbls>
          <c:showLegendKey val="0"/>
          <c:showVal val="0"/>
          <c:showCatName val="0"/>
          <c:showSerName val="0"/>
          <c:showPercent val="0"/>
          <c:showBubbleSize val="0"/>
        </c:dLbls>
        <c:hiLowLines>
          <c:spPr>
            <a:ln w="15875" cap="flat" cmpd="sng" algn="ctr">
              <a:solidFill>
                <a:schemeClr val="dk1">
                  <a:lumMod val="65000"/>
                  <a:lumOff val="35000"/>
                </a:schemeClr>
              </a:solidFill>
              <a:round/>
            </a:ln>
            <a:effectLst/>
          </c:spPr>
        </c:hiLowLines>
        <c:axId val="1127923423"/>
        <c:axId val="1127927167"/>
      </c:stockChart>
      <c:catAx>
        <c:axId val="1127923423"/>
        <c:scaling>
          <c:orientation val="minMax"/>
        </c:scaling>
        <c:delete val="0"/>
        <c:axPos val="b"/>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7927167"/>
        <c:crosses val="autoZero"/>
        <c:auto val="1"/>
        <c:lblAlgn val="ctr"/>
        <c:lblOffset val="100"/>
        <c:noMultiLvlLbl val="0"/>
      </c:catAx>
      <c:valAx>
        <c:axId val="1127927167"/>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7923423"/>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Volume and Price Analysis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tx>
            <c:strRef>
              <c:f>TSM!$J$20</c:f>
              <c:strCache>
                <c:ptCount val="1"/>
                <c:pt idx="0">
                  <c:v>Volume</c:v>
                </c:pt>
              </c:strCache>
            </c:strRef>
          </c:tx>
          <c:spPr>
            <a:solidFill>
              <a:schemeClr val="accent1">
                <a:alpha val="85000"/>
              </a:schemeClr>
            </a:solidFill>
            <a:ln w="9525" cap="flat" cmpd="sng" algn="ctr">
              <a:solidFill>
                <a:schemeClr val="lt1">
                  <a:alpha val="50000"/>
                </a:schemeClr>
              </a:solidFill>
              <a:round/>
            </a:ln>
            <a:effectLst/>
          </c:spPr>
          <c:invertIfNegative val="0"/>
          <c:cat>
            <c:numRef>
              <c:f>TSM!$I$21:$I$67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TSM!$J$21:$J$67</c:f>
              <c:numCache>
                <c:formatCode>#,##0</c:formatCode>
                <c:ptCount val="47"/>
                <c:pt idx="0">
                  <c:v>18638186</c:v>
                </c:pt>
                <c:pt idx="1">
                  <c:v>25554943</c:v>
                </c:pt>
                <c:pt idx="2">
                  <c:v>17891191</c:v>
                </c:pt>
                <c:pt idx="3">
                  <c:v>16248974</c:v>
                </c:pt>
                <c:pt idx="4">
                  <c:v>21248087</c:v>
                </c:pt>
                <c:pt idx="5">
                  <c:v>11857712</c:v>
                </c:pt>
                <c:pt idx="6">
                  <c:v>12113148</c:v>
                </c:pt>
                <c:pt idx="7">
                  <c:v>16389195</c:v>
                </c:pt>
                <c:pt idx="8">
                  <c:v>52019992</c:v>
                </c:pt>
                <c:pt idx="9">
                  <c:v>28255335</c:v>
                </c:pt>
                <c:pt idx="10">
                  <c:v>15202553</c:v>
                </c:pt>
                <c:pt idx="11">
                  <c:v>11155139</c:v>
                </c:pt>
                <c:pt idx="12">
                  <c:v>11421884</c:v>
                </c:pt>
                <c:pt idx="13">
                  <c:v>15573725</c:v>
                </c:pt>
                <c:pt idx="14">
                  <c:v>17100523</c:v>
                </c:pt>
                <c:pt idx="15">
                  <c:v>11370503</c:v>
                </c:pt>
                <c:pt idx="16">
                  <c:v>13592103</c:v>
                </c:pt>
                <c:pt idx="17">
                  <c:v>18599845</c:v>
                </c:pt>
                <c:pt idx="18">
                  <c:v>14005884</c:v>
                </c:pt>
                <c:pt idx="19">
                  <c:v>10189146</c:v>
                </c:pt>
                <c:pt idx="20">
                  <c:v>6956333</c:v>
                </c:pt>
                <c:pt idx="21">
                  <c:v>8562948</c:v>
                </c:pt>
                <c:pt idx="22">
                  <c:v>9926778</c:v>
                </c:pt>
                <c:pt idx="23">
                  <c:v>5743240</c:v>
                </c:pt>
                <c:pt idx="24">
                  <c:v>6562909</c:v>
                </c:pt>
                <c:pt idx="25">
                  <c:v>7036211</c:v>
                </c:pt>
                <c:pt idx="26">
                  <c:v>10979701</c:v>
                </c:pt>
                <c:pt idx="27">
                  <c:v>10474922</c:v>
                </c:pt>
                <c:pt idx="28">
                  <c:v>9845686</c:v>
                </c:pt>
                <c:pt idx="29">
                  <c:v>8081751</c:v>
                </c:pt>
                <c:pt idx="30">
                  <c:v>9258676</c:v>
                </c:pt>
                <c:pt idx="31">
                  <c:v>5749484</c:v>
                </c:pt>
                <c:pt idx="32">
                  <c:v>7976737</c:v>
                </c:pt>
                <c:pt idx="33">
                  <c:v>8389010</c:v>
                </c:pt>
                <c:pt idx="34">
                  <c:v>9793472</c:v>
                </c:pt>
                <c:pt idx="35">
                  <c:v>8114717</c:v>
                </c:pt>
                <c:pt idx="36">
                  <c:v>27539111</c:v>
                </c:pt>
                <c:pt idx="37">
                  <c:v>14258911</c:v>
                </c:pt>
                <c:pt idx="38">
                  <c:v>26390834</c:v>
                </c:pt>
                <c:pt idx="39">
                  <c:v>20377882</c:v>
                </c:pt>
                <c:pt idx="40">
                  <c:v>13342390</c:v>
                </c:pt>
                <c:pt idx="41">
                  <c:v>10841731</c:v>
                </c:pt>
                <c:pt idx="42">
                  <c:v>22379149</c:v>
                </c:pt>
                <c:pt idx="43">
                  <c:v>29422885</c:v>
                </c:pt>
                <c:pt idx="44">
                  <c:v>25649964</c:v>
                </c:pt>
                <c:pt idx="45">
                  <c:v>13984414</c:v>
                </c:pt>
                <c:pt idx="46">
                  <c:v>11811010</c:v>
                </c:pt>
              </c:numCache>
            </c:numRef>
          </c:val>
          <c:extLst>
            <c:ext xmlns:c16="http://schemas.microsoft.com/office/drawing/2014/chart" uri="{C3380CC4-5D6E-409C-BE32-E72D297353CC}">
              <c16:uniqueId val="{00000000-04FF-40AD-9897-6163A0AC1855}"/>
            </c:ext>
          </c:extLst>
        </c:ser>
        <c:dLbls>
          <c:showLegendKey val="0"/>
          <c:showVal val="0"/>
          <c:showCatName val="0"/>
          <c:showSerName val="0"/>
          <c:showPercent val="0"/>
          <c:showBubbleSize val="0"/>
        </c:dLbls>
        <c:gapWidth val="150"/>
        <c:axId val="947206543"/>
        <c:axId val="947218607"/>
      </c:barChart>
      <c:stockChart>
        <c:ser>
          <c:idx val="1"/>
          <c:order val="1"/>
          <c:tx>
            <c:strRef>
              <c:f>TSM!$K$20</c:f>
              <c:strCache>
                <c:ptCount val="1"/>
                <c:pt idx="0">
                  <c:v>Open</c:v>
                </c:pt>
              </c:strCache>
            </c:strRef>
          </c:tx>
          <c:spPr>
            <a:ln w="25400" cap="rnd">
              <a:noFill/>
              <a:round/>
            </a:ln>
            <a:effectLst/>
          </c:spPr>
          <c:marker>
            <c:symbol val="none"/>
          </c:marker>
          <c:cat>
            <c:numRef>
              <c:f>TSM!$I$21:$I$67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TSM!$K$21:$K$67</c:f>
              <c:numCache>
                <c:formatCode>_([$$-409]* #,##0.00_);_([$$-409]* \(#,##0.00\);_([$$-409]* "-"??_);_(@_)</c:formatCode>
                <c:ptCount val="47"/>
                <c:pt idx="0">
                  <c:v>124.125</c:v>
                </c:pt>
                <c:pt idx="1">
                  <c:v>130.87</c:v>
                </c:pt>
                <c:pt idx="2">
                  <c:v>130.71</c:v>
                </c:pt>
                <c:pt idx="3">
                  <c:v>127</c:v>
                </c:pt>
                <c:pt idx="4">
                  <c:v>126.55</c:v>
                </c:pt>
                <c:pt idx="5">
                  <c:v>125.11</c:v>
                </c:pt>
                <c:pt idx="6">
                  <c:v>126.54</c:v>
                </c:pt>
                <c:pt idx="7">
                  <c:v>130.5</c:v>
                </c:pt>
                <c:pt idx="8">
                  <c:v>140.75</c:v>
                </c:pt>
                <c:pt idx="9">
                  <c:v>136.09</c:v>
                </c:pt>
                <c:pt idx="10">
                  <c:v>136.75</c:v>
                </c:pt>
                <c:pt idx="11">
                  <c:v>134.62</c:v>
                </c:pt>
                <c:pt idx="12">
                  <c:v>131.91999999999999</c:v>
                </c:pt>
                <c:pt idx="13">
                  <c:v>127.08</c:v>
                </c:pt>
                <c:pt idx="14">
                  <c:v>123.77</c:v>
                </c:pt>
                <c:pt idx="15">
                  <c:v>125.49</c:v>
                </c:pt>
                <c:pt idx="16">
                  <c:v>125.38</c:v>
                </c:pt>
                <c:pt idx="17">
                  <c:v>124</c:v>
                </c:pt>
                <c:pt idx="18">
                  <c:v>118.71</c:v>
                </c:pt>
                <c:pt idx="19">
                  <c:v>119.52</c:v>
                </c:pt>
                <c:pt idx="20">
                  <c:v>122.9</c:v>
                </c:pt>
                <c:pt idx="21">
                  <c:v>126.23</c:v>
                </c:pt>
                <c:pt idx="22">
                  <c:v>121.45</c:v>
                </c:pt>
                <c:pt idx="23">
                  <c:v>120.44</c:v>
                </c:pt>
                <c:pt idx="24">
                  <c:v>122.56</c:v>
                </c:pt>
                <c:pt idx="25">
                  <c:v>122</c:v>
                </c:pt>
                <c:pt idx="26">
                  <c:v>124.88</c:v>
                </c:pt>
                <c:pt idx="27">
                  <c:v>124.8</c:v>
                </c:pt>
                <c:pt idx="28">
                  <c:v>125.5</c:v>
                </c:pt>
                <c:pt idx="29">
                  <c:v>119.95</c:v>
                </c:pt>
                <c:pt idx="30">
                  <c:v>122.015</c:v>
                </c:pt>
                <c:pt idx="31">
                  <c:v>123.14</c:v>
                </c:pt>
                <c:pt idx="32">
                  <c:v>122.49</c:v>
                </c:pt>
                <c:pt idx="33">
                  <c:v>120.52</c:v>
                </c:pt>
                <c:pt idx="34">
                  <c:v>117.5</c:v>
                </c:pt>
                <c:pt idx="35">
                  <c:v>118.55</c:v>
                </c:pt>
                <c:pt idx="36">
                  <c:v>108</c:v>
                </c:pt>
                <c:pt idx="37">
                  <c:v>112.29</c:v>
                </c:pt>
                <c:pt idx="38">
                  <c:v>109.37</c:v>
                </c:pt>
                <c:pt idx="39">
                  <c:v>110</c:v>
                </c:pt>
                <c:pt idx="40">
                  <c:v>108.4</c:v>
                </c:pt>
                <c:pt idx="41">
                  <c:v>109.91</c:v>
                </c:pt>
                <c:pt idx="42">
                  <c:v>107</c:v>
                </c:pt>
                <c:pt idx="43">
                  <c:v>103.29</c:v>
                </c:pt>
                <c:pt idx="44">
                  <c:v>100.21</c:v>
                </c:pt>
                <c:pt idx="45">
                  <c:v>104.505</c:v>
                </c:pt>
                <c:pt idx="46">
                  <c:v>104.19</c:v>
                </c:pt>
              </c:numCache>
            </c:numRef>
          </c:val>
          <c:smooth val="0"/>
          <c:extLst>
            <c:ext xmlns:c16="http://schemas.microsoft.com/office/drawing/2014/chart" uri="{C3380CC4-5D6E-409C-BE32-E72D297353CC}">
              <c16:uniqueId val="{00000001-04FF-40AD-9897-6163A0AC1855}"/>
            </c:ext>
          </c:extLst>
        </c:ser>
        <c:ser>
          <c:idx val="2"/>
          <c:order val="2"/>
          <c:tx>
            <c:strRef>
              <c:f>TSM!$L$20</c:f>
              <c:strCache>
                <c:ptCount val="1"/>
                <c:pt idx="0">
                  <c:v>High</c:v>
                </c:pt>
              </c:strCache>
            </c:strRef>
          </c:tx>
          <c:spPr>
            <a:ln w="25400" cap="rnd">
              <a:noFill/>
              <a:round/>
            </a:ln>
            <a:effectLst/>
          </c:spPr>
          <c:marker>
            <c:symbol val="none"/>
          </c:marker>
          <c:cat>
            <c:numRef>
              <c:f>TSM!$I$21:$I$67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TSM!$L$21:$L$67</c:f>
              <c:numCache>
                <c:formatCode>_([$$-409]* #,##0.00_);_([$$-409]* \(#,##0.00\);_([$$-409]* "-"??_);_(@_)</c:formatCode>
                <c:ptCount val="47"/>
                <c:pt idx="0">
                  <c:v>129.58590000000001</c:v>
                </c:pt>
                <c:pt idx="1">
                  <c:v>135.5</c:v>
                </c:pt>
                <c:pt idx="2">
                  <c:v>130.88</c:v>
                </c:pt>
                <c:pt idx="3">
                  <c:v>129</c:v>
                </c:pt>
                <c:pt idx="4">
                  <c:v>127.14</c:v>
                </c:pt>
                <c:pt idx="5">
                  <c:v>125.87</c:v>
                </c:pt>
                <c:pt idx="6">
                  <c:v>129.55000000000001</c:v>
                </c:pt>
                <c:pt idx="7">
                  <c:v>132.91999999999999</c:v>
                </c:pt>
                <c:pt idx="8">
                  <c:v>145</c:v>
                </c:pt>
                <c:pt idx="9">
                  <c:v>143.88</c:v>
                </c:pt>
                <c:pt idx="10">
                  <c:v>137.1799</c:v>
                </c:pt>
                <c:pt idx="11">
                  <c:v>135.9</c:v>
                </c:pt>
                <c:pt idx="12">
                  <c:v>132.7499</c:v>
                </c:pt>
                <c:pt idx="13">
                  <c:v>127.98</c:v>
                </c:pt>
                <c:pt idx="14">
                  <c:v>126.07</c:v>
                </c:pt>
                <c:pt idx="15">
                  <c:v>125.82</c:v>
                </c:pt>
                <c:pt idx="16">
                  <c:v>126.67149999999999</c:v>
                </c:pt>
                <c:pt idx="17">
                  <c:v>124.14</c:v>
                </c:pt>
                <c:pt idx="18">
                  <c:v>119.6</c:v>
                </c:pt>
                <c:pt idx="19">
                  <c:v>122.77</c:v>
                </c:pt>
                <c:pt idx="20">
                  <c:v>123.23690000000001</c:v>
                </c:pt>
                <c:pt idx="21">
                  <c:v>126.47</c:v>
                </c:pt>
                <c:pt idx="22">
                  <c:v>123.88</c:v>
                </c:pt>
                <c:pt idx="23">
                  <c:v>121.83</c:v>
                </c:pt>
                <c:pt idx="24">
                  <c:v>124.1</c:v>
                </c:pt>
                <c:pt idx="25">
                  <c:v>123.86</c:v>
                </c:pt>
                <c:pt idx="26">
                  <c:v>125.55</c:v>
                </c:pt>
                <c:pt idx="27">
                  <c:v>128.66</c:v>
                </c:pt>
                <c:pt idx="28">
                  <c:v>126.58</c:v>
                </c:pt>
                <c:pt idx="29">
                  <c:v>121.55</c:v>
                </c:pt>
                <c:pt idx="30">
                  <c:v>124.61</c:v>
                </c:pt>
                <c:pt idx="31">
                  <c:v>124.29</c:v>
                </c:pt>
                <c:pt idx="32">
                  <c:v>122.75</c:v>
                </c:pt>
                <c:pt idx="33">
                  <c:v>120.69</c:v>
                </c:pt>
                <c:pt idx="34">
                  <c:v>119.36</c:v>
                </c:pt>
                <c:pt idx="35">
                  <c:v>119.43</c:v>
                </c:pt>
                <c:pt idx="36">
                  <c:v>111.98</c:v>
                </c:pt>
                <c:pt idx="37">
                  <c:v>113</c:v>
                </c:pt>
                <c:pt idx="38">
                  <c:v>109.77</c:v>
                </c:pt>
                <c:pt idx="39">
                  <c:v>111.1062</c:v>
                </c:pt>
                <c:pt idx="40">
                  <c:v>109.97</c:v>
                </c:pt>
                <c:pt idx="41">
                  <c:v>110</c:v>
                </c:pt>
                <c:pt idx="42">
                  <c:v>108.12</c:v>
                </c:pt>
                <c:pt idx="43">
                  <c:v>104.09</c:v>
                </c:pt>
                <c:pt idx="44">
                  <c:v>103.11</c:v>
                </c:pt>
                <c:pt idx="45">
                  <c:v>105.72</c:v>
                </c:pt>
                <c:pt idx="46">
                  <c:v>105.53</c:v>
                </c:pt>
              </c:numCache>
            </c:numRef>
          </c:val>
          <c:smooth val="0"/>
          <c:extLst>
            <c:ext xmlns:c16="http://schemas.microsoft.com/office/drawing/2014/chart" uri="{C3380CC4-5D6E-409C-BE32-E72D297353CC}">
              <c16:uniqueId val="{00000002-04FF-40AD-9897-6163A0AC1855}"/>
            </c:ext>
          </c:extLst>
        </c:ser>
        <c:ser>
          <c:idx val="3"/>
          <c:order val="3"/>
          <c:tx>
            <c:strRef>
              <c:f>TSM!$M$20</c:f>
              <c:strCache>
                <c:ptCount val="1"/>
                <c:pt idx="0">
                  <c:v>Low</c:v>
                </c:pt>
              </c:strCache>
            </c:strRef>
          </c:tx>
          <c:spPr>
            <a:ln w="25400" cap="rnd">
              <a:noFill/>
              <a:round/>
            </a:ln>
            <a:effectLst/>
          </c:spPr>
          <c:marker>
            <c:symbol val="none"/>
          </c:marker>
          <c:cat>
            <c:numRef>
              <c:f>TSM!$I$21:$I$67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TSM!$M$21:$M$67</c:f>
              <c:numCache>
                <c:formatCode>_([$$-409]* #,##0.00_);_([$$-409]* \(#,##0.00\);_([$$-409]* "-"??_);_(@_)</c:formatCode>
                <c:ptCount val="47"/>
                <c:pt idx="0">
                  <c:v>124</c:v>
                </c:pt>
                <c:pt idx="1">
                  <c:v>130.30000000000001</c:v>
                </c:pt>
                <c:pt idx="2">
                  <c:v>126.88</c:v>
                </c:pt>
                <c:pt idx="3">
                  <c:v>124.81</c:v>
                </c:pt>
                <c:pt idx="4">
                  <c:v>123.31</c:v>
                </c:pt>
                <c:pt idx="5">
                  <c:v>123.26</c:v>
                </c:pt>
                <c:pt idx="6">
                  <c:v>125.4975</c:v>
                </c:pt>
                <c:pt idx="7">
                  <c:v>130.22</c:v>
                </c:pt>
                <c:pt idx="8">
                  <c:v>138.91999999999999</c:v>
                </c:pt>
                <c:pt idx="9">
                  <c:v>136.09</c:v>
                </c:pt>
                <c:pt idx="10">
                  <c:v>133.29</c:v>
                </c:pt>
                <c:pt idx="11">
                  <c:v>130.94</c:v>
                </c:pt>
                <c:pt idx="12">
                  <c:v>128.19999999999999</c:v>
                </c:pt>
                <c:pt idx="13">
                  <c:v>124.27</c:v>
                </c:pt>
                <c:pt idx="14">
                  <c:v>120.13</c:v>
                </c:pt>
                <c:pt idx="15">
                  <c:v>121.7</c:v>
                </c:pt>
                <c:pt idx="16">
                  <c:v>121.89</c:v>
                </c:pt>
                <c:pt idx="17">
                  <c:v>116.03</c:v>
                </c:pt>
                <c:pt idx="18">
                  <c:v>114.19</c:v>
                </c:pt>
                <c:pt idx="19">
                  <c:v>118.81</c:v>
                </c:pt>
                <c:pt idx="20">
                  <c:v>120.1</c:v>
                </c:pt>
                <c:pt idx="21">
                  <c:v>122.55</c:v>
                </c:pt>
                <c:pt idx="22">
                  <c:v>119.25</c:v>
                </c:pt>
                <c:pt idx="23">
                  <c:v>119.39</c:v>
                </c:pt>
                <c:pt idx="24">
                  <c:v>121.88</c:v>
                </c:pt>
                <c:pt idx="25">
                  <c:v>121.61</c:v>
                </c:pt>
                <c:pt idx="26">
                  <c:v>122.76</c:v>
                </c:pt>
                <c:pt idx="27">
                  <c:v>124.36</c:v>
                </c:pt>
                <c:pt idx="28">
                  <c:v>120.45</c:v>
                </c:pt>
                <c:pt idx="29">
                  <c:v>118</c:v>
                </c:pt>
                <c:pt idx="30">
                  <c:v>121.46</c:v>
                </c:pt>
                <c:pt idx="31">
                  <c:v>121.57</c:v>
                </c:pt>
                <c:pt idx="32">
                  <c:v>119.65</c:v>
                </c:pt>
                <c:pt idx="33">
                  <c:v>118.45</c:v>
                </c:pt>
                <c:pt idx="34">
                  <c:v>115.72</c:v>
                </c:pt>
                <c:pt idx="35">
                  <c:v>115.76</c:v>
                </c:pt>
                <c:pt idx="36">
                  <c:v>104.38</c:v>
                </c:pt>
                <c:pt idx="37">
                  <c:v>109.36</c:v>
                </c:pt>
                <c:pt idx="38">
                  <c:v>105</c:v>
                </c:pt>
                <c:pt idx="39">
                  <c:v>107.05</c:v>
                </c:pt>
                <c:pt idx="40">
                  <c:v>107.86</c:v>
                </c:pt>
                <c:pt idx="41">
                  <c:v>107.6</c:v>
                </c:pt>
                <c:pt idx="42">
                  <c:v>103.80500000000001</c:v>
                </c:pt>
                <c:pt idx="43">
                  <c:v>99.055000000000007</c:v>
                </c:pt>
                <c:pt idx="44">
                  <c:v>98.62</c:v>
                </c:pt>
                <c:pt idx="45">
                  <c:v>102.76</c:v>
                </c:pt>
                <c:pt idx="46">
                  <c:v>102.52</c:v>
                </c:pt>
              </c:numCache>
            </c:numRef>
          </c:val>
          <c:smooth val="0"/>
          <c:extLst>
            <c:ext xmlns:c16="http://schemas.microsoft.com/office/drawing/2014/chart" uri="{C3380CC4-5D6E-409C-BE32-E72D297353CC}">
              <c16:uniqueId val="{00000003-04FF-40AD-9897-6163A0AC1855}"/>
            </c:ext>
          </c:extLst>
        </c:ser>
        <c:ser>
          <c:idx val="4"/>
          <c:order val="4"/>
          <c:tx>
            <c:strRef>
              <c:f>TSM!$N$20</c:f>
              <c:strCache>
                <c:ptCount val="1"/>
                <c:pt idx="0">
                  <c:v>Close</c:v>
                </c:pt>
              </c:strCache>
            </c:strRef>
          </c:tx>
          <c:spPr>
            <a:ln w="25400" cap="rnd">
              <a:noFill/>
              <a:round/>
            </a:ln>
            <a:effectLst/>
          </c:spPr>
          <c:marker>
            <c:symbol val="none"/>
          </c:marker>
          <c:cat>
            <c:numRef>
              <c:f>TSM!$I$21:$I$67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TSM!$N$21:$N$67</c:f>
              <c:numCache>
                <c:formatCode>_([$$-409]* #,##0.00_);_([$$-409]* \(#,##0.00\);_([$$-409]* "-"??_);_(@_)</c:formatCode>
                <c:ptCount val="47"/>
                <c:pt idx="0">
                  <c:v>128.80000000000001</c:v>
                </c:pt>
                <c:pt idx="1">
                  <c:v>133.4</c:v>
                </c:pt>
                <c:pt idx="2">
                  <c:v>127.06</c:v>
                </c:pt>
                <c:pt idx="3">
                  <c:v>128.47</c:v>
                </c:pt>
                <c:pt idx="4">
                  <c:v>123.5</c:v>
                </c:pt>
                <c:pt idx="5">
                  <c:v>125.01</c:v>
                </c:pt>
                <c:pt idx="6">
                  <c:v>129.16999999999999</c:v>
                </c:pt>
                <c:pt idx="7">
                  <c:v>132.22999999999999</c:v>
                </c:pt>
                <c:pt idx="8">
                  <c:v>139.19</c:v>
                </c:pt>
                <c:pt idx="9">
                  <c:v>140.66</c:v>
                </c:pt>
                <c:pt idx="10">
                  <c:v>133.83000000000001</c:v>
                </c:pt>
                <c:pt idx="11">
                  <c:v>131.01</c:v>
                </c:pt>
                <c:pt idx="12">
                  <c:v>128.33000000000001</c:v>
                </c:pt>
                <c:pt idx="13">
                  <c:v>124.53</c:v>
                </c:pt>
                <c:pt idx="14">
                  <c:v>125.96</c:v>
                </c:pt>
                <c:pt idx="15">
                  <c:v>122.48</c:v>
                </c:pt>
                <c:pt idx="16">
                  <c:v>123.08</c:v>
                </c:pt>
                <c:pt idx="17">
                  <c:v>116.38</c:v>
                </c:pt>
                <c:pt idx="18">
                  <c:v>117.61</c:v>
                </c:pt>
                <c:pt idx="19">
                  <c:v>122.63</c:v>
                </c:pt>
                <c:pt idx="20">
                  <c:v>123.05</c:v>
                </c:pt>
                <c:pt idx="21">
                  <c:v>124.15</c:v>
                </c:pt>
                <c:pt idx="22">
                  <c:v>119.84</c:v>
                </c:pt>
                <c:pt idx="23">
                  <c:v>121.02</c:v>
                </c:pt>
                <c:pt idx="24">
                  <c:v>122.31</c:v>
                </c:pt>
                <c:pt idx="25">
                  <c:v>123.71</c:v>
                </c:pt>
                <c:pt idx="26">
                  <c:v>125.52</c:v>
                </c:pt>
                <c:pt idx="27">
                  <c:v>124.71</c:v>
                </c:pt>
                <c:pt idx="28">
                  <c:v>121.01</c:v>
                </c:pt>
                <c:pt idx="29">
                  <c:v>119.77</c:v>
                </c:pt>
                <c:pt idx="30">
                  <c:v>124.52</c:v>
                </c:pt>
                <c:pt idx="31">
                  <c:v>123.6</c:v>
                </c:pt>
                <c:pt idx="32">
                  <c:v>119.76</c:v>
                </c:pt>
                <c:pt idx="33">
                  <c:v>119.31</c:v>
                </c:pt>
                <c:pt idx="34">
                  <c:v>116.91</c:v>
                </c:pt>
                <c:pt idx="35">
                  <c:v>115.9</c:v>
                </c:pt>
                <c:pt idx="36">
                  <c:v>111.88</c:v>
                </c:pt>
                <c:pt idx="37">
                  <c:v>111.23</c:v>
                </c:pt>
                <c:pt idx="38">
                  <c:v>107.01</c:v>
                </c:pt>
                <c:pt idx="39">
                  <c:v>108.05</c:v>
                </c:pt>
                <c:pt idx="40">
                  <c:v>109.61</c:v>
                </c:pt>
                <c:pt idx="41">
                  <c:v>108.79</c:v>
                </c:pt>
                <c:pt idx="42">
                  <c:v>105.06</c:v>
                </c:pt>
                <c:pt idx="43">
                  <c:v>99.29</c:v>
                </c:pt>
                <c:pt idx="44">
                  <c:v>100</c:v>
                </c:pt>
                <c:pt idx="45">
                  <c:v>104.95</c:v>
                </c:pt>
                <c:pt idx="46">
                  <c:v>103.96</c:v>
                </c:pt>
              </c:numCache>
            </c:numRef>
          </c:val>
          <c:smooth val="0"/>
          <c:extLst>
            <c:ext xmlns:c16="http://schemas.microsoft.com/office/drawing/2014/chart" uri="{C3380CC4-5D6E-409C-BE32-E72D297353CC}">
              <c16:uniqueId val="{00000004-04FF-40AD-9897-6163A0AC1855}"/>
            </c:ext>
          </c:extLst>
        </c:ser>
        <c:dLbls>
          <c:showLegendKey val="0"/>
          <c:showVal val="0"/>
          <c:showCatName val="0"/>
          <c:showSerName val="0"/>
          <c:showPercent val="0"/>
          <c:showBubbleSize val="0"/>
        </c:dLbls>
        <c:hiLowLines>
          <c:spPr>
            <a:ln w="15875" cap="flat" cmpd="sng" algn="ctr">
              <a:solidFill>
                <a:schemeClr val="dk1">
                  <a:lumMod val="65000"/>
                  <a:lumOff val="35000"/>
                </a:schemeClr>
              </a:solidFill>
              <a:round/>
            </a:ln>
            <a:effectLst/>
          </c:spPr>
        </c:hiLowLines>
        <c:upDownBars>
          <c:gapWidth val="150"/>
          <c:upBars>
            <c:spPr>
              <a:solidFill>
                <a:schemeClr val="lt1"/>
              </a:solidFill>
              <a:ln w="9525" cap="flat" cmpd="sng" algn="ctr">
                <a:solidFill>
                  <a:schemeClr val="lt1">
                    <a:lumMod val="85000"/>
                  </a:schemeClr>
                </a:solidFill>
                <a:round/>
              </a:ln>
              <a:effectLst/>
            </c:spPr>
          </c:upBars>
          <c:downBars>
            <c:spPr>
              <a:solidFill>
                <a:schemeClr val="dk1">
                  <a:lumMod val="65000"/>
                  <a:lumOff val="35000"/>
                </a:schemeClr>
              </a:solidFill>
              <a:ln w="9525" cap="flat" cmpd="sng" algn="ctr">
                <a:solidFill>
                  <a:schemeClr val="dk1">
                    <a:lumMod val="65000"/>
                    <a:lumOff val="35000"/>
                  </a:schemeClr>
                </a:solidFill>
                <a:round/>
              </a:ln>
              <a:effectLst/>
            </c:spPr>
          </c:downBars>
        </c:upDownBars>
        <c:axId val="947220271"/>
        <c:axId val="947210287"/>
      </c:stockChart>
      <c:dateAx>
        <c:axId val="947206543"/>
        <c:scaling>
          <c:orientation val="minMax"/>
        </c:scaling>
        <c:delete val="0"/>
        <c:axPos val="b"/>
        <c:numFmt formatCode="m/d/yyyy"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947218607"/>
        <c:crosses val="autoZero"/>
        <c:auto val="1"/>
        <c:lblOffset val="100"/>
        <c:baseTimeUnit val="days"/>
      </c:dateAx>
      <c:valAx>
        <c:axId val="947218607"/>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947206543"/>
        <c:crosses val="autoZero"/>
        <c:crossBetween val="between"/>
      </c:valAx>
      <c:valAx>
        <c:axId val="947210287"/>
        <c:scaling>
          <c:orientation val="minMax"/>
        </c:scaling>
        <c:delete val="0"/>
        <c:axPos val="r"/>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947220271"/>
        <c:crosses val="max"/>
        <c:crossBetween val="between"/>
      </c:valAx>
      <c:dateAx>
        <c:axId val="947220271"/>
        <c:scaling>
          <c:orientation val="minMax"/>
        </c:scaling>
        <c:delete val="1"/>
        <c:axPos val="b"/>
        <c:numFmt formatCode="m/d/yyyy" sourceLinked="1"/>
        <c:majorTickMark val="out"/>
        <c:minorTickMark val="none"/>
        <c:tickLblPos val="nextTo"/>
        <c:crossAx val="947210287"/>
        <c:crosses val="autoZero"/>
        <c:auto val="1"/>
        <c:lblOffset val="100"/>
        <c:baseTimeUnit val="days"/>
      </c:date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 Open-High-Low-Close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stockChart>
        <c:ser>
          <c:idx val="0"/>
          <c:order val="0"/>
          <c:tx>
            <c:strRef>
              <c:f>TSM!$K$20</c:f>
              <c:strCache>
                <c:ptCount val="1"/>
                <c:pt idx="0">
                  <c:v>Open</c:v>
                </c:pt>
              </c:strCache>
            </c:strRef>
          </c:tx>
          <c:spPr>
            <a:ln w="25400" cap="rnd">
              <a:noFill/>
              <a:round/>
            </a:ln>
            <a:effectLst/>
          </c:spPr>
          <c:marker>
            <c:symbol val="none"/>
          </c:marker>
          <c:val>
            <c:numRef>
              <c:f>TSM!$K$21:$K$67</c:f>
              <c:numCache>
                <c:formatCode>_([$$-409]* #,##0.00_);_([$$-409]* \(#,##0.00\);_([$$-409]* "-"??_);_(@_)</c:formatCode>
                <c:ptCount val="47"/>
                <c:pt idx="0">
                  <c:v>124.125</c:v>
                </c:pt>
                <c:pt idx="1">
                  <c:v>130.87</c:v>
                </c:pt>
                <c:pt idx="2">
                  <c:v>130.71</c:v>
                </c:pt>
                <c:pt idx="3">
                  <c:v>127</c:v>
                </c:pt>
                <c:pt idx="4">
                  <c:v>126.55</c:v>
                </c:pt>
                <c:pt idx="5">
                  <c:v>125.11</c:v>
                </c:pt>
                <c:pt idx="6">
                  <c:v>126.54</c:v>
                </c:pt>
                <c:pt idx="7">
                  <c:v>130.5</c:v>
                </c:pt>
                <c:pt idx="8">
                  <c:v>140.75</c:v>
                </c:pt>
                <c:pt idx="9">
                  <c:v>136.09</c:v>
                </c:pt>
                <c:pt idx="10">
                  <c:v>136.75</c:v>
                </c:pt>
                <c:pt idx="11">
                  <c:v>134.62</c:v>
                </c:pt>
                <c:pt idx="12">
                  <c:v>131.91999999999999</c:v>
                </c:pt>
                <c:pt idx="13">
                  <c:v>127.08</c:v>
                </c:pt>
                <c:pt idx="14">
                  <c:v>123.77</c:v>
                </c:pt>
                <c:pt idx="15">
                  <c:v>125.49</c:v>
                </c:pt>
                <c:pt idx="16">
                  <c:v>125.38</c:v>
                </c:pt>
                <c:pt idx="17">
                  <c:v>124</c:v>
                </c:pt>
                <c:pt idx="18">
                  <c:v>118.71</c:v>
                </c:pt>
                <c:pt idx="19">
                  <c:v>119.52</c:v>
                </c:pt>
                <c:pt idx="20">
                  <c:v>122.9</c:v>
                </c:pt>
                <c:pt idx="21">
                  <c:v>126.23</c:v>
                </c:pt>
                <c:pt idx="22">
                  <c:v>121.45</c:v>
                </c:pt>
                <c:pt idx="23">
                  <c:v>120.44</c:v>
                </c:pt>
                <c:pt idx="24">
                  <c:v>122.56</c:v>
                </c:pt>
                <c:pt idx="25">
                  <c:v>122</c:v>
                </c:pt>
                <c:pt idx="26">
                  <c:v>124.88</c:v>
                </c:pt>
                <c:pt idx="27">
                  <c:v>124.8</c:v>
                </c:pt>
                <c:pt idx="28">
                  <c:v>125.5</c:v>
                </c:pt>
                <c:pt idx="29">
                  <c:v>119.95</c:v>
                </c:pt>
                <c:pt idx="30">
                  <c:v>122.015</c:v>
                </c:pt>
                <c:pt idx="31">
                  <c:v>123.14</c:v>
                </c:pt>
                <c:pt idx="32">
                  <c:v>122.49</c:v>
                </c:pt>
                <c:pt idx="33">
                  <c:v>120.52</c:v>
                </c:pt>
                <c:pt idx="34">
                  <c:v>117.5</c:v>
                </c:pt>
                <c:pt idx="35">
                  <c:v>118.55</c:v>
                </c:pt>
                <c:pt idx="36">
                  <c:v>108</c:v>
                </c:pt>
                <c:pt idx="37">
                  <c:v>112.29</c:v>
                </c:pt>
                <c:pt idx="38">
                  <c:v>109.37</c:v>
                </c:pt>
                <c:pt idx="39">
                  <c:v>110</c:v>
                </c:pt>
                <c:pt idx="40">
                  <c:v>108.4</c:v>
                </c:pt>
                <c:pt idx="41">
                  <c:v>109.91</c:v>
                </c:pt>
                <c:pt idx="42">
                  <c:v>107</c:v>
                </c:pt>
                <c:pt idx="43">
                  <c:v>103.29</c:v>
                </c:pt>
                <c:pt idx="44">
                  <c:v>100.21</c:v>
                </c:pt>
                <c:pt idx="45">
                  <c:v>104.505</c:v>
                </c:pt>
                <c:pt idx="46">
                  <c:v>104.19</c:v>
                </c:pt>
              </c:numCache>
            </c:numRef>
          </c:val>
          <c:smooth val="0"/>
          <c:extLst>
            <c:ext xmlns:c16="http://schemas.microsoft.com/office/drawing/2014/chart" uri="{C3380CC4-5D6E-409C-BE32-E72D297353CC}">
              <c16:uniqueId val="{00000000-525E-44D5-931D-4DDECB6AABAC}"/>
            </c:ext>
          </c:extLst>
        </c:ser>
        <c:ser>
          <c:idx val="1"/>
          <c:order val="1"/>
          <c:tx>
            <c:strRef>
              <c:f>TSM!$L$20</c:f>
              <c:strCache>
                <c:ptCount val="1"/>
                <c:pt idx="0">
                  <c:v>High</c:v>
                </c:pt>
              </c:strCache>
            </c:strRef>
          </c:tx>
          <c:spPr>
            <a:ln w="25400" cap="rnd">
              <a:noFill/>
              <a:round/>
            </a:ln>
            <a:effectLst/>
          </c:spPr>
          <c:marker>
            <c:symbol val="none"/>
          </c:marker>
          <c:val>
            <c:numRef>
              <c:f>TSM!$L$21:$L$67</c:f>
              <c:numCache>
                <c:formatCode>_([$$-409]* #,##0.00_);_([$$-409]* \(#,##0.00\);_([$$-409]* "-"??_);_(@_)</c:formatCode>
                <c:ptCount val="47"/>
                <c:pt idx="0">
                  <c:v>129.58590000000001</c:v>
                </c:pt>
                <c:pt idx="1">
                  <c:v>135.5</c:v>
                </c:pt>
                <c:pt idx="2">
                  <c:v>130.88</c:v>
                </c:pt>
                <c:pt idx="3">
                  <c:v>129</c:v>
                </c:pt>
                <c:pt idx="4">
                  <c:v>127.14</c:v>
                </c:pt>
                <c:pt idx="5">
                  <c:v>125.87</c:v>
                </c:pt>
                <c:pt idx="6">
                  <c:v>129.55000000000001</c:v>
                </c:pt>
                <c:pt idx="7">
                  <c:v>132.91999999999999</c:v>
                </c:pt>
                <c:pt idx="8">
                  <c:v>145</c:v>
                </c:pt>
                <c:pt idx="9">
                  <c:v>143.88</c:v>
                </c:pt>
                <c:pt idx="10">
                  <c:v>137.1799</c:v>
                </c:pt>
                <c:pt idx="11">
                  <c:v>135.9</c:v>
                </c:pt>
                <c:pt idx="12">
                  <c:v>132.7499</c:v>
                </c:pt>
                <c:pt idx="13">
                  <c:v>127.98</c:v>
                </c:pt>
                <c:pt idx="14">
                  <c:v>126.07</c:v>
                </c:pt>
                <c:pt idx="15">
                  <c:v>125.82</c:v>
                </c:pt>
                <c:pt idx="16">
                  <c:v>126.67149999999999</c:v>
                </c:pt>
                <c:pt idx="17">
                  <c:v>124.14</c:v>
                </c:pt>
                <c:pt idx="18">
                  <c:v>119.6</c:v>
                </c:pt>
                <c:pt idx="19">
                  <c:v>122.77</c:v>
                </c:pt>
                <c:pt idx="20">
                  <c:v>123.23690000000001</c:v>
                </c:pt>
                <c:pt idx="21">
                  <c:v>126.47</c:v>
                </c:pt>
                <c:pt idx="22">
                  <c:v>123.88</c:v>
                </c:pt>
                <c:pt idx="23">
                  <c:v>121.83</c:v>
                </c:pt>
                <c:pt idx="24">
                  <c:v>124.1</c:v>
                </c:pt>
                <c:pt idx="25">
                  <c:v>123.86</c:v>
                </c:pt>
                <c:pt idx="26">
                  <c:v>125.55</c:v>
                </c:pt>
                <c:pt idx="27">
                  <c:v>128.66</c:v>
                </c:pt>
                <c:pt idx="28">
                  <c:v>126.58</c:v>
                </c:pt>
                <c:pt idx="29">
                  <c:v>121.55</c:v>
                </c:pt>
                <c:pt idx="30">
                  <c:v>124.61</c:v>
                </c:pt>
                <c:pt idx="31">
                  <c:v>124.29</c:v>
                </c:pt>
                <c:pt idx="32">
                  <c:v>122.75</c:v>
                </c:pt>
                <c:pt idx="33">
                  <c:v>120.69</c:v>
                </c:pt>
                <c:pt idx="34">
                  <c:v>119.36</c:v>
                </c:pt>
                <c:pt idx="35">
                  <c:v>119.43</c:v>
                </c:pt>
                <c:pt idx="36">
                  <c:v>111.98</c:v>
                </c:pt>
                <c:pt idx="37">
                  <c:v>113</c:v>
                </c:pt>
                <c:pt idx="38">
                  <c:v>109.77</c:v>
                </c:pt>
                <c:pt idx="39">
                  <c:v>111.1062</c:v>
                </c:pt>
                <c:pt idx="40">
                  <c:v>109.97</c:v>
                </c:pt>
                <c:pt idx="41">
                  <c:v>110</c:v>
                </c:pt>
                <c:pt idx="42">
                  <c:v>108.12</c:v>
                </c:pt>
                <c:pt idx="43">
                  <c:v>104.09</c:v>
                </c:pt>
                <c:pt idx="44">
                  <c:v>103.11</c:v>
                </c:pt>
                <c:pt idx="45">
                  <c:v>105.72</c:v>
                </c:pt>
                <c:pt idx="46">
                  <c:v>105.53</c:v>
                </c:pt>
              </c:numCache>
            </c:numRef>
          </c:val>
          <c:smooth val="0"/>
          <c:extLst>
            <c:ext xmlns:c16="http://schemas.microsoft.com/office/drawing/2014/chart" uri="{C3380CC4-5D6E-409C-BE32-E72D297353CC}">
              <c16:uniqueId val="{00000001-525E-44D5-931D-4DDECB6AABAC}"/>
            </c:ext>
          </c:extLst>
        </c:ser>
        <c:ser>
          <c:idx val="2"/>
          <c:order val="2"/>
          <c:tx>
            <c:strRef>
              <c:f>TSM!$M$20</c:f>
              <c:strCache>
                <c:ptCount val="1"/>
                <c:pt idx="0">
                  <c:v>Low</c:v>
                </c:pt>
              </c:strCache>
            </c:strRef>
          </c:tx>
          <c:spPr>
            <a:ln w="25400" cap="rnd">
              <a:noFill/>
              <a:round/>
            </a:ln>
            <a:effectLst/>
          </c:spPr>
          <c:marker>
            <c:symbol val="none"/>
          </c:marker>
          <c:val>
            <c:numRef>
              <c:f>TSM!$M$21:$M$67</c:f>
              <c:numCache>
                <c:formatCode>_([$$-409]* #,##0.00_);_([$$-409]* \(#,##0.00\);_([$$-409]* "-"??_);_(@_)</c:formatCode>
                <c:ptCount val="47"/>
                <c:pt idx="0">
                  <c:v>124</c:v>
                </c:pt>
                <c:pt idx="1">
                  <c:v>130.30000000000001</c:v>
                </c:pt>
                <c:pt idx="2">
                  <c:v>126.88</c:v>
                </c:pt>
                <c:pt idx="3">
                  <c:v>124.81</c:v>
                </c:pt>
                <c:pt idx="4">
                  <c:v>123.31</c:v>
                </c:pt>
                <c:pt idx="5">
                  <c:v>123.26</c:v>
                </c:pt>
                <c:pt idx="6">
                  <c:v>125.4975</c:v>
                </c:pt>
                <c:pt idx="7">
                  <c:v>130.22</c:v>
                </c:pt>
                <c:pt idx="8">
                  <c:v>138.91999999999999</c:v>
                </c:pt>
                <c:pt idx="9">
                  <c:v>136.09</c:v>
                </c:pt>
                <c:pt idx="10">
                  <c:v>133.29</c:v>
                </c:pt>
                <c:pt idx="11">
                  <c:v>130.94</c:v>
                </c:pt>
                <c:pt idx="12">
                  <c:v>128.19999999999999</c:v>
                </c:pt>
                <c:pt idx="13">
                  <c:v>124.27</c:v>
                </c:pt>
                <c:pt idx="14">
                  <c:v>120.13</c:v>
                </c:pt>
                <c:pt idx="15">
                  <c:v>121.7</c:v>
                </c:pt>
                <c:pt idx="16">
                  <c:v>121.89</c:v>
                </c:pt>
                <c:pt idx="17">
                  <c:v>116.03</c:v>
                </c:pt>
                <c:pt idx="18">
                  <c:v>114.19</c:v>
                </c:pt>
                <c:pt idx="19">
                  <c:v>118.81</c:v>
                </c:pt>
                <c:pt idx="20">
                  <c:v>120.1</c:v>
                </c:pt>
                <c:pt idx="21">
                  <c:v>122.55</c:v>
                </c:pt>
                <c:pt idx="22">
                  <c:v>119.25</c:v>
                </c:pt>
                <c:pt idx="23">
                  <c:v>119.39</c:v>
                </c:pt>
                <c:pt idx="24">
                  <c:v>121.88</c:v>
                </c:pt>
                <c:pt idx="25">
                  <c:v>121.61</c:v>
                </c:pt>
                <c:pt idx="26">
                  <c:v>122.76</c:v>
                </c:pt>
                <c:pt idx="27">
                  <c:v>124.36</c:v>
                </c:pt>
                <c:pt idx="28">
                  <c:v>120.45</c:v>
                </c:pt>
                <c:pt idx="29">
                  <c:v>118</c:v>
                </c:pt>
                <c:pt idx="30">
                  <c:v>121.46</c:v>
                </c:pt>
                <c:pt idx="31">
                  <c:v>121.57</c:v>
                </c:pt>
                <c:pt idx="32">
                  <c:v>119.65</c:v>
                </c:pt>
                <c:pt idx="33">
                  <c:v>118.45</c:v>
                </c:pt>
                <c:pt idx="34">
                  <c:v>115.72</c:v>
                </c:pt>
                <c:pt idx="35">
                  <c:v>115.76</c:v>
                </c:pt>
                <c:pt idx="36">
                  <c:v>104.38</c:v>
                </c:pt>
                <c:pt idx="37">
                  <c:v>109.36</c:v>
                </c:pt>
                <c:pt idx="38">
                  <c:v>105</c:v>
                </c:pt>
                <c:pt idx="39">
                  <c:v>107.05</c:v>
                </c:pt>
                <c:pt idx="40">
                  <c:v>107.86</c:v>
                </c:pt>
                <c:pt idx="41">
                  <c:v>107.6</c:v>
                </c:pt>
                <c:pt idx="42">
                  <c:v>103.80500000000001</c:v>
                </c:pt>
                <c:pt idx="43">
                  <c:v>99.055000000000007</c:v>
                </c:pt>
                <c:pt idx="44">
                  <c:v>98.62</c:v>
                </c:pt>
                <c:pt idx="45">
                  <c:v>102.76</c:v>
                </c:pt>
                <c:pt idx="46">
                  <c:v>102.52</c:v>
                </c:pt>
              </c:numCache>
            </c:numRef>
          </c:val>
          <c:smooth val="0"/>
          <c:extLst>
            <c:ext xmlns:c16="http://schemas.microsoft.com/office/drawing/2014/chart" uri="{C3380CC4-5D6E-409C-BE32-E72D297353CC}">
              <c16:uniqueId val="{00000002-525E-44D5-931D-4DDECB6AABAC}"/>
            </c:ext>
          </c:extLst>
        </c:ser>
        <c:ser>
          <c:idx val="3"/>
          <c:order val="3"/>
          <c:tx>
            <c:strRef>
              <c:f>TSM!$N$20</c:f>
              <c:strCache>
                <c:ptCount val="1"/>
                <c:pt idx="0">
                  <c:v>Close</c:v>
                </c:pt>
              </c:strCache>
            </c:strRef>
          </c:tx>
          <c:spPr>
            <a:ln w="25400" cap="rnd">
              <a:noFill/>
              <a:round/>
            </a:ln>
            <a:effectLst/>
          </c:spPr>
          <c:marker>
            <c:symbol val="none"/>
          </c:marker>
          <c:val>
            <c:numRef>
              <c:f>TSM!$N$21:$N$67</c:f>
              <c:numCache>
                <c:formatCode>_([$$-409]* #,##0.00_);_([$$-409]* \(#,##0.00\);_([$$-409]* "-"??_);_(@_)</c:formatCode>
                <c:ptCount val="47"/>
                <c:pt idx="0">
                  <c:v>128.80000000000001</c:v>
                </c:pt>
                <c:pt idx="1">
                  <c:v>133.4</c:v>
                </c:pt>
                <c:pt idx="2">
                  <c:v>127.06</c:v>
                </c:pt>
                <c:pt idx="3">
                  <c:v>128.47</c:v>
                </c:pt>
                <c:pt idx="4">
                  <c:v>123.5</c:v>
                </c:pt>
                <c:pt idx="5">
                  <c:v>125.01</c:v>
                </c:pt>
                <c:pt idx="6">
                  <c:v>129.16999999999999</c:v>
                </c:pt>
                <c:pt idx="7">
                  <c:v>132.22999999999999</c:v>
                </c:pt>
                <c:pt idx="8">
                  <c:v>139.19</c:v>
                </c:pt>
                <c:pt idx="9">
                  <c:v>140.66</c:v>
                </c:pt>
                <c:pt idx="10">
                  <c:v>133.83000000000001</c:v>
                </c:pt>
                <c:pt idx="11">
                  <c:v>131.01</c:v>
                </c:pt>
                <c:pt idx="12">
                  <c:v>128.33000000000001</c:v>
                </c:pt>
                <c:pt idx="13">
                  <c:v>124.53</c:v>
                </c:pt>
                <c:pt idx="14">
                  <c:v>125.96</c:v>
                </c:pt>
                <c:pt idx="15">
                  <c:v>122.48</c:v>
                </c:pt>
                <c:pt idx="16">
                  <c:v>123.08</c:v>
                </c:pt>
                <c:pt idx="17">
                  <c:v>116.38</c:v>
                </c:pt>
                <c:pt idx="18">
                  <c:v>117.61</c:v>
                </c:pt>
                <c:pt idx="19">
                  <c:v>122.63</c:v>
                </c:pt>
                <c:pt idx="20">
                  <c:v>123.05</c:v>
                </c:pt>
                <c:pt idx="21">
                  <c:v>124.15</c:v>
                </c:pt>
                <c:pt idx="22">
                  <c:v>119.84</c:v>
                </c:pt>
                <c:pt idx="23">
                  <c:v>121.02</c:v>
                </c:pt>
                <c:pt idx="24">
                  <c:v>122.31</c:v>
                </c:pt>
                <c:pt idx="25">
                  <c:v>123.71</c:v>
                </c:pt>
                <c:pt idx="26">
                  <c:v>125.52</c:v>
                </c:pt>
                <c:pt idx="27">
                  <c:v>124.71</c:v>
                </c:pt>
                <c:pt idx="28">
                  <c:v>121.01</c:v>
                </c:pt>
                <c:pt idx="29">
                  <c:v>119.77</c:v>
                </c:pt>
                <c:pt idx="30">
                  <c:v>124.52</c:v>
                </c:pt>
                <c:pt idx="31">
                  <c:v>123.6</c:v>
                </c:pt>
                <c:pt idx="32">
                  <c:v>119.76</c:v>
                </c:pt>
                <c:pt idx="33">
                  <c:v>119.31</c:v>
                </c:pt>
                <c:pt idx="34">
                  <c:v>116.91</c:v>
                </c:pt>
                <c:pt idx="35">
                  <c:v>115.9</c:v>
                </c:pt>
                <c:pt idx="36">
                  <c:v>111.88</c:v>
                </c:pt>
                <c:pt idx="37">
                  <c:v>111.23</c:v>
                </c:pt>
                <c:pt idx="38">
                  <c:v>107.01</c:v>
                </c:pt>
                <c:pt idx="39">
                  <c:v>108.05</c:v>
                </c:pt>
                <c:pt idx="40">
                  <c:v>109.61</c:v>
                </c:pt>
                <c:pt idx="41">
                  <c:v>108.79</c:v>
                </c:pt>
                <c:pt idx="42">
                  <c:v>105.06</c:v>
                </c:pt>
                <c:pt idx="43">
                  <c:v>99.29</c:v>
                </c:pt>
                <c:pt idx="44">
                  <c:v>100</c:v>
                </c:pt>
                <c:pt idx="45">
                  <c:v>104.95</c:v>
                </c:pt>
                <c:pt idx="46">
                  <c:v>103.96</c:v>
                </c:pt>
              </c:numCache>
            </c:numRef>
          </c:val>
          <c:smooth val="0"/>
          <c:extLst>
            <c:ext xmlns:c16="http://schemas.microsoft.com/office/drawing/2014/chart" uri="{C3380CC4-5D6E-409C-BE32-E72D297353CC}">
              <c16:uniqueId val="{00000003-525E-44D5-931D-4DDECB6AABAC}"/>
            </c:ext>
          </c:extLst>
        </c:ser>
        <c:dLbls>
          <c:showLegendKey val="0"/>
          <c:showVal val="0"/>
          <c:showCatName val="0"/>
          <c:showSerName val="0"/>
          <c:showPercent val="0"/>
          <c:showBubbleSize val="0"/>
        </c:dLbls>
        <c:hiLowLines>
          <c:spPr>
            <a:ln w="15875" cap="flat" cmpd="sng" algn="ctr">
              <a:solidFill>
                <a:schemeClr val="dk1">
                  <a:lumMod val="65000"/>
                  <a:lumOff val="35000"/>
                </a:schemeClr>
              </a:solidFill>
              <a:round/>
            </a:ln>
            <a:effectLst/>
          </c:spPr>
        </c:hiLowLines>
        <c:upDownBars>
          <c:gapWidth val="150"/>
          <c:upBars>
            <c:spPr>
              <a:solidFill>
                <a:schemeClr val="lt1"/>
              </a:solidFill>
              <a:ln w="9525" cap="flat" cmpd="sng" algn="ctr">
                <a:solidFill>
                  <a:schemeClr val="lt1">
                    <a:lumMod val="85000"/>
                  </a:schemeClr>
                </a:solidFill>
                <a:round/>
              </a:ln>
              <a:effectLst/>
            </c:spPr>
          </c:upBars>
          <c:downBars>
            <c:spPr>
              <a:solidFill>
                <a:schemeClr val="dk1">
                  <a:lumMod val="65000"/>
                  <a:lumOff val="35000"/>
                </a:schemeClr>
              </a:solidFill>
              <a:ln w="9525" cap="flat" cmpd="sng" algn="ctr">
                <a:solidFill>
                  <a:schemeClr val="dk1">
                    <a:lumMod val="65000"/>
                    <a:lumOff val="35000"/>
                  </a:schemeClr>
                </a:solidFill>
                <a:round/>
              </a:ln>
              <a:effectLst/>
            </c:spPr>
          </c:downBars>
        </c:upDownBars>
        <c:axId val="1127930079"/>
        <c:axId val="1127920511"/>
      </c:stockChart>
      <c:catAx>
        <c:axId val="1127930079"/>
        <c:scaling>
          <c:orientation val="minMax"/>
        </c:scaling>
        <c:delete val="0"/>
        <c:axPos val="b"/>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7920511"/>
        <c:crosses val="autoZero"/>
        <c:auto val="1"/>
        <c:lblAlgn val="ctr"/>
        <c:lblOffset val="100"/>
        <c:noMultiLvlLbl val="0"/>
      </c:catAx>
      <c:valAx>
        <c:axId val="1127920511"/>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7930079"/>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High-low-Close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manualLayout>
          <c:layoutTarget val="inner"/>
          <c:xMode val="edge"/>
          <c:yMode val="edge"/>
          <c:x val="0.12842889039292801"/>
          <c:y val="0.26752129674934449"/>
          <c:w val="0.84404477462941052"/>
          <c:h val="0.43883724139661512"/>
        </c:manualLayout>
      </c:layout>
      <c:stockChart>
        <c:ser>
          <c:idx val="0"/>
          <c:order val="0"/>
          <c:tx>
            <c:strRef>
              <c:f>TSM!$L$20</c:f>
              <c:strCache>
                <c:ptCount val="1"/>
                <c:pt idx="0">
                  <c:v>High</c:v>
                </c:pt>
              </c:strCache>
            </c:strRef>
          </c:tx>
          <c:spPr>
            <a:ln w="25400" cap="rnd">
              <a:noFill/>
              <a:round/>
            </a:ln>
            <a:effectLst/>
          </c:spPr>
          <c:marker>
            <c:symbol val="none"/>
          </c:marker>
          <c:val>
            <c:numRef>
              <c:f>TSM!$L$21:$L$67</c:f>
              <c:numCache>
                <c:formatCode>_([$$-409]* #,##0.00_);_([$$-409]* \(#,##0.00\);_([$$-409]* "-"??_);_(@_)</c:formatCode>
                <c:ptCount val="47"/>
                <c:pt idx="0">
                  <c:v>129.58590000000001</c:v>
                </c:pt>
                <c:pt idx="1">
                  <c:v>135.5</c:v>
                </c:pt>
                <c:pt idx="2">
                  <c:v>130.88</c:v>
                </c:pt>
                <c:pt idx="3">
                  <c:v>129</c:v>
                </c:pt>
                <c:pt idx="4">
                  <c:v>127.14</c:v>
                </c:pt>
                <c:pt idx="5">
                  <c:v>125.87</c:v>
                </c:pt>
                <c:pt idx="6">
                  <c:v>129.55000000000001</c:v>
                </c:pt>
                <c:pt idx="7">
                  <c:v>132.91999999999999</c:v>
                </c:pt>
                <c:pt idx="8">
                  <c:v>145</c:v>
                </c:pt>
                <c:pt idx="9">
                  <c:v>143.88</c:v>
                </c:pt>
                <c:pt idx="10">
                  <c:v>137.1799</c:v>
                </c:pt>
                <c:pt idx="11">
                  <c:v>135.9</c:v>
                </c:pt>
                <c:pt idx="12">
                  <c:v>132.7499</c:v>
                </c:pt>
                <c:pt idx="13">
                  <c:v>127.98</c:v>
                </c:pt>
                <c:pt idx="14">
                  <c:v>126.07</c:v>
                </c:pt>
                <c:pt idx="15">
                  <c:v>125.82</c:v>
                </c:pt>
                <c:pt idx="16">
                  <c:v>126.67149999999999</c:v>
                </c:pt>
                <c:pt idx="17">
                  <c:v>124.14</c:v>
                </c:pt>
                <c:pt idx="18">
                  <c:v>119.6</c:v>
                </c:pt>
                <c:pt idx="19">
                  <c:v>122.77</c:v>
                </c:pt>
                <c:pt idx="20">
                  <c:v>123.23690000000001</c:v>
                </c:pt>
                <c:pt idx="21">
                  <c:v>126.47</c:v>
                </c:pt>
                <c:pt idx="22">
                  <c:v>123.88</c:v>
                </c:pt>
                <c:pt idx="23">
                  <c:v>121.83</c:v>
                </c:pt>
                <c:pt idx="24">
                  <c:v>124.1</c:v>
                </c:pt>
                <c:pt idx="25">
                  <c:v>123.86</c:v>
                </c:pt>
                <c:pt idx="26">
                  <c:v>125.55</c:v>
                </c:pt>
                <c:pt idx="27">
                  <c:v>128.66</c:v>
                </c:pt>
                <c:pt idx="28">
                  <c:v>126.58</c:v>
                </c:pt>
                <c:pt idx="29">
                  <c:v>121.55</c:v>
                </c:pt>
                <c:pt idx="30">
                  <c:v>124.61</c:v>
                </c:pt>
                <c:pt idx="31">
                  <c:v>124.29</c:v>
                </c:pt>
                <c:pt idx="32">
                  <c:v>122.75</c:v>
                </c:pt>
                <c:pt idx="33">
                  <c:v>120.69</c:v>
                </c:pt>
                <c:pt idx="34">
                  <c:v>119.36</c:v>
                </c:pt>
                <c:pt idx="35">
                  <c:v>119.43</c:v>
                </c:pt>
                <c:pt idx="36">
                  <c:v>111.98</c:v>
                </c:pt>
                <c:pt idx="37">
                  <c:v>113</c:v>
                </c:pt>
                <c:pt idx="38">
                  <c:v>109.77</c:v>
                </c:pt>
                <c:pt idx="39">
                  <c:v>111.1062</c:v>
                </c:pt>
                <c:pt idx="40">
                  <c:v>109.97</c:v>
                </c:pt>
                <c:pt idx="41">
                  <c:v>110</c:v>
                </c:pt>
                <c:pt idx="42">
                  <c:v>108.12</c:v>
                </c:pt>
                <c:pt idx="43">
                  <c:v>104.09</c:v>
                </c:pt>
                <c:pt idx="44">
                  <c:v>103.11</c:v>
                </c:pt>
                <c:pt idx="45">
                  <c:v>105.72</c:v>
                </c:pt>
                <c:pt idx="46">
                  <c:v>105.53</c:v>
                </c:pt>
              </c:numCache>
            </c:numRef>
          </c:val>
          <c:smooth val="0"/>
          <c:extLst>
            <c:ext xmlns:c16="http://schemas.microsoft.com/office/drawing/2014/chart" uri="{C3380CC4-5D6E-409C-BE32-E72D297353CC}">
              <c16:uniqueId val="{00000000-B772-42CD-A4DA-CC953CE84D71}"/>
            </c:ext>
          </c:extLst>
        </c:ser>
        <c:ser>
          <c:idx val="1"/>
          <c:order val="1"/>
          <c:tx>
            <c:strRef>
              <c:f>TSM!$M$20</c:f>
              <c:strCache>
                <c:ptCount val="1"/>
                <c:pt idx="0">
                  <c:v>Low</c:v>
                </c:pt>
              </c:strCache>
            </c:strRef>
          </c:tx>
          <c:spPr>
            <a:ln w="25400" cap="rnd">
              <a:noFill/>
              <a:round/>
            </a:ln>
            <a:effectLst/>
          </c:spPr>
          <c:marker>
            <c:symbol val="none"/>
          </c:marker>
          <c:val>
            <c:numRef>
              <c:f>TSM!$M$21:$M$67</c:f>
              <c:numCache>
                <c:formatCode>_([$$-409]* #,##0.00_);_([$$-409]* \(#,##0.00\);_([$$-409]* "-"??_);_(@_)</c:formatCode>
                <c:ptCount val="47"/>
                <c:pt idx="0">
                  <c:v>124</c:v>
                </c:pt>
                <c:pt idx="1">
                  <c:v>130.30000000000001</c:v>
                </c:pt>
                <c:pt idx="2">
                  <c:v>126.88</c:v>
                </c:pt>
                <c:pt idx="3">
                  <c:v>124.81</c:v>
                </c:pt>
                <c:pt idx="4">
                  <c:v>123.31</c:v>
                </c:pt>
                <c:pt idx="5">
                  <c:v>123.26</c:v>
                </c:pt>
                <c:pt idx="6">
                  <c:v>125.4975</c:v>
                </c:pt>
                <c:pt idx="7">
                  <c:v>130.22</c:v>
                </c:pt>
                <c:pt idx="8">
                  <c:v>138.91999999999999</c:v>
                </c:pt>
                <c:pt idx="9">
                  <c:v>136.09</c:v>
                </c:pt>
                <c:pt idx="10">
                  <c:v>133.29</c:v>
                </c:pt>
                <c:pt idx="11">
                  <c:v>130.94</c:v>
                </c:pt>
                <c:pt idx="12">
                  <c:v>128.19999999999999</c:v>
                </c:pt>
                <c:pt idx="13">
                  <c:v>124.27</c:v>
                </c:pt>
                <c:pt idx="14">
                  <c:v>120.13</c:v>
                </c:pt>
                <c:pt idx="15">
                  <c:v>121.7</c:v>
                </c:pt>
                <c:pt idx="16">
                  <c:v>121.89</c:v>
                </c:pt>
                <c:pt idx="17">
                  <c:v>116.03</c:v>
                </c:pt>
                <c:pt idx="18">
                  <c:v>114.19</c:v>
                </c:pt>
                <c:pt idx="19">
                  <c:v>118.81</c:v>
                </c:pt>
                <c:pt idx="20">
                  <c:v>120.1</c:v>
                </c:pt>
                <c:pt idx="21">
                  <c:v>122.55</c:v>
                </c:pt>
                <c:pt idx="22">
                  <c:v>119.25</c:v>
                </c:pt>
                <c:pt idx="23">
                  <c:v>119.39</c:v>
                </c:pt>
                <c:pt idx="24">
                  <c:v>121.88</c:v>
                </c:pt>
                <c:pt idx="25">
                  <c:v>121.61</c:v>
                </c:pt>
                <c:pt idx="26">
                  <c:v>122.76</c:v>
                </c:pt>
                <c:pt idx="27">
                  <c:v>124.36</c:v>
                </c:pt>
                <c:pt idx="28">
                  <c:v>120.45</c:v>
                </c:pt>
                <c:pt idx="29">
                  <c:v>118</c:v>
                </c:pt>
                <c:pt idx="30">
                  <c:v>121.46</c:v>
                </c:pt>
                <c:pt idx="31">
                  <c:v>121.57</c:v>
                </c:pt>
                <c:pt idx="32">
                  <c:v>119.65</c:v>
                </c:pt>
                <c:pt idx="33">
                  <c:v>118.45</c:v>
                </c:pt>
                <c:pt idx="34">
                  <c:v>115.72</c:v>
                </c:pt>
                <c:pt idx="35">
                  <c:v>115.76</c:v>
                </c:pt>
                <c:pt idx="36">
                  <c:v>104.38</c:v>
                </c:pt>
                <c:pt idx="37">
                  <c:v>109.36</c:v>
                </c:pt>
                <c:pt idx="38">
                  <c:v>105</c:v>
                </c:pt>
                <c:pt idx="39">
                  <c:v>107.05</c:v>
                </c:pt>
                <c:pt idx="40">
                  <c:v>107.86</c:v>
                </c:pt>
                <c:pt idx="41">
                  <c:v>107.6</c:v>
                </c:pt>
                <c:pt idx="42">
                  <c:v>103.80500000000001</c:v>
                </c:pt>
                <c:pt idx="43">
                  <c:v>99.055000000000007</c:v>
                </c:pt>
                <c:pt idx="44">
                  <c:v>98.62</c:v>
                </c:pt>
                <c:pt idx="45">
                  <c:v>102.76</c:v>
                </c:pt>
                <c:pt idx="46">
                  <c:v>102.52</c:v>
                </c:pt>
              </c:numCache>
            </c:numRef>
          </c:val>
          <c:smooth val="0"/>
          <c:extLst>
            <c:ext xmlns:c16="http://schemas.microsoft.com/office/drawing/2014/chart" uri="{C3380CC4-5D6E-409C-BE32-E72D297353CC}">
              <c16:uniqueId val="{00000001-B772-42CD-A4DA-CC953CE84D71}"/>
            </c:ext>
          </c:extLst>
        </c:ser>
        <c:ser>
          <c:idx val="2"/>
          <c:order val="2"/>
          <c:tx>
            <c:strRef>
              <c:f>TSM!$N$20</c:f>
              <c:strCache>
                <c:ptCount val="1"/>
                <c:pt idx="0">
                  <c:v>Close</c:v>
                </c:pt>
              </c:strCache>
            </c:strRef>
          </c:tx>
          <c:spPr>
            <a:ln w="25400" cap="rnd">
              <a:noFill/>
              <a:round/>
            </a:ln>
            <a:effectLst/>
          </c:spPr>
          <c:marker>
            <c:symbol val="circle"/>
            <c:size val="6"/>
            <c:spPr>
              <a:solidFill>
                <a:schemeClr val="accent3">
                  <a:alpha val="85000"/>
                </a:schemeClr>
              </a:solidFill>
              <a:ln>
                <a:noFill/>
              </a:ln>
              <a:effectLst/>
            </c:spPr>
          </c:marker>
          <c:val>
            <c:numRef>
              <c:f>TSM!$N$21:$N$67</c:f>
              <c:numCache>
                <c:formatCode>_([$$-409]* #,##0.00_);_([$$-409]* \(#,##0.00\);_([$$-409]* "-"??_);_(@_)</c:formatCode>
                <c:ptCount val="47"/>
                <c:pt idx="0">
                  <c:v>128.80000000000001</c:v>
                </c:pt>
                <c:pt idx="1">
                  <c:v>133.4</c:v>
                </c:pt>
                <c:pt idx="2">
                  <c:v>127.06</c:v>
                </c:pt>
                <c:pt idx="3">
                  <c:v>128.47</c:v>
                </c:pt>
                <c:pt idx="4">
                  <c:v>123.5</c:v>
                </c:pt>
                <c:pt idx="5">
                  <c:v>125.01</c:v>
                </c:pt>
                <c:pt idx="6">
                  <c:v>129.16999999999999</c:v>
                </c:pt>
                <c:pt idx="7">
                  <c:v>132.22999999999999</c:v>
                </c:pt>
                <c:pt idx="8">
                  <c:v>139.19</c:v>
                </c:pt>
                <c:pt idx="9">
                  <c:v>140.66</c:v>
                </c:pt>
                <c:pt idx="10">
                  <c:v>133.83000000000001</c:v>
                </c:pt>
                <c:pt idx="11">
                  <c:v>131.01</c:v>
                </c:pt>
                <c:pt idx="12">
                  <c:v>128.33000000000001</c:v>
                </c:pt>
                <c:pt idx="13">
                  <c:v>124.53</c:v>
                </c:pt>
                <c:pt idx="14">
                  <c:v>125.96</c:v>
                </c:pt>
                <c:pt idx="15">
                  <c:v>122.48</c:v>
                </c:pt>
                <c:pt idx="16">
                  <c:v>123.08</c:v>
                </c:pt>
                <c:pt idx="17">
                  <c:v>116.38</c:v>
                </c:pt>
                <c:pt idx="18">
                  <c:v>117.61</c:v>
                </c:pt>
                <c:pt idx="19">
                  <c:v>122.63</c:v>
                </c:pt>
                <c:pt idx="20">
                  <c:v>123.05</c:v>
                </c:pt>
                <c:pt idx="21">
                  <c:v>124.15</c:v>
                </c:pt>
                <c:pt idx="22">
                  <c:v>119.84</c:v>
                </c:pt>
                <c:pt idx="23">
                  <c:v>121.02</c:v>
                </c:pt>
                <c:pt idx="24">
                  <c:v>122.31</c:v>
                </c:pt>
                <c:pt idx="25">
                  <c:v>123.71</c:v>
                </c:pt>
                <c:pt idx="26">
                  <c:v>125.52</c:v>
                </c:pt>
                <c:pt idx="27">
                  <c:v>124.71</c:v>
                </c:pt>
                <c:pt idx="28">
                  <c:v>121.01</c:v>
                </c:pt>
                <c:pt idx="29">
                  <c:v>119.77</c:v>
                </c:pt>
                <c:pt idx="30">
                  <c:v>124.52</c:v>
                </c:pt>
                <c:pt idx="31">
                  <c:v>123.6</c:v>
                </c:pt>
                <c:pt idx="32">
                  <c:v>119.76</c:v>
                </c:pt>
                <c:pt idx="33">
                  <c:v>119.31</c:v>
                </c:pt>
                <c:pt idx="34">
                  <c:v>116.91</c:v>
                </c:pt>
                <c:pt idx="35">
                  <c:v>115.9</c:v>
                </c:pt>
                <c:pt idx="36">
                  <c:v>111.88</c:v>
                </c:pt>
                <c:pt idx="37">
                  <c:v>111.23</c:v>
                </c:pt>
                <c:pt idx="38">
                  <c:v>107.01</c:v>
                </c:pt>
                <c:pt idx="39">
                  <c:v>108.05</c:v>
                </c:pt>
                <c:pt idx="40">
                  <c:v>109.61</c:v>
                </c:pt>
                <c:pt idx="41">
                  <c:v>108.79</c:v>
                </c:pt>
                <c:pt idx="42">
                  <c:v>105.06</c:v>
                </c:pt>
                <c:pt idx="43">
                  <c:v>99.29</c:v>
                </c:pt>
                <c:pt idx="44">
                  <c:v>100</c:v>
                </c:pt>
                <c:pt idx="45">
                  <c:v>104.95</c:v>
                </c:pt>
                <c:pt idx="46">
                  <c:v>103.96</c:v>
                </c:pt>
              </c:numCache>
            </c:numRef>
          </c:val>
          <c:smooth val="0"/>
          <c:extLst>
            <c:ext xmlns:c16="http://schemas.microsoft.com/office/drawing/2014/chart" uri="{C3380CC4-5D6E-409C-BE32-E72D297353CC}">
              <c16:uniqueId val="{00000002-B772-42CD-A4DA-CC953CE84D71}"/>
            </c:ext>
          </c:extLst>
        </c:ser>
        <c:dLbls>
          <c:showLegendKey val="0"/>
          <c:showVal val="0"/>
          <c:showCatName val="0"/>
          <c:showSerName val="0"/>
          <c:showPercent val="0"/>
          <c:showBubbleSize val="0"/>
        </c:dLbls>
        <c:hiLowLines>
          <c:spPr>
            <a:ln w="15875" cap="flat" cmpd="sng" algn="ctr">
              <a:solidFill>
                <a:schemeClr val="dk1">
                  <a:lumMod val="65000"/>
                  <a:lumOff val="35000"/>
                </a:schemeClr>
              </a:solidFill>
              <a:round/>
            </a:ln>
            <a:effectLst/>
          </c:spPr>
        </c:hiLowLines>
        <c:axId val="1127923423"/>
        <c:axId val="1127927167"/>
      </c:stockChart>
      <c:catAx>
        <c:axId val="1127923423"/>
        <c:scaling>
          <c:orientation val="minMax"/>
        </c:scaling>
        <c:delete val="0"/>
        <c:axPos val="b"/>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7927167"/>
        <c:crosses val="autoZero"/>
        <c:auto val="1"/>
        <c:lblAlgn val="ctr"/>
        <c:lblOffset val="100"/>
        <c:noMultiLvlLbl val="0"/>
      </c:catAx>
      <c:valAx>
        <c:axId val="1127927167"/>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7923423"/>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Volume and Price Analysis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tx>
            <c:strRef>
              <c:f>CSL!$J$20</c:f>
              <c:strCache>
                <c:ptCount val="1"/>
                <c:pt idx="0">
                  <c:v>Volume</c:v>
                </c:pt>
              </c:strCache>
            </c:strRef>
          </c:tx>
          <c:spPr>
            <a:solidFill>
              <a:schemeClr val="accent1">
                <a:alpha val="85000"/>
              </a:schemeClr>
            </a:solidFill>
            <a:ln w="9525" cap="flat" cmpd="sng" algn="ctr">
              <a:solidFill>
                <a:schemeClr val="lt1">
                  <a:alpha val="50000"/>
                </a:schemeClr>
              </a:solidFill>
              <a:round/>
            </a:ln>
            <a:effectLst/>
          </c:spPr>
          <c:invertIfNegative val="0"/>
          <c:cat>
            <c:numRef>
              <c:f>CSL!$I$21:$I$67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CSL!$J$21:$J$67</c:f>
              <c:numCache>
                <c:formatCode>#,##0</c:formatCode>
                <c:ptCount val="47"/>
                <c:pt idx="0">
                  <c:v>320529</c:v>
                </c:pt>
                <c:pt idx="1">
                  <c:v>369934</c:v>
                </c:pt>
                <c:pt idx="2">
                  <c:v>366724</c:v>
                </c:pt>
                <c:pt idx="3">
                  <c:v>329713</c:v>
                </c:pt>
                <c:pt idx="4">
                  <c:v>223476</c:v>
                </c:pt>
                <c:pt idx="5">
                  <c:v>183216</c:v>
                </c:pt>
                <c:pt idx="6">
                  <c:v>204760</c:v>
                </c:pt>
                <c:pt idx="7">
                  <c:v>176187</c:v>
                </c:pt>
                <c:pt idx="8">
                  <c:v>154447</c:v>
                </c:pt>
                <c:pt idx="9">
                  <c:v>169727</c:v>
                </c:pt>
                <c:pt idx="10">
                  <c:v>176282</c:v>
                </c:pt>
                <c:pt idx="11">
                  <c:v>165301</c:v>
                </c:pt>
                <c:pt idx="12">
                  <c:v>189662</c:v>
                </c:pt>
                <c:pt idx="13">
                  <c:v>206121</c:v>
                </c:pt>
                <c:pt idx="14">
                  <c:v>307174</c:v>
                </c:pt>
                <c:pt idx="15">
                  <c:v>300847</c:v>
                </c:pt>
                <c:pt idx="16">
                  <c:v>264024</c:v>
                </c:pt>
                <c:pt idx="17">
                  <c:v>369791</c:v>
                </c:pt>
                <c:pt idx="18">
                  <c:v>391925</c:v>
                </c:pt>
                <c:pt idx="19">
                  <c:v>731813</c:v>
                </c:pt>
                <c:pt idx="20">
                  <c:v>269590</c:v>
                </c:pt>
                <c:pt idx="21">
                  <c:v>354415</c:v>
                </c:pt>
                <c:pt idx="22">
                  <c:v>153393</c:v>
                </c:pt>
                <c:pt idx="23">
                  <c:v>177902</c:v>
                </c:pt>
                <c:pt idx="24">
                  <c:v>328753</c:v>
                </c:pt>
                <c:pt idx="25">
                  <c:v>267024</c:v>
                </c:pt>
                <c:pt idx="26">
                  <c:v>266206</c:v>
                </c:pt>
                <c:pt idx="27">
                  <c:v>274906</c:v>
                </c:pt>
                <c:pt idx="28">
                  <c:v>598302</c:v>
                </c:pt>
                <c:pt idx="29">
                  <c:v>350875</c:v>
                </c:pt>
                <c:pt idx="30">
                  <c:v>322174</c:v>
                </c:pt>
                <c:pt idx="31">
                  <c:v>270007</c:v>
                </c:pt>
                <c:pt idx="32">
                  <c:v>208542</c:v>
                </c:pt>
                <c:pt idx="33">
                  <c:v>277270</c:v>
                </c:pt>
                <c:pt idx="34">
                  <c:v>201410</c:v>
                </c:pt>
                <c:pt idx="35">
                  <c:v>390656</c:v>
                </c:pt>
                <c:pt idx="36">
                  <c:v>240326</c:v>
                </c:pt>
                <c:pt idx="37">
                  <c:v>259273</c:v>
                </c:pt>
                <c:pt idx="38">
                  <c:v>587522</c:v>
                </c:pt>
                <c:pt idx="39">
                  <c:v>425832</c:v>
                </c:pt>
                <c:pt idx="40">
                  <c:v>444448</c:v>
                </c:pt>
                <c:pt idx="41">
                  <c:v>266234</c:v>
                </c:pt>
                <c:pt idx="42">
                  <c:v>303082</c:v>
                </c:pt>
                <c:pt idx="43">
                  <c:v>425535</c:v>
                </c:pt>
                <c:pt idx="44">
                  <c:v>377254</c:v>
                </c:pt>
                <c:pt idx="45">
                  <c:v>350848</c:v>
                </c:pt>
                <c:pt idx="46">
                  <c:v>346946</c:v>
                </c:pt>
              </c:numCache>
            </c:numRef>
          </c:val>
          <c:extLst>
            <c:ext xmlns:c16="http://schemas.microsoft.com/office/drawing/2014/chart" uri="{C3380CC4-5D6E-409C-BE32-E72D297353CC}">
              <c16:uniqueId val="{00000000-E5A3-4D78-A12B-787CEA172B44}"/>
            </c:ext>
          </c:extLst>
        </c:ser>
        <c:dLbls>
          <c:showLegendKey val="0"/>
          <c:showVal val="0"/>
          <c:showCatName val="0"/>
          <c:showSerName val="0"/>
          <c:showPercent val="0"/>
          <c:showBubbleSize val="0"/>
        </c:dLbls>
        <c:gapWidth val="150"/>
        <c:axId val="947206543"/>
        <c:axId val="947218607"/>
      </c:barChart>
      <c:stockChart>
        <c:ser>
          <c:idx val="1"/>
          <c:order val="1"/>
          <c:tx>
            <c:strRef>
              <c:f>CSL!$K$20</c:f>
              <c:strCache>
                <c:ptCount val="1"/>
                <c:pt idx="0">
                  <c:v>Open</c:v>
                </c:pt>
              </c:strCache>
            </c:strRef>
          </c:tx>
          <c:spPr>
            <a:ln w="25400" cap="rnd">
              <a:noFill/>
              <a:round/>
            </a:ln>
            <a:effectLst/>
          </c:spPr>
          <c:marker>
            <c:symbol val="none"/>
          </c:marker>
          <c:cat>
            <c:numRef>
              <c:f>CSL!$I$21:$I$67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CSL!$K$21:$K$67</c:f>
              <c:numCache>
                <c:formatCode>_([$$-409]* #,##0.00_);_([$$-409]* \(#,##0.00\);_([$$-409]* "-"??_);_(@_)</c:formatCode>
                <c:ptCount val="47"/>
                <c:pt idx="0">
                  <c:v>248.7</c:v>
                </c:pt>
                <c:pt idx="1">
                  <c:v>246.41</c:v>
                </c:pt>
                <c:pt idx="2">
                  <c:v>248.26</c:v>
                </c:pt>
                <c:pt idx="3">
                  <c:v>243.86</c:v>
                </c:pt>
                <c:pt idx="4">
                  <c:v>241.77</c:v>
                </c:pt>
                <c:pt idx="5">
                  <c:v>237.42</c:v>
                </c:pt>
                <c:pt idx="6">
                  <c:v>238.57</c:v>
                </c:pt>
                <c:pt idx="7">
                  <c:v>240.88</c:v>
                </c:pt>
                <c:pt idx="8">
                  <c:v>244.18</c:v>
                </c:pt>
                <c:pt idx="9">
                  <c:v>239.22</c:v>
                </c:pt>
                <c:pt idx="10">
                  <c:v>233.87</c:v>
                </c:pt>
                <c:pt idx="11">
                  <c:v>233.49</c:v>
                </c:pt>
                <c:pt idx="12">
                  <c:v>231.98</c:v>
                </c:pt>
                <c:pt idx="13">
                  <c:v>228.98</c:v>
                </c:pt>
                <c:pt idx="14">
                  <c:v>222.64</c:v>
                </c:pt>
                <c:pt idx="15">
                  <c:v>222.82</c:v>
                </c:pt>
                <c:pt idx="16">
                  <c:v>225.23</c:v>
                </c:pt>
                <c:pt idx="17">
                  <c:v>221.1</c:v>
                </c:pt>
                <c:pt idx="18">
                  <c:v>214.72</c:v>
                </c:pt>
                <c:pt idx="19">
                  <c:v>218.07</c:v>
                </c:pt>
                <c:pt idx="20">
                  <c:v>225.37</c:v>
                </c:pt>
                <c:pt idx="21">
                  <c:v>223.22</c:v>
                </c:pt>
                <c:pt idx="22">
                  <c:v>220.28</c:v>
                </c:pt>
                <c:pt idx="23">
                  <c:v>217.15</c:v>
                </c:pt>
                <c:pt idx="24">
                  <c:v>215.59</c:v>
                </c:pt>
                <c:pt idx="25">
                  <c:v>217.65</c:v>
                </c:pt>
                <c:pt idx="26">
                  <c:v>225.17</c:v>
                </c:pt>
                <c:pt idx="27">
                  <c:v>223.95</c:v>
                </c:pt>
                <c:pt idx="28">
                  <c:v>237.58</c:v>
                </c:pt>
                <c:pt idx="29">
                  <c:v>227.45</c:v>
                </c:pt>
                <c:pt idx="30">
                  <c:v>232.84</c:v>
                </c:pt>
                <c:pt idx="31">
                  <c:v>235.69</c:v>
                </c:pt>
                <c:pt idx="32">
                  <c:v>235.93</c:v>
                </c:pt>
                <c:pt idx="33">
                  <c:v>235.49</c:v>
                </c:pt>
                <c:pt idx="34">
                  <c:v>232.92</c:v>
                </c:pt>
                <c:pt idx="35">
                  <c:v>234.14</c:v>
                </c:pt>
                <c:pt idx="36">
                  <c:v>225.25</c:v>
                </c:pt>
                <c:pt idx="37">
                  <c:v>232.67</c:v>
                </c:pt>
                <c:pt idx="38">
                  <c:v>236.1</c:v>
                </c:pt>
                <c:pt idx="39">
                  <c:v>237.77</c:v>
                </c:pt>
                <c:pt idx="40">
                  <c:v>232.04</c:v>
                </c:pt>
                <c:pt idx="41">
                  <c:v>236.77</c:v>
                </c:pt>
                <c:pt idx="42">
                  <c:v>235.15</c:v>
                </c:pt>
                <c:pt idx="43">
                  <c:v>232.1</c:v>
                </c:pt>
                <c:pt idx="44">
                  <c:v>225.98</c:v>
                </c:pt>
                <c:pt idx="45">
                  <c:v>221</c:v>
                </c:pt>
                <c:pt idx="46">
                  <c:v>222.11</c:v>
                </c:pt>
              </c:numCache>
            </c:numRef>
          </c:val>
          <c:smooth val="0"/>
          <c:extLst>
            <c:ext xmlns:c16="http://schemas.microsoft.com/office/drawing/2014/chart" uri="{C3380CC4-5D6E-409C-BE32-E72D297353CC}">
              <c16:uniqueId val="{00000001-E5A3-4D78-A12B-787CEA172B44}"/>
            </c:ext>
          </c:extLst>
        </c:ser>
        <c:ser>
          <c:idx val="2"/>
          <c:order val="2"/>
          <c:tx>
            <c:strRef>
              <c:f>CSL!$L$20</c:f>
              <c:strCache>
                <c:ptCount val="1"/>
                <c:pt idx="0">
                  <c:v>High</c:v>
                </c:pt>
              </c:strCache>
            </c:strRef>
          </c:tx>
          <c:spPr>
            <a:ln w="25400" cap="rnd">
              <a:noFill/>
              <a:round/>
            </a:ln>
            <a:effectLst/>
          </c:spPr>
          <c:marker>
            <c:symbol val="none"/>
          </c:marker>
          <c:cat>
            <c:numRef>
              <c:f>CSL!$I$21:$I$67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CSL!$L$21:$L$67</c:f>
              <c:numCache>
                <c:formatCode>_([$$-409]* #,##0.00_);_([$$-409]* \(#,##0.00\);_([$$-409]* "-"??_);_(@_)</c:formatCode>
                <c:ptCount val="47"/>
                <c:pt idx="0">
                  <c:v>249.095</c:v>
                </c:pt>
                <c:pt idx="1">
                  <c:v>249.78</c:v>
                </c:pt>
                <c:pt idx="2">
                  <c:v>250.23</c:v>
                </c:pt>
                <c:pt idx="3">
                  <c:v>244.73500000000001</c:v>
                </c:pt>
                <c:pt idx="4">
                  <c:v>244.3159</c:v>
                </c:pt>
                <c:pt idx="5">
                  <c:v>238.71</c:v>
                </c:pt>
                <c:pt idx="6">
                  <c:v>239.94</c:v>
                </c:pt>
                <c:pt idx="7">
                  <c:v>245.25</c:v>
                </c:pt>
                <c:pt idx="8">
                  <c:v>246.97</c:v>
                </c:pt>
                <c:pt idx="9">
                  <c:v>240.05</c:v>
                </c:pt>
                <c:pt idx="10">
                  <c:v>235.18</c:v>
                </c:pt>
                <c:pt idx="11">
                  <c:v>235.84</c:v>
                </c:pt>
                <c:pt idx="12">
                  <c:v>235.9</c:v>
                </c:pt>
                <c:pt idx="13">
                  <c:v>233.3</c:v>
                </c:pt>
                <c:pt idx="14">
                  <c:v>230</c:v>
                </c:pt>
                <c:pt idx="15">
                  <c:v>225.07</c:v>
                </c:pt>
                <c:pt idx="16">
                  <c:v>228.02</c:v>
                </c:pt>
                <c:pt idx="17">
                  <c:v>223.595</c:v>
                </c:pt>
                <c:pt idx="18">
                  <c:v>219.04</c:v>
                </c:pt>
                <c:pt idx="19">
                  <c:v>223.51</c:v>
                </c:pt>
                <c:pt idx="20">
                  <c:v>225.85</c:v>
                </c:pt>
                <c:pt idx="21">
                  <c:v>225.86</c:v>
                </c:pt>
                <c:pt idx="22">
                  <c:v>222.57</c:v>
                </c:pt>
                <c:pt idx="23">
                  <c:v>218.18</c:v>
                </c:pt>
                <c:pt idx="24">
                  <c:v>218.755</c:v>
                </c:pt>
                <c:pt idx="25">
                  <c:v>222.65</c:v>
                </c:pt>
                <c:pt idx="26">
                  <c:v>229.53749999999999</c:v>
                </c:pt>
                <c:pt idx="27">
                  <c:v>229.32</c:v>
                </c:pt>
                <c:pt idx="28">
                  <c:v>242.67</c:v>
                </c:pt>
                <c:pt idx="29">
                  <c:v>232.39</c:v>
                </c:pt>
                <c:pt idx="30">
                  <c:v>238.88</c:v>
                </c:pt>
                <c:pt idx="31">
                  <c:v>240.65</c:v>
                </c:pt>
                <c:pt idx="32">
                  <c:v>236.6</c:v>
                </c:pt>
                <c:pt idx="33">
                  <c:v>238.21</c:v>
                </c:pt>
                <c:pt idx="34">
                  <c:v>235.39</c:v>
                </c:pt>
                <c:pt idx="35">
                  <c:v>234.14</c:v>
                </c:pt>
                <c:pt idx="36">
                  <c:v>231.36500000000001</c:v>
                </c:pt>
                <c:pt idx="37">
                  <c:v>240.61500000000001</c:v>
                </c:pt>
                <c:pt idx="38">
                  <c:v>240.33500000000001</c:v>
                </c:pt>
                <c:pt idx="39">
                  <c:v>237.77</c:v>
                </c:pt>
                <c:pt idx="40">
                  <c:v>237.80500000000001</c:v>
                </c:pt>
                <c:pt idx="41">
                  <c:v>240.06</c:v>
                </c:pt>
                <c:pt idx="42">
                  <c:v>237.27</c:v>
                </c:pt>
                <c:pt idx="43">
                  <c:v>232.63</c:v>
                </c:pt>
                <c:pt idx="44">
                  <c:v>227.15</c:v>
                </c:pt>
                <c:pt idx="45">
                  <c:v>228.23</c:v>
                </c:pt>
                <c:pt idx="46">
                  <c:v>230.24</c:v>
                </c:pt>
              </c:numCache>
            </c:numRef>
          </c:val>
          <c:smooth val="0"/>
          <c:extLst>
            <c:ext xmlns:c16="http://schemas.microsoft.com/office/drawing/2014/chart" uri="{C3380CC4-5D6E-409C-BE32-E72D297353CC}">
              <c16:uniqueId val="{00000002-E5A3-4D78-A12B-787CEA172B44}"/>
            </c:ext>
          </c:extLst>
        </c:ser>
        <c:ser>
          <c:idx val="3"/>
          <c:order val="3"/>
          <c:tx>
            <c:strRef>
              <c:f>CSL!$M$20</c:f>
              <c:strCache>
                <c:ptCount val="1"/>
                <c:pt idx="0">
                  <c:v>Low</c:v>
                </c:pt>
              </c:strCache>
            </c:strRef>
          </c:tx>
          <c:spPr>
            <a:ln w="25400" cap="rnd">
              <a:noFill/>
              <a:round/>
            </a:ln>
            <a:effectLst/>
          </c:spPr>
          <c:marker>
            <c:symbol val="none"/>
          </c:marker>
          <c:cat>
            <c:numRef>
              <c:f>CSL!$I$21:$I$67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CSL!$M$21:$M$67</c:f>
              <c:numCache>
                <c:formatCode>_([$$-409]* #,##0.00_);_([$$-409]* \(#,##0.00\);_([$$-409]* "-"??_);_(@_)</c:formatCode>
                <c:ptCount val="47"/>
                <c:pt idx="0">
                  <c:v>243.72</c:v>
                </c:pt>
                <c:pt idx="1">
                  <c:v>245.55</c:v>
                </c:pt>
                <c:pt idx="2">
                  <c:v>243.34</c:v>
                </c:pt>
                <c:pt idx="3">
                  <c:v>241.27</c:v>
                </c:pt>
                <c:pt idx="4">
                  <c:v>238.17</c:v>
                </c:pt>
                <c:pt idx="5">
                  <c:v>234.36</c:v>
                </c:pt>
                <c:pt idx="6">
                  <c:v>235.03</c:v>
                </c:pt>
                <c:pt idx="7">
                  <c:v>240.88</c:v>
                </c:pt>
                <c:pt idx="8">
                  <c:v>241.89</c:v>
                </c:pt>
                <c:pt idx="9">
                  <c:v>234.76070000000001</c:v>
                </c:pt>
                <c:pt idx="10">
                  <c:v>231.27</c:v>
                </c:pt>
                <c:pt idx="11">
                  <c:v>229.6</c:v>
                </c:pt>
                <c:pt idx="12">
                  <c:v>228.62</c:v>
                </c:pt>
                <c:pt idx="13">
                  <c:v>227.29</c:v>
                </c:pt>
                <c:pt idx="14">
                  <c:v>219.4504</c:v>
                </c:pt>
                <c:pt idx="15">
                  <c:v>218.52</c:v>
                </c:pt>
                <c:pt idx="16">
                  <c:v>217.3</c:v>
                </c:pt>
                <c:pt idx="17">
                  <c:v>213.53</c:v>
                </c:pt>
                <c:pt idx="18">
                  <c:v>211.06</c:v>
                </c:pt>
                <c:pt idx="19">
                  <c:v>216.82</c:v>
                </c:pt>
                <c:pt idx="20">
                  <c:v>219.21</c:v>
                </c:pt>
                <c:pt idx="21">
                  <c:v>220.22</c:v>
                </c:pt>
                <c:pt idx="22">
                  <c:v>218.22499999999999</c:v>
                </c:pt>
                <c:pt idx="23">
                  <c:v>214.32</c:v>
                </c:pt>
                <c:pt idx="24">
                  <c:v>214.05</c:v>
                </c:pt>
                <c:pt idx="25">
                  <c:v>215.42</c:v>
                </c:pt>
                <c:pt idx="26">
                  <c:v>224.69</c:v>
                </c:pt>
                <c:pt idx="27">
                  <c:v>223.35</c:v>
                </c:pt>
                <c:pt idx="28">
                  <c:v>227.75</c:v>
                </c:pt>
                <c:pt idx="29">
                  <c:v>227.25</c:v>
                </c:pt>
                <c:pt idx="30">
                  <c:v>232.84</c:v>
                </c:pt>
                <c:pt idx="31">
                  <c:v>235.69</c:v>
                </c:pt>
                <c:pt idx="32">
                  <c:v>233.32</c:v>
                </c:pt>
                <c:pt idx="33">
                  <c:v>233.91</c:v>
                </c:pt>
                <c:pt idx="34">
                  <c:v>230.05</c:v>
                </c:pt>
                <c:pt idx="35">
                  <c:v>228.53</c:v>
                </c:pt>
                <c:pt idx="36">
                  <c:v>222.375</c:v>
                </c:pt>
                <c:pt idx="37">
                  <c:v>232.3</c:v>
                </c:pt>
                <c:pt idx="38">
                  <c:v>234.75</c:v>
                </c:pt>
                <c:pt idx="39">
                  <c:v>230.06</c:v>
                </c:pt>
                <c:pt idx="40">
                  <c:v>230.83</c:v>
                </c:pt>
                <c:pt idx="41">
                  <c:v>235.8424</c:v>
                </c:pt>
                <c:pt idx="42">
                  <c:v>231.45</c:v>
                </c:pt>
                <c:pt idx="43">
                  <c:v>224.77</c:v>
                </c:pt>
                <c:pt idx="44">
                  <c:v>217.92</c:v>
                </c:pt>
                <c:pt idx="45">
                  <c:v>220.5</c:v>
                </c:pt>
                <c:pt idx="46">
                  <c:v>222.11</c:v>
                </c:pt>
              </c:numCache>
            </c:numRef>
          </c:val>
          <c:smooth val="0"/>
          <c:extLst>
            <c:ext xmlns:c16="http://schemas.microsoft.com/office/drawing/2014/chart" uri="{C3380CC4-5D6E-409C-BE32-E72D297353CC}">
              <c16:uniqueId val="{00000003-E5A3-4D78-A12B-787CEA172B44}"/>
            </c:ext>
          </c:extLst>
        </c:ser>
        <c:ser>
          <c:idx val="4"/>
          <c:order val="4"/>
          <c:tx>
            <c:strRef>
              <c:f>CSL!$N$20</c:f>
              <c:strCache>
                <c:ptCount val="1"/>
                <c:pt idx="0">
                  <c:v>Close</c:v>
                </c:pt>
              </c:strCache>
            </c:strRef>
          </c:tx>
          <c:spPr>
            <a:ln w="25400" cap="rnd">
              <a:noFill/>
              <a:round/>
            </a:ln>
            <a:effectLst/>
          </c:spPr>
          <c:marker>
            <c:symbol val="none"/>
          </c:marker>
          <c:cat>
            <c:numRef>
              <c:f>CSL!$I$21:$I$67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CSL!$N$21:$N$67</c:f>
              <c:numCache>
                <c:formatCode>_([$$-409]* #,##0.00_);_([$$-409]* \(#,##0.00\);_([$$-409]* "-"??_);_(@_)</c:formatCode>
                <c:ptCount val="47"/>
                <c:pt idx="0">
                  <c:v>245.37</c:v>
                </c:pt>
                <c:pt idx="1">
                  <c:v>249</c:v>
                </c:pt>
                <c:pt idx="2">
                  <c:v>243.34</c:v>
                </c:pt>
                <c:pt idx="3">
                  <c:v>242.44</c:v>
                </c:pt>
                <c:pt idx="4">
                  <c:v>238.86</c:v>
                </c:pt>
                <c:pt idx="5">
                  <c:v>237.88</c:v>
                </c:pt>
                <c:pt idx="6">
                  <c:v>239.74</c:v>
                </c:pt>
                <c:pt idx="7">
                  <c:v>243.71</c:v>
                </c:pt>
                <c:pt idx="8">
                  <c:v>242.3</c:v>
                </c:pt>
                <c:pt idx="9">
                  <c:v>236.94</c:v>
                </c:pt>
                <c:pt idx="10">
                  <c:v>232.26</c:v>
                </c:pt>
                <c:pt idx="11">
                  <c:v>230.24</c:v>
                </c:pt>
                <c:pt idx="12">
                  <c:v>229.02</c:v>
                </c:pt>
                <c:pt idx="13">
                  <c:v>227.59</c:v>
                </c:pt>
                <c:pt idx="14">
                  <c:v>229.42</c:v>
                </c:pt>
                <c:pt idx="15">
                  <c:v>222.54</c:v>
                </c:pt>
                <c:pt idx="16">
                  <c:v>219.67</c:v>
                </c:pt>
                <c:pt idx="17">
                  <c:v>215.5</c:v>
                </c:pt>
                <c:pt idx="18">
                  <c:v>219.01</c:v>
                </c:pt>
                <c:pt idx="19">
                  <c:v>223.44</c:v>
                </c:pt>
                <c:pt idx="20">
                  <c:v>222.45</c:v>
                </c:pt>
                <c:pt idx="21">
                  <c:v>222.29</c:v>
                </c:pt>
                <c:pt idx="22">
                  <c:v>219.44</c:v>
                </c:pt>
                <c:pt idx="23">
                  <c:v>215.79</c:v>
                </c:pt>
                <c:pt idx="24">
                  <c:v>217.86</c:v>
                </c:pt>
                <c:pt idx="25">
                  <c:v>222.35</c:v>
                </c:pt>
                <c:pt idx="26">
                  <c:v>228.89</c:v>
                </c:pt>
                <c:pt idx="27">
                  <c:v>224.56</c:v>
                </c:pt>
                <c:pt idx="28">
                  <c:v>229.08</c:v>
                </c:pt>
                <c:pt idx="29">
                  <c:v>229.42</c:v>
                </c:pt>
                <c:pt idx="30">
                  <c:v>237.43</c:v>
                </c:pt>
                <c:pt idx="31">
                  <c:v>238.76</c:v>
                </c:pt>
                <c:pt idx="32">
                  <c:v>235.18</c:v>
                </c:pt>
                <c:pt idx="33">
                  <c:v>234.06</c:v>
                </c:pt>
                <c:pt idx="34">
                  <c:v>232.45</c:v>
                </c:pt>
                <c:pt idx="35">
                  <c:v>228.68</c:v>
                </c:pt>
                <c:pt idx="36">
                  <c:v>230.71</c:v>
                </c:pt>
                <c:pt idx="37">
                  <c:v>240.23</c:v>
                </c:pt>
                <c:pt idx="38">
                  <c:v>237.4</c:v>
                </c:pt>
                <c:pt idx="39">
                  <c:v>231.65</c:v>
                </c:pt>
                <c:pt idx="40">
                  <c:v>236.34</c:v>
                </c:pt>
                <c:pt idx="41">
                  <c:v>238.59</c:v>
                </c:pt>
                <c:pt idx="42">
                  <c:v>232.22</c:v>
                </c:pt>
                <c:pt idx="43">
                  <c:v>225</c:v>
                </c:pt>
                <c:pt idx="44">
                  <c:v>217.93</c:v>
                </c:pt>
                <c:pt idx="45">
                  <c:v>225.33</c:v>
                </c:pt>
                <c:pt idx="46">
                  <c:v>229.52</c:v>
                </c:pt>
              </c:numCache>
            </c:numRef>
          </c:val>
          <c:smooth val="0"/>
          <c:extLst>
            <c:ext xmlns:c16="http://schemas.microsoft.com/office/drawing/2014/chart" uri="{C3380CC4-5D6E-409C-BE32-E72D297353CC}">
              <c16:uniqueId val="{00000004-E5A3-4D78-A12B-787CEA172B44}"/>
            </c:ext>
          </c:extLst>
        </c:ser>
        <c:dLbls>
          <c:showLegendKey val="0"/>
          <c:showVal val="0"/>
          <c:showCatName val="0"/>
          <c:showSerName val="0"/>
          <c:showPercent val="0"/>
          <c:showBubbleSize val="0"/>
        </c:dLbls>
        <c:hiLowLines>
          <c:spPr>
            <a:ln w="15875" cap="flat" cmpd="sng" algn="ctr">
              <a:solidFill>
                <a:schemeClr val="dk1">
                  <a:lumMod val="65000"/>
                  <a:lumOff val="35000"/>
                </a:schemeClr>
              </a:solidFill>
              <a:round/>
            </a:ln>
            <a:effectLst/>
          </c:spPr>
        </c:hiLowLines>
        <c:upDownBars>
          <c:gapWidth val="150"/>
          <c:upBars>
            <c:spPr>
              <a:solidFill>
                <a:schemeClr val="lt1"/>
              </a:solidFill>
              <a:ln w="9525" cap="flat" cmpd="sng" algn="ctr">
                <a:solidFill>
                  <a:schemeClr val="lt1">
                    <a:lumMod val="85000"/>
                  </a:schemeClr>
                </a:solidFill>
                <a:round/>
              </a:ln>
              <a:effectLst/>
            </c:spPr>
          </c:upBars>
          <c:downBars>
            <c:spPr>
              <a:solidFill>
                <a:schemeClr val="dk1">
                  <a:lumMod val="65000"/>
                  <a:lumOff val="35000"/>
                </a:schemeClr>
              </a:solidFill>
              <a:ln w="9525" cap="flat" cmpd="sng" algn="ctr">
                <a:solidFill>
                  <a:schemeClr val="dk1">
                    <a:lumMod val="65000"/>
                    <a:lumOff val="35000"/>
                  </a:schemeClr>
                </a:solidFill>
                <a:round/>
              </a:ln>
              <a:effectLst/>
            </c:spPr>
          </c:downBars>
        </c:upDownBars>
        <c:axId val="947220271"/>
        <c:axId val="947210287"/>
      </c:stockChart>
      <c:dateAx>
        <c:axId val="947206543"/>
        <c:scaling>
          <c:orientation val="minMax"/>
        </c:scaling>
        <c:delete val="0"/>
        <c:axPos val="b"/>
        <c:numFmt formatCode="m/d/yyyy"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947218607"/>
        <c:crosses val="autoZero"/>
        <c:auto val="1"/>
        <c:lblOffset val="100"/>
        <c:baseTimeUnit val="days"/>
      </c:dateAx>
      <c:valAx>
        <c:axId val="947218607"/>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947206543"/>
        <c:crosses val="autoZero"/>
        <c:crossBetween val="between"/>
      </c:valAx>
      <c:valAx>
        <c:axId val="947210287"/>
        <c:scaling>
          <c:orientation val="minMax"/>
        </c:scaling>
        <c:delete val="0"/>
        <c:axPos val="r"/>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947220271"/>
        <c:crosses val="max"/>
        <c:crossBetween val="between"/>
      </c:valAx>
      <c:dateAx>
        <c:axId val="947220271"/>
        <c:scaling>
          <c:orientation val="minMax"/>
        </c:scaling>
        <c:delete val="1"/>
        <c:axPos val="b"/>
        <c:numFmt formatCode="m/d/yyyy" sourceLinked="1"/>
        <c:majorTickMark val="out"/>
        <c:minorTickMark val="none"/>
        <c:tickLblPos val="nextTo"/>
        <c:crossAx val="947210287"/>
        <c:crosses val="autoZero"/>
        <c:auto val="1"/>
        <c:lblOffset val="100"/>
        <c:baseTimeUnit val="days"/>
      </c:date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 Open-High-Low-Close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stockChart>
        <c:ser>
          <c:idx val="0"/>
          <c:order val="0"/>
          <c:tx>
            <c:strRef>
              <c:f>CSL!$K$20</c:f>
              <c:strCache>
                <c:ptCount val="1"/>
                <c:pt idx="0">
                  <c:v>Open</c:v>
                </c:pt>
              </c:strCache>
            </c:strRef>
          </c:tx>
          <c:spPr>
            <a:ln w="25400" cap="rnd">
              <a:noFill/>
              <a:round/>
            </a:ln>
            <a:effectLst/>
          </c:spPr>
          <c:marker>
            <c:symbol val="none"/>
          </c:marker>
          <c:val>
            <c:numRef>
              <c:f>CSL!$K$21:$K$67</c:f>
              <c:numCache>
                <c:formatCode>_([$$-409]* #,##0.00_);_([$$-409]* \(#,##0.00\);_([$$-409]* "-"??_);_(@_)</c:formatCode>
                <c:ptCount val="47"/>
                <c:pt idx="0">
                  <c:v>248.7</c:v>
                </c:pt>
                <c:pt idx="1">
                  <c:v>246.41</c:v>
                </c:pt>
                <c:pt idx="2">
                  <c:v>248.26</c:v>
                </c:pt>
                <c:pt idx="3">
                  <c:v>243.86</c:v>
                </c:pt>
                <c:pt idx="4">
                  <c:v>241.77</c:v>
                </c:pt>
                <c:pt idx="5">
                  <c:v>237.42</c:v>
                </c:pt>
                <c:pt idx="6">
                  <c:v>238.57</c:v>
                </c:pt>
                <c:pt idx="7">
                  <c:v>240.88</c:v>
                </c:pt>
                <c:pt idx="8">
                  <c:v>244.18</c:v>
                </c:pt>
                <c:pt idx="9">
                  <c:v>239.22</c:v>
                </c:pt>
                <c:pt idx="10">
                  <c:v>233.87</c:v>
                </c:pt>
                <c:pt idx="11">
                  <c:v>233.49</c:v>
                </c:pt>
                <c:pt idx="12">
                  <c:v>231.98</c:v>
                </c:pt>
                <c:pt idx="13">
                  <c:v>228.98</c:v>
                </c:pt>
                <c:pt idx="14">
                  <c:v>222.64</c:v>
                </c:pt>
                <c:pt idx="15">
                  <c:v>222.82</c:v>
                </c:pt>
                <c:pt idx="16">
                  <c:v>225.23</c:v>
                </c:pt>
                <c:pt idx="17">
                  <c:v>221.1</c:v>
                </c:pt>
                <c:pt idx="18">
                  <c:v>214.72</c:v>
                </c:pt>
                <c:pt idx="19">
                  <c:v>218.07</c:v>
                </c:pt>
                <c:pt idx="20">
                  <c:v>225.37</c:v>
                </c:pt>
                <c:pt idx="21">
                  <c:v>223.22</c:v>
                </c:pt>
                <c:pt idx="22">
                  <c:v>220.28</c:v>
                </c:pt>
                <c:pt idx="23">
                  <c:v>217.15</c:v>
                </c:pt>
                <c:pt idx="24">
                  <c:v>215.59</c:v>
                </c:pt>
                <c:pt idx="25">
                  <c:v>217.65</c:v>
                </c:pt>
                <c:pt idx="26">
                  <c:v>225.17</c:v>
                </c:pt>
                <c:pt idx="27">
                  <c:v>223.95</c:v>
                </c:pt>
                <c:pt idx="28">
                  <c:v>237.58</c:v>
                </c:pt>
                <c:pt idx="29">
                  <c:v>227.45</c:v>
                </c:pt>
                <c:pt idx="30">
                  <c:v>232.84</c:v>
                </c:pt>
                <c:pt idx="31">
                  <c:v>235.69</c:v>
                </c:pt>
                <c:pt idx="32">
                  <c:v>235.93</c:v>
                </c:pt>
                <c:pt idx="33">
                  <c:v>235.49</c:v>
                </c:pt>
                <c:pt idx="34">
                  <c:v>232.92</c:v>
                </c:pt>
                <c:pt idx="35">
                  <c:v>234.14</c:v>
                </c:pt>
                <c:pt idx="36">
                  <c:v>225.25</c:v>
                </c:pt>
                <c:pt idx="37">
                  <c:v>232.67</c:v>
                </c:pt>
                <c:pt idx="38">
                  <c:v>236.1</c:v>
                </c:pt>
                <c:pt idx="39">
                  <c:v>237.77</c:v>
                </c:pt>
                <c:pt idx="40">
                  <c:v>232.04</c:v>
                </c:pt>
                <c:pt idx="41">
                  <c:v>236.77</c:v>
                </c:pt>
                <c:pt idx="42">
                  <c:v>235.15</c:v>
                </c:pt>
                <c:pt idx="43">
                  <c:v>232.1</c:v>
                </c:pt>
                <c:pt idx="44">
                  <c:v>225.98</c:v>
                </c:pt>
                <c:pt idx="45">
                  <c:v>221</c:v>
                </c:pt>
                <c:pt idx="46">
                  <c:v>222.11</c:v>
                </c:pt>
              </c:numCache>
            </c:numRef>
          </c:val>
          <c:smooth val="0"/>
          <c:extLst>
            <c:ext xmlns:c16="http://schemas.microsoft.com/office/drawing/2014/chart" uri="{C3380CC4-5D6E-409C-BE32-E72D297353CC}">
              <c16:uniqueId val="{00000000-2C5F-44E3-A561-53AB19D1F356}"/>
            </c:ext>
          </c:extLst>
        </c:ser>
        <c:ser>
          <c:idx val="1"/>
          <c:order val="1"/>
          <c:tx>
            <c:strRef>
              <c:f>CSL!$L$20</c:f>
              <c:strCache>
                <c:ptCount val="1"/>
                <c:pt idx="0">
                  <c:v>High</c:v>
                </c:pt>
              </c:strCache>
            </c:strRef>
          </c:tx>
          <c:spPr>
            <a:ln w="25400" cap="rnd">
              <a:noFill/>
              <a:round/>
            </a:ln>
            <a:effectLst/>
          </c:spPr>
          <c:marker>
            <c:symbol val="none"/>
          </c:marker>
          <c:val>
            <c:numRef>
              <c:f>CSL!$L$21:$L$67</c:f>
              <c:numCache>
                <c:formatCode>_([$$-409]* #,##0.00_);_([$$-409]* \(#,##0.00\);_([$$-409]* "-"??_);_(@_)</c:formatCode>
                <c:ptCount val="47"/>
                <c:pt idx="0">
                  <c:v>249.095</c:v>
                </c:pt>
                <c:pt idx="1">
                  <c:v>249.78</c:v>
                </c:pt>
                <c:pt idx="2">
                  <c:v>250.23</c:v>
                </c:pt>
                <c:pt idx="3">
                  <c:v>244.73500000000001</c:v>
                </c:pt>
                <c:pt idx="4">
                  <c:v>244.3159</c:v>
                </c:pt>
                <c:pt idx="5">
                  <c:v>238.71</c:v>
                </c:pt>
                <c:pt idx="6">
                  <c:v>239.94</c:v>
                </c:pt>
                <c:pt idx="7">
                  <c:v>245.25</c:v>
                </c:pt>
                <c:pt idx="8">
                  <c:v>246.97</c:v>
                </c:pt>
                <c:pt idx="9">
                  <c:v>240.05</c:v>
                </c:pt>
                <c:pt idx="10">
                  <c:v>235.18</c:v>
                </c:pt>
                <c:pt idx="11">
                  <c:v>235.84</c:v>
                </c:pt>
                <c:pt idx="12">
                  <c:v>235.9</c:v>
                </c:pt>
                <c:pt idx="13">
                  <c:v>233.3</c:v>
                </c:pt>
                <c:pt idx="14">
                  <c:v>230</c:v>
                </c:pt>
                <c:pt idx="15">
                  <c:v>225.07</c:v>
                </c:pt>
                <c:pt idx="16">
                  <c:v>228.02</c:v>
                </c:pt>
                <c:pt idx="17">
                  <c:v>223.595</c:v>
                </c:pt>
                <c:pt idx="18">
                  <c:v>219.04</c:v>
                </c:pt>
                <c:pt idx="19">
                  <c:v>223.51</c:v>
                </c:pt>
                <c:pt idx="20">
                  <c:v>225.85</c:v>
                </c:pt>
                <c:pt idx="21">
                  <c:v>225.86</c:v>
                </c:pt>
                <c:pt idx="22">
                  <c:v>222.57</c:v>
                </c:pt>
                <c:pt idx="23">
                  <c:v>218.18</c:v>
                </c:pt>
                <c:pt idx="24">
                  <c:v>218.755</c:v>
                </c:pt>
                <c:pt idx="25">
                  <c:v>222.65</c:v>
                </c:pt>
                <c:pt idx="26">
                  <c:v>229.53749999999999</c:v>
                </c:pt>
                <c:pt idx="27">
                  <c:v>229.32</c:v>
                </c:pt>
                <c:pt idx="28">
                  <c:v>242.67</c:v>
                </c:pt>
                <c:pt idx="29">
                  <c:v>232.39</c:v>
                </c:pt>
                <c:pt idx="30">
                  <c:v>238.88</c:v>
                </c:pt>
                <c:pt idx="31">
                  <c:v>240.65</c:v>
                </c:pt>
                <c:pt idx="32">
                  <c:v>236.6</c:v>
                </c:pt>
                <c:pt idx="33">
                  <c:v>238.21</c:v>
                </c:pt>
                <c:pt idx="34">
                  <c:v>235.39</c:v>
                </c:pt>
                <c:pt idx="35">
                  <c:v>234.14</c:v>
                </c:pt>
                <c:pt idx="36">
                  <c:v>231.36500000000001</c:v>
                </c:pt>
                <c:pt idx="37">
                  <c:v>240.61500000000001</c:v>
                </c:pt>
                <c:pt idx="38">
                  <c:v>240.33500000000001</c:v>
                </c:pt>
                <c:pt idx="39">
                  <c:v>237.77</c:v>
                </c:pt>
                <c:pt idx="40">
                  <c:v>237.80500000000001</c:v>
                </c:pt>
                <c:pt idx="41">
                  <c:v>240.06</c:v>
                </c:pt>
                <c:pt idx="42">
                  <c:v>237.27</c:v>
                </c:pt>
                <c:pt idx="43">
                  <c:v>232.63</c:v>
                </c:pt>
                <c:pt idx="44">
                  <c:v>227.15</c:v>
                </c:pt>
                <c:pt idx="45">
                  <c:v>228.23</c:v>
                </c:pt>
                <c:pt idx="46">
                  <c:v>230.24</c:v>
                </c:pt>
              </c:numCache>
            </c:numRef>
          </c:val>
          <c:smooth val="0"/>
          <c:extLst>
            <c:ext xmlns:c16="http://schemas.microsoft.com/office/drawing/2014/chart" uri="{C3380CC4-5D6E-409C-BE32-E72D297353CC}">
              <c16:uniqueId val="{00000001-2C5F-44E3-A561-53AB19D1F356}"/>
            </c:ext>
          </c:extLst>
        </c:ser>
        <c:ser>
          <c:idx val="2"/>
          <c:order val="2"/>
          <c:tx>
            <c:strRef>
              <c:f>CSL!$M$20</c:f>
              <c:strCache>
                <c:ptCount val="1"/>
                <c:pt idx="0">
                  <c:v>Low</c:v>
                </c:pt>
              </c:strCache>
            </c:strRef>
          </c:tx>
          <c:spPr>
            <a:ln w="25400" cap="rnd">
              <a:noFill/>
              <a:round/>
            </a:ln>
            <a:effectLst/>
          </c:spPr>
          <c:marker>
            <c:symbol val="none"/>
          </c:marker>
          <c:val>
            <c:numRef>
              <c:f>CSL!$M$21:$M$67</c:f>
              <c:numCache>
                <c:formatCode>_([$$-409]* #,##0.00_);_([$$-409]* \(#,##0.00\);_([$$-409]* "-"??_);_(@_)</c:formatCode>
                <c:ptCount val="47"/>
                <c:pt idx="0">
                  <c:v>243.72</c:v>
                </c:pt>
                <c:pt idx="1">
                  <c:v>245.55</c:v>
                </c:pt>
                <c:pt idx="2">
                  <c:v>243.34</c:v>
                </c:pt>
                <c:pt idx="3">
                  <c:v>241.27</c:v>
                </c:pt>
                <c:pt idx="4">
                  <c:v>238.17</c:v>
                </c:pt>
                <c:pt idx="5">
                  <c:v>234.36</c:v>
                </c:pt>
                <c:pt idx="6">
                  <c:v>235.03</c:v>
                </c:pt>
                <c:pt idx="7">
                  <c:v>240.88</c:v>
                </c:pt>
                <c:pt idx="8">
                  <c:v>241.89</c:v>
                </c:pt>
                <c:pt idx="9">
                  <c:v>234.76070000000001</c:v>
                </c:pt>
                <c:pt idx="10">
                  <c:v>231.27</c:v>
                </c:pt>
                <c:pt idx="11">
                  <c:v>229.6</c:v>
                </c:pt>
                <c:pt idx="12">
                  <c:v>228.62</c:v>
                </c:pt>
                <c:pt idx="13">
                  <c:v>227.29</c:v>
                </c:pt>
                <c:pt idx="14">
                  <c:v>219.4504</c:v>
                </c:pt>
                <c:pt idx="15">
                  <c:v>218.52</c:v>
                </c:pt>
                <c:pt idx="16">
                  <c:v>217.3</c:v>
                </c:pt>
                <c:pt idx="17">
                  <c:v>213.53</c:v>
                </c:pt>
                <c:pt idx="18">
                  <c:v>211.06</c:v>
                </c:pt>
                <c:pt idx="19">
                  <c:v>216.82</c:v>
                </c:pt>
                <c:pt idx="20">
                  <c:v>219.21</c:v>
                </c:pt>
                <c:pt idx="21">
                  <c:v>220.22</c:v>
                </c:pt>
                <c:pt idx="22">
                  <c:v>218.22499999999999</c:v>
                </c:pt>
                <c:pt idx="23">
                  <c:v>214.32</c:v>
                </c:pt>
                <c:pt idx="24">
                  <c:v>214.05</c:v>
                </c:pt>
                <c:pt idx="25">
                  <c:v>215.42</c:v>
                </c:pt>
                <c:pt idx="26">
                  <c:v>224.69</c:v>
                </c:pt>
                <c:pt idx="27">
                  <c:v>223.35</c:v>
                </c:pt>
                <c:pt idx="28">
                  <c:v>227.75</c:v>
                </c:pt>
                <c:pt idx="29">
                  <c:v>227.25</c:v>
                </c:pt>
                <c:pt idx="30">
                  <c:v>232.84</c:v>
                </c:pt>
                <c:pt idx="31">
                  <c:v>235.69</c:v>
                </c:pt>
                <c:pt idx="32">
                  <c:v>233.32</c:v>
                </c:pt>
                <c:pt idx="33">
                  <c:v>233.91</c:v>
                </c:pt>
                <c:pt idx="34">
                  <c:v>230.05</c:v>
                </c:pt>
                <c:pt idx="35">
                  <c:v>228.53</c:v>
                </c:pt>
                <c:pt idx="36">
                  <c:v>222.375</c:v>
                </c:pt>
                <c:pt idx="37">
                  <c:v>232.3</c:v>
                </c:pt>
                <c:pt idx="38">
                  <c:v>234.75</c:v>
                </c:pt>
                <c:pt idx="39">
                  <c:v>230.06</c:v>
                </c:pt>
                <c:pt idx="40">
                  <c:v>230.83</c:v>
                </c:pt>
                <c:pt idx="41">
                  <c:v>235.8424</c:v>
                </c:pt>
                <c:pt idx="42">
                  <c:v>231.45</c:v>
                </c:pt>
                <c:pt idx="43">
                  <c:v>224.77</c:v>
                </c:pt>
                <c:pt idx="44">
                  <c:v>217.92</c:v>
                </c:pt>
                <c:pt idx="45">
                  <c:v>220.5</c:v>
                </c:pt>
                <c:pt idx="46">
                  <c:v>222.11</c:v>
                </c:pt>
              </c:numCache>
            </c:numRef>
          </c:val>
          <c:smooth val="0"/>
          <c:extLst>
            <c:ext xmlns:c16="http://schemas.microsoft.com/office/drawing/2014/chart" uri="{C3380CC4-5D6E-409C-BE32-E72D297353CC}">
              <c16:uniqueId val="{00000002-2C5F-44E3-A561-53AB19D1F356}"/>
            </c:ext>
          </c:extLst>
        </c:ser>
        <c:ser>
          <c:idx val="3"/>
          <c:order val="3"/>
          <c:tx>
            <c:strRef>
              <c:f>CSL!$N$20</c:f>
              <c:strCache>
                <c:ptCount val="1"/>
                <c:pt idx="0">
                  <c:v>Close</c:v>
                </c:pt>
              </c:strCache>
            </c:strRef>
          </c:tx>
          <c:spPr>
            <a:ln w="25400" cap="rnd">
              <a:noFill/>
              <a:round/>
            </a:ln>
            <a:effectLst/>
          </c:spPr>
          <c:marker>
            <c:symbol val="none"/>
          </c:marker>
          <c:val>
            <c:numRef>
              <c:f>CSL!$N$21:$N$67</c:f>
              <c:numCache>
                <c:formatCode>_([$$-409]* #,##0.00_);_([$$-409]* \(#,##0.00\);_([$$-409]* "-"??_);_(@_)</c:formatCode>
                <c:ptCount val="47"/>
                <c:pt idx="0">
                  <c:v>245.37</c:v>
                </c:pt>
                <c:pt idx="1">
                  <c:v>249</c:v>
                </c:pt>
                <c:pt idx="2">
                  <c:v>243.34</c:v>
                </c:pt>
                <c:pt idx="3">
                  <c:v>242.44</c:v>
                </c:pt>
                <c:pt idx="4">
                  <c:v>238.86</c:v>
                </c:pt>
                <c:pt idx="5">
                  <c:v>237.88</c:v>
                </c:pt>
                <c:pt idx="6">
                  <c:v>239.74</c:v>
                </c:pt>
                <c:pt idx="7">
                  <c:v>243.71</c:v>
                </c:pt>
                <c:pt idx="8">
                  <c:v>242.3</c:v>
                </c:pt>
                <c:pt idx="9">
                  <c:v>236.94</c:v>
                </c:pt>
                <c:pt idx="10">
                  <c:v>232.26</c:v>
                </c:pt>
                <c:pt idx="11">
                  <c:v>230.24</c:v>
                </c:pt>
                <c:pt idx="12">
                  <c:v>229.02</c:v>
                </c:pt>
                <c:pt idx="13">
                  <c:v>227.59</c:v>
                </c:pt>
                <c:pt idx="14">
                  <c:v>229.42</c:v>
                </c:pt>
                <c:pt idx="15">
                  <c:v>222.54</c:v>
                </c:pt>
                <c:pt idx="16">
                  <c:v>219.67</c:v>
                </c:pt>
                <c:pt idx="17">
                  <c:v>215.5</c:v>
                </c:pt>
                <c:pt idx="18">
                  <c:v>219.01</c:v>
                </c:pt>
                <c:pt idx="19">
                  <c:v>223.44</c:v>
                </c:pt>
                <c:pt idx="20">
                  <c:v>222.45</c:v>
                </c:pt>
                <c:pt idx="21">
                  <c:v>222.29</c:v>
                </c:pt>
                <c:pt idx="22">
                  <c:v>219.44</c:v>
                </c:pt>
                <c:pt idx="23">
                  <c:v>215.79</c:v>
                </c:pt>
                <c:pt idx="24">
                  <c:v>217.86</c:v>
                </c:pt>
                <c:pt idx="25">
                  <c:v>222.35</c:v>
                </c:pt>
                <c:pt idx="26">
                  <c:v>228.89</c:v>
                </c:pt>
                <c:pt idx="27">
                  <c:v>224.56</c:v>
                </c:pt>
                <c:pt idx="28">
                  <c:v>229.08</c:v>
                </c:pt>
                <c:pt idx="29">
                  <c:v>229.42</c:v>
                </c:pt>
                <c:pt idx="30">
                  <c:v>237.43</c:v>
                </c:pt>
                <c:pt idx="31">
                  <c:v>238.76</c:v>
                </c:pt>
                <c:pt idx="32">
                  <c:v>235.18</c:v>
                </c:pt>
                <c:pt idx="33">
                  <c:v>234.06</c:v>
                </c:pt>
                <c:pt idx="34">
                  <c:v>232.45</c:v>
                </c:pt>
                <c:pt idx="35">
                  <c:v>228.68</c:v>
                </c:pt>
                <c:pt idx="36">
                  <c:v>230.71</c:v>
                </c:pt>
                <c:pt idx="37">
                  <c:v>240.23</c:v>
                </c:pt>
                <c:pt idx="38">
                  <c:v>237.4</c:v>
                </c:pt>
                <c:pt idx="39">
                  <c:v>231.65</c:v>
                </c:pt>
                <c:pt idx="40">
                  <c:v>236.34</c:v>
                </c:pt>
                <c:pt idx="41">
                  <c:v>238.59</c:v>
                </c:pt>
                <c:pt idx="42">
                  <c:v>232.22</c:v>
                </c:pt>
                <c:pt idx="43">
                  <c:v>225</c:v>
                </c:pt>
                <c:pt idx="44">
                  <c:v>217.93</c:v>
                </c:pt>
                <c:pt idx="45">
                  <c:v>225.33</c:v>
                </c:pt>
                <c:pt idx="46">
                  <c:v>229.52</c:v>
                </c:pt>
              </c:numCache>
            </c:numRef>
          </c:val>
          <c:smooth val="0"/>
          <c:extLst>
            <c:ext xmlns:c16="http://schemas.microsoft.com/office/drawing/2014/chart" uri="{C3380CC4-5D6E-409C-BE32-E72D297353CC}">
              <c16:uniqueId val="{00000003-2C5F-44E3-A561-53AB19D1F356}"/>
            </c:ext>
          </c:extLst>
        </c:ser>
        <c:dLbls>
          <c:showLegendKey val="0"/>
          <c:showVal val="0"/>
          <c:showCatName val="0"/>
          <c:showSerName val="0"/>
          <c:showPercent val="0"/>
          <c:showBubbleSize val="0"/>
        </c:dLbls>
        <c:hiLowLines>
          <c:spPr>
            <a:ln w="15875" cap="flat" cmpd="sng" algn="ctr">
              <a:solidFill>
                <a:schemeClr val="dk1">
                  <a:lumMod val="65000"/>
                  <a:lumOff val="35000"/>
                </a:schemeClr>
              </a:solidFill>
              <a:round/>
            </a:ln>
            <a:effectLst/>
          </c:spPr>
        </c:hiLowLines>
        <c:upDownBars>
          <c:gapWidth val="150"/>
          <c:upBars>
            <c:spPr>
              <a:solidFill>
                <a:schemeClr val="lt1"/>
              </a:solidFill>
              <a:ln w="9525" cap="flat" cmpd="sng" algn="ctr">
                <a:solidFill>
                  <a:schemeClr val="lt1">
                    <a:lumMod val="85000"/>
                  </a:schemeClr>
                </a:solidFill>
                <a:round/>
              </a:ln>
              <a:effectLst/>
            </c:spPr>
          </c:upBars>
          <c:downBars>
            <c:spPr>
              <a:solidFill>
                <a:schemeClr val="dk1">
                  <a:lumMod val="65000"/>
                  <a:lumOff val="35000"/>
                </a:schemeClr>
              </a:solidFill>
              <a:ln w="9525" cap="flat" cmpd="sng" algn="ctr">
                <a:solidFill>
                  <a:schemeClr val="dk1">
                    <a:lumMod val="65000"/>
                    <a:lumOff val="35000"/>
                  </a:schemeClr>
                </a:solidFill>
                <a:round/>
              </a:ln>
              <a:effectLst/>
            </c:spPr>
          </c:downBars>
        </c:upDownBars>
        <c:axId val="1127930079"/>
        <c:axId val="1127920511"/>
      </c:stockChart>
      <c:catAx>
        <c:axId val="1127930079"/>
        <c:scaling>
          <c:orientation val="minMax"/>
        </c:scaling>
        <c:delete val="0"/>
        <c:axPos val="b"/>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7920511"/>
        <c:crosses val="autoZero"/>
        <c:auto val="1"/>
        <c:lblAlgn val="ctr"/>
        <c:lblOffset val="100"/>
        <c:noMultiLvlLbl val="0"/>
      </c:catAx>
      <c:valAx>
        <c:axId val="1127920511"/>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7930079"/>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High-low-Close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manualLayout>
          <c:layoutTarget val="inner"/>
          <c:xMode val="edge"/>
          <c:yMode val="edge"/>
          <c:x val="0.12842889039292801"/>
          <c:y val="0.26752129674934449"/>
          <c:w val="0.84404477462941052"/>
          <c:h val="0.43883724139661512"/>
        </c:manualLayout>
      </c:layout>
      <c:stockChart>
        <c:ser>
          <c:idx val="0"/>
          <c:order val="0"/>
          <c:tx>
            <c:strRef>
              <c:f>CSL!$L$20</c:f>
              <c:strCache>
                <c:ptCount val="1"/>
                <c:pt idx="0">
                  <c:v>High</c:v>
                </c:pt>
              </c:strCache>
            </c:strRef>
          </c:tx>
          <c:spPr>
            <a:ln w="25400" cap="rnd">
              <a:noFill/>
              <a:round/>
            </a:ln>
            <a:effectLst/>
          </c:spPr>
          <c:marker>
            <c:symbol val="none"/>
          </c:marker>
          <c:val>
            <c:numRef>
              <c:f>CSL!$L$21:$L$67</c:f>
              <c:numCache>
                <c:formatCode>_([$$-409]* #,##0.00_);_([$$-409]* \(#,##0.00\);_([$$-409]* "-"??_);_(@_)</c:formatCode>
                <c:ptCount val="47"/>
                <c:pt idx="0">
                  <c:v>249.095</c:v>
                </c:pt>
                <c:pt idx="1">
                  <c:v>249.78</c:v>
                </c:pt>
                <c:pt idx="2">
                  <c:v>250.23</c:v>
                </c:pt>
                <c:pt idx="3">
                  <c:v>244.73500000000001</c:v>
                </c:pt>
                <c:pt idx="4">
                  <c:v>244.3159</c:v>
                </c:pt>
                <c:pt idx="5">
                  <c:v>238.71</c:v>
                </c:pt>
                <c:pt idx="6">
                  <c:v>239.94</c:v>
                </c:pt>
                <c:pt idx="7">
                  <c:v>245.25</c:v>
                </c:pt>
                <c:pt idx="8">
                  <c:v>246.97</c:v>
                </c:pt>
                <c:pt idx="9">
                  <c:v>240.05</c:v>
                </c:pt>
                <c:pt idx="10">
                  <c:v>235.18</c:v>
                </c:pt>
                <c:pt idx="11">
                  <c:v>235.84</c:v>
                </c:pt>
                <c:pt idx="12">
                  <c:v>235.9</c:v>
                </c:pt>
                <c:pt idx="13">
                  <c:v>233.3</c:v>
                </c:pt>
                <c:pt idx="14">
                  <c:v>230</c:v>
                </c:pt>
                <c:pt idx="15">
                  <c:v>225.07</c:v>
                </c:pt>
                <c:pt idx="16">
                  <c:v>228.02</c:v>
                </c:pt>
                <c:pt idx="17">
                  <c:v>223.595</c:v>
                </c:pt>
                <c:pt idx="18">
                  <c:v>219.04</c:v>
                </c:pt>
                <c:pt idx="19">
                  <c:v>223.51</c:v>
                </c:pt>
                <c:pt idx="20">
                  <c:v>225.85</c:v>
                </c:pt>
                <c:pt idx="21">
                  <c:v>225.86</c:v>
                </c:pt>
                <c:pt idx="22">
                  <c:v>222.57</c:v>
                </c:pt>
                <c:pt idx="23">
                  <c:v>218.18</c:v>
                </c:pt>
                <c:pt idx="24">
                  <c:v>218.755</c:v>
                </c:pt>
                <c:pt idx="25">
                  <c:v>222.65</c:v>
                </c:pt>
                <c:pt idx="26">
                  <c:v>229.53749999999999</c:v>
                </c:pt>
                <c:pt idx="27">
                  <c:v>229.32</c:v>
                </c:pt>
                <c:pt idx="28">
                  <c:v>242.67</c:v>
                </c:pt>
                <c:pt idx="29">
                  <c:v>232.39</c:v>
                </c:pt>
                <c:pt idx="30">
                  <c:v>238.88</c:v>
                </c:pt>
                <c:pt idx="31">
                  <c:v>240.65</c:v>
                </c:pt>
                <c:pt idx="32">
                  <c:v>236.6</c:v>
                </c:pt>
                <c:pt idx="33">
                  <c:v>238.21</c:v>
                </c:pt>
                <c:pt idx="34">
                  <c:v>235.39</c:v>
                </c:pt>
                <c:pt idx="35">
                  <c:v>234.14</c:v>
                </c:pt>
                <c:pt idx="36">
                  <c:v>231.36500000000001</c:v>
                </c:pt>
                <c:pt idx="37">
                  <c:v>240.61500000000001</c:v>
                </c:pt>
                <c:pt idx="38">
                  <c:v>240.33500000000001</c:v>
                </c:pt>
                <c:pt idx="39">
                  <c:v>237.77</c:v>
                </c:pt>
                <c:pt idx="40">
                  <c:v>237.80500000000001</c:v>
                </c:pt>
                <c:pt idx="41">
                  <c:v>240.06</c:v>
                </c:pt>
                <c:pt idx="42">
                  <c:v>237.27</c:v>
                </c:pt>
                <c:pt idx="43">
                  <c:v>232.63</c:v>
                </c:pt>
                <c:pt idx="44">
                  <c:v>227.15</c:v>
                </c:pt>
                <c:pt idx="45">
                  <c:v>228.23</c:v>
                </c:pt>
                <c:pt idx="46">
                  <c:v>230.24</c:v>
                </c:pt>
              </c:numCache>
            </c:numRef>
          </c:val>
          <c:smooth val="0"/>
          <c:extLst>
            <c:ext xmlns:c16="http://schemas.microsoft.com/office/drawing/2014/chart" uri="{C3380CC4-5D6E-409C-BE32-E72D297353CC}">
              <c16:uniqueId val="{00000000-2F4E-4D9E-80A6-245A626FEA33}"/>
            </c:ext>
          </c:extLst>
        </c:ser>
        <c:ser>
          <c:idx val="1"/>
          <c:order val="1"/>
          <c:tx>
            <c:strRef>
              <c:f>CSL!$M$20</c:f>
              <c:strCache>
                <c:ptCount val="1"/>
                <c:pt idx="0">
                  <c:v>Low</c:v>
                </c:pt>
              </c:strCache>
            </c:strRef>
          </c:tx>
          <c:spPr>
            <a:ln w="25400" cap="rnd">
              <a:noFill/>
              <a:round/>
            </a:ln>
            <a:effectLst/>
          </c:spPr>
          <c:marker>
            <c:symbol val="none"/>
          </c:marker>
          <c:val>
            <c:numRef>
              <c:f>CSL!$M$21:$M$67</c:f>
              <c:numCache>
                <c:formatCode>_([$$-409]* #,##0.00_);_([$$-409]* \(#,##0.00\);_([$$-409]* "-"??_);_(@_)</c:formatCode>
                <c:ptCount val="47"/>
                <c:pt idx="0">
                  <c:v>243.72</c:v>
                </c:pt>
                <c:pt idx="1">
                  <c:v>245.55</c:v>
                </c:pt>
                <c:pt idx="2">
                  <c:v>243.34</c:v>
                </c:pt>
                <c:pt idx="3">
                  <c:v>241.27</c:v>
                </c:pt>
                <c:pt idx="4">
                  <c:v>238.17</c:v>
                </c:pt>
                <c:pt idx="5">
                  <c:v>234.36</c:v>
                </c:pt>
                <c:pt idx="6">
                  <c:v>235.03</c:v>
                </c:pt>
                <c:pt idx="7">
                  <c:v>240.88</c:v>
                </c:pt>
                <c:pt idx="8">
                  <c:v>241.89</c:v>
                </c:pt>
                <c:pt idx="9">
                  <c:v>234.76070000000001</c:v>
                </c:pt>
                <c:pt idx="10">
                  <c:v>231.27</c:v>
                </c:pt>
                <c:pt idx="11">
                  <c:v>229.6</c:v>
                </c:pt>
                <c:pt idx="12">
                  <c:v>228.62</c:v>
                </c:pt>
                <c:pt idx="13">
                  <c:v>227.29</c:v>
                </c:pt>
                <c:pt idx="14">
                  <c:v>219.4504</c:v>
                </c:pt>
                <c:pt idx="15">
                  <c:v>218.52</c:v>
                </c:pt>
                <c:pt idx="16">
                  <c:v>217.3</c:v>
                </c:pt>
                <c:pt idx="17">
                  <c:v>213.53</c:v>
                </c:pt>
                <c:pt idx="18">
                  <c:v>211.06</c:v>
                </c:pt>
                <c:pt idx="19">
                  <c:v>216.82</c:v>
                </c:pt>
                <c:pt idx="20">
                  <c:v>219.21</c:v>
                </c:pt>
                <c:pt idx="21">
                  <c:v>220.22</c:v>
                </c:pt>
                <c:pt idx="22">
                  <c:v>218.22499999999999</c:v>
                </c:pt>
                <c:pt idx="23">
                  <c:v>214.32</c:v>
                </c:pt>
                <c:pt idx="24">
                  <c:v>214.05</c:v>
                </c:pt>
                <c:pt idx="25">
                  <c:v>215.42</c:v>
                </c:pt>
                <c:pt idx="26">
                  <c:v>224.69</c:v>
                </c:pt>
                <c:pt idx="27">
                  <c:v>223.35</c:v>
                </c:pt>
                <c:pt idx="28">
                  <c:v>227.75</c:v>
                </c:pt>
                <c:pt idx="29">
                  <c:v>227.25</c:v>
                </c:pt>
                <c:pt idx="30">
                  <c:v>232.84</c:v>
                </c:pt>
                <c:pt idx="31">
                  <c:v>235.69</c:v>
                </c:pt>
                <c:pt idx="32">
                  <c:v>233.32</c:v>
                </c:pt>
                <c:pt idx="33">
                  <c:v>233.91</c:v>
                </c:pt>
                <c:pt idx="34">
                  <c:v>230.05</c:v>
                </c:pt>
                <c:pt idx="35">
                  <c:v>228.53</c:v>
                </c:pt>
                <c:pt idx="36">
                  <c:v>222.375</c:v>
                </c:pt>
                <c:pt idx="37">
                  <c:v>232.3</c:v>
                </c:pt>
                <c:pt idx="38">
                  <c:v>234.75</c:v>
                </c:pt>
                <c:pt idx="39">
                  <c:v>230.06</c:v>
                </c:pt>
                <c:pt idx="40">
                  <c:v>230.83</c:v>
                </c:pt>
                <c:pt idx="41">
                  <c:v>235.8424</c:v>
                </c:pt>
                <c:pt idx="42">
                  <c:v>231.45</c:v>
                </c:pt>
                <c:pt idx="43">
                  <c:v>224.77</c:v>
                </c:pt>
                <c:pt idx="44">
                  <c:v>217.92</c:v>
                </c:pt>
                <c:pt idx="45">
                  <c:v>220.5</c:v>
                </c:pt>
                <c:pt idx="46">
                  <c:v>222.11</c:v>
                </c:pt>
              </c:numCache>
            </c:numRef>
          </c:val>
          <c:smooth val="0"/>
          <c:extLst>
            <c:ext xmlns:c16="http://schemas.microsoft.com/office/drawing/2014/chart" uri="{C3380CC4-5D6E-409C-BE32-E72D297353CC}">
              <c16:uniqueId val="{00000001-2F4E-4D9E-80A6-245A626FEA33}"/>
            </c:ext>
          </c:extLst>
        </c:ser>
        <c:ser>
          <c:idx val="2"/>
          <c:order val="2"/>
          <c:tx>
            <c:strRef>
              <c:f>CSL!$N$20</c:f>
              <c:strCache>
                <c:ptCount val="1"/>
                <c:pt idx="0">
                  <c:v>Close</c:v>
                </c:pt>
              </c:strCache>
            </c:strRef>
          </c:tx>
          <c:spPr>
            <a:ln w="25400" cap="rnd">
              <a:noFill/>
              <a:round/>
            </a:ln>
            <a:effectLst/>
          </c:spPr>
          <c:marker>
            <c:symbol val="circle"/>
            <c:size val="6"/>
            <c:spPr>
              <a:solidFill>
                <a:schemeClr val="accent3">
                  <a:alpha val="85000"/>
                </a:schemeClr>
              </a:solidFill>
              <a:ln>
                <a:noFill/>
              </a:ln>
              <a:effectLst/>
            </c:spPr>
          </c:marker>
          <c:val>
            <c:numRef>
              <c:f>CSL!$N$21:$N$67</c:f>
              <c:numCache>
                <c:formatCode>_([$$-409]* #,##0.00_);_([$$-409]* \(#,##0.00\);_([$$-409]* "-"??_);_(@_)</c:formatCode>
                <c:ptCount val="47"/>
                <c:pt idx="0">
                  <c:v>245.37</c:v>
                </c:pt>
                <c:pt idx="1">
                  <c:v>249</c:v>
                </c:pt>
                <c:pt idx="2">
                  <c:v>243.34</c:v>
                </c:pt>
                <c:pt idx="3">
                  <c:v>242.44</c:v>
                </c:pt>
                <c:pt idx="4">
                  <c:v>238.86</c:v>
                </c:pt>
                <c:pt idx="5">
                  <c:v>237.88</c:v>
                </c:pt>
                <c:pt idx="6">
                  <c:v>239.74</c:v>
                </c:pt>
                <c:pt idx="7">
                  <c:v>243.71</c:v>
                </c:pt>
                <c:pt idx="8">
                  <c:v>242.3</c:v>
                </c:pt>
                <c:pt idx="9">
                  <c:v>236.94</c:v>
                </c:pt>
                <c:pt idx="10">
                  <c:v>232.26</c:v>
                </c:pt>
                <c:pt idx="11">
                  <c:v>230.24</c:v>
                </c:pt>
                <c:pt idx="12">
                  <c:v>229.02</c:v>
                </c:pt>
                <c:pt idx="13">
                  <c:v>227.59</c:v>
                </c:pt>
                <c:pt idx="14">
                  <c:v>229.42</c:v>
                </c:pt>
                <c:pt idx="15">
                  <c:v>222.54</c:v>
                </c:pt>
                <c:pt idx="16">
                  <c:v>219.67</c:v>
                </c:pt>
                <c:pt idx="17">
                  <c:v>215.5</c:v>
                </c:pt>
                <c:pt idx="18">
                  <c:v>219.01</c:v>
                </c:pt>
                <c:pt idx="19">
                  <c:v>223.44</c:v>
                </c:pt>
                <c:pt idx="20">
                  <c:v>222.45</c:v>
                </c:pt>
                <c:pt idx="21">
                  <c:v>222.29</c:v>
                </c:pt>
                <c:pt idx="22">
                  <c:v>219.44</c:v>
                </c:pt>
                <c:pt idx="23">
                  <c:v>215.79</c:v>
                </c:pt>
                <c:pt idx="24">
                  <c:v>217.86</c:v>
                </c:pt>
                <c:pt idx="25">
                  <c:v>222.35</c:v>
                </c:pt>
                <c:pt idx="26">
                  <c:v>228.89</c:v>
                </c:pt>
                <c:pt idx="27">
                  <c:v>224.56</c:v>
                </c:pt>
                <c:pt idx="28">
                  <c:v>229.08</c:v>
                </c:pt>
                <c:pt idx="29">
                  <c:v>229.42</c:v>
                </c:pt>
                <c:pt idx="30">
                  <c:v>237.43</c:v>
                </c:pt>
                <c:pt idx="31">
                  <c:v>238.76</c:v>
                </c:pt>
                <c:pt idx="32">
                  <c:v>235.18</c:v>
                </c:pt>
                <c:pt idx="33">
                  <c:v>234.06</c:v>
                </c:pt>
                <c:pt idx="34">
                  <c:v>232.45</c:v>
                </c:pt>
                <c:pt idx="35">
                  <c:v>228.68</c:v>
                </c:pt>
                <c:pt idx="36">
                  <c:v>230.71</c:v>
                </c:pt>
                <c:pt idx="37">
                  <c:v>240.23</c:v>
                </c:pt>
                <c:pt idx="38">
                  <c:v>237.4</c:v>
                </c:pt>
                <c:pt idx="39">
                  <c:v>231.65</c:v>
                </c:pt>
                <c:pt idx="40">
                  <c:v>236.34</c:v>
                </c:pt>
                <c:pt idx="41">
                  <c:v>238.59</c:v>
                </c:pt>
                <c:pt idx="42">
                  <c:v>232.22</c:v>
                </c:pt>
                <c:pt idx="43">
                  <c:v>225</c:v>
                </c:pt>
                <c:pt idx="44">
                  <c:v>217.93</c:v>
                </c:pt>
                <c:pt idx="45">
                  <c:v>225.33</c:v>
                </c:pt>
                <c:pt idx="46">
                  <c:v>229.52</c:v>
                </c:pt>
              </c:numCache>
            </c:numRef>
          </c:val>
          <c:smooth val="0"/>
          <c:extLst>
            <c:ext xmlns:c16="http://schemas.microsoft.com/office/drawing/2014/chart" uri="{C3380CC4-5D6E-409C-BE32-E72D297353CC}">
              <c16:uniqueId val="{00000002-2F4E-4D9E-80A6-245A626FEA33}"/>
            </c:ext>
          </c:extLst>
        </c:ser>
        <c:dLbls>
          <c:showLegendKey val="0"/>
          <c:showVal val="0"/>
          <c:showCatName val="0"/>
          <c:showSerName val="0"/>
          <c:showPercent val="0"/>
          <c:showBubbleSize val="0"/>
        </c:dLbls>
        <c:hiLowLines>
          <c:spPr>
            <a:ln w="15875" cap="flat" cmpd="sng" algn="ctr">
              <a:solidFill>
                <a:schemeClr val="dk1">
                  <a:lumMod val="65000"/>
                  <a:lumOff val="35000"/>
                </a:schemeClr>
              </a:solidFill>
              <a:round/>
            </a:ln>
            <a:effectLst/>
          </c:spPr>
        </c:hiLowLines>
        <c:axId val="1127923423"/>
        <c:axId val="1127927167"/>
      </c:stockChart>
      <c:catAx>
        <c:axId val="1127923423"/>
        <c:scaling>
          <c:orientation val="minMax"/>
        </c:scaling>
        <c:delete val="0"/>
        <c:axPos val="b"/>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7927167"/>
        <c:crosses val="autoZero"/>
        <c:auto val="1"/>
        <c:lblAlgn val="ctr"/>
        <c:lblOffset val="100"/>
        <c:noMultiLvlLbl val="0"/>
      </c:catAx>
      <c:valAx>
        <c:axId val="1127927167"/>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7923423"/>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Volume and Price Analysis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tx>
            <c:strRef>
              <c:f>FB!$J$20</c:f>
              <c:strCache>
                <c:ptCount val="1"/>
                <c:pt idx="0">
                  <c:v>Volume</c:v>
                </c:pt>
              </c:strCache>
            </c:strRef>
          </c:tx>
          <c:spPr>
            <a:solidFill>
              <a:schemeClr val="accent1">
                <a:alpha val="85000"/>
              </a:schemeClr>
            </a:solidFill>
            <a:ln w="9525" cap="flat" cmpd="sng" algn="ctr">
              <a:solidFill>
                <a:schemeClr val="lt1">
                  <a:alpha val="50000"/>
                </a:schemeClr>
              </a:solidFill>
              <a:round/>
            </a:ln>
            <a:effectLst/>
          </c:spPr>
          <c:invertIfNegative val="0"/>
          <c:cat>
            <c:numRef>
              <c:f>FB!$I$21:$I$67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FB!$J$21:$J$67</c:f>
              <c:numCache>
                <c:formatCode>#,##0</c:formatCode>
                <c:ptCount val="47"/>
                <c:pt idx="0">
                  <c:v>14562849</c:v>
                </c:pt>
                <c:pt idx="1">
                  <c:v>15997974</c:v>
                </c:pt>
                <c:pt idx="2">
                  <c:v>20564521</c:v>
                </c:pt>
                <c:pt idx="3">
                  <c:v>27962809</c:v>
                </c:pt>
                <c:pt idx="4">
                  <c:v>14722020</c:v>
                </c:pt>
                <c:pt idx="5">
                  <c:v>24942383</c:v>
                </c:pt>
                <c:pt idx="6">
                  <c:v>16226847</c:v>
                </c:pt>
                <c:pt idx="7">
                  <c:v>14104858</c:v>
                </c:pt>
                <c:pt idx="8">
                  <c:v>14797109</c:v>
                </c:pt>
                <c:pt idx="9">
                  <c:v>16868497</c:v>
                </c:pt>
                <c:pt idx="10">
                  <c:v>22677332</c:v>
                </c:pt>
                <c:pt idx="11">
                  <c:v>20814740</c:v>
                </c:pt>
                <c:pt idx="12">
                  <c:v>16925030</c:v>
                </c:pt>
                <c:pt idx="13">
                  <c:v>28710717</c:v>
                </c:pt>
                <c:pt idx="14">
                  <c:v>38936901</c:v>
                </c:pt>
                <c:pt idx="15">
                  <c:v>25108454</c:v>
                </c:pt>
                <c:pt idx="16">
                  <c:v>28348801</c:v>
                </c:pt>
                <c:pt idx="17">
                  <c:v>21629922</c:v>
                </c:pt>
                <c:pt idx="18">
                  <c:v>21871620</c:v>
                </c:pt>
                <c:pt idx="19">
                  <c:v>21579474</c:v>
                </c:pt>
                <c:pt idx="20">
                  <c:v>18023796</c:v>
                </c:pt>
                <c:pt idx="21">
                  <c:v>58458280</c:v>
                </c:pt>
                <c:pt idx="22">
                  <c:v>188119925</c:v>
                </c:pt>
                <c:pt idx="23">
                  <c:v>89342247</c:v>
                </c:pt>
                <c:pt idx="24">
                  <c:v>88613826</c:v>
                </c:pt>
                <c:pt idx="25">
                  <c:v>94729672</c:v>
                </c:pt>
                <c:pt idx="26">
                  <c:v>86563275</c:v>
                </c:pt>
                <c:pt idx="27">
                  <c:v>49310356</c:v>
                </c:pt>
                <c:pt idx="28">
                  <c:v>46156943</c:v>
                </c:pt>
                <c:pt idx="29">
                  <c:v>38184035</c:v>
                </c:pt>
                <c:pt idx="30">
                  <c:v>42685473</c:v>
                </c:pt>
                <c:pt idx="31">
                  <c:v>45817457</c:v>
                </c:pt>
                <c:pt idx="32">
                  <c:v>38747533</c:v>
                </c:pt>
                <c:pt idx="33">
                  <c:v>37128438</c:v>
                </c:pt>
                <c:pt idx="34">
                  <c:v>39852391</c:v>
                </c:pt>
                <c:pt idx="35">
                  <c:v>44481359</c:v>
                </c:pt>
                <c:pt idx="36">
                  <c:v>49957167</c:v>
                </c:pt>
                <c:pt idx="37">
                  <c:v>37627551</c:v>
                </c:pt>
                <c:pt idx="38">
                  <c:v>34239803</c:v>
                </c:pt>
                <c:pt idx="39">
                  <c:v>27094902</c:v>
                </c:pt>
                <c:pt idx="40">
                  <c:v>29452147</c:v>
                </c:pt>
                <c:pt idx="41">
                  <c:v>27263524</c:v>
                </c:pt>
                <c:pt idx="42">
                  <c:v>32146264</c:v>
                </c:pt>
                <c:pt idx="43">
                  <c:v>38560609</c:v>
                </c:pt>
                <c:pt idx="44">
                  <c:v>37508149</c:v>
                </c:pt>
                <c:pt idx="45">
                  <c:v>31776968</c:v>
                </c:pt>
                <c:pt idx="46">
                  <c:v>24852975</c:v>
                </c:pt>
              </c:numCache>
            </c:numRef>
          </c:val>
          <c:extLst>
            <c:ext xmlns:c16="http://schemas.microsoft.com/office/drawing/2014/chart" uri="{C3380CC4-5D6E-409C-BE32-E72D297353CC}">
              <c16:uniqueId val="{00000000-541F-493B-B99F-C768CAF339FA}"/>
            </c:ext>
          </c:extLst>
        </c:ser>
        <c:dLbls>
          <c:showLegendKey val="0"/>
          <c:showVal val="0"/>
          <c:showCatName val="0"/>
          <c:showSerName val="0"/>
          <c:showPercent val="0"/>
          <c:showBubbleSize val="0"/>
        </c:dLbls>
        <c:gapWidth val="150"/>
        <c:axId val="947206543"/>
        <c:axId val="947218607"/>
      </c:barChart>
      <c:stockChart>
        <c:ser>
          <c:idx val="1"/>
          <c:order val="1"/>
          <c:tx>
            <c:strRef>
              <c:f>FB!$K$20</c:f>
              <c:strCache>
                <c:ptCount val="1"/>
                <c:pt idx="0">
                  <c:v>Open</c:v>
                </c:pt>
              </c:strCache>
            </c:strRef>
          </c:tx>
          <c:spPr>
            <a:ln w="25400" cap="rnd">
              <a:noFill/>
              <a:round/>
            </a:ln>
            <a:effectLst/>
          </c:spPr>
          <c:marker>
            <c:symbol val="none"/>
          </c:marker>
          <c:cat>
            <c:numRef>
              <c:f>FB!$I$21:$I$67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FB!$K$21:$K$67</c:f>
              <c:numCache>
                <c:formatCode>_([$$-409]* #,##0.00_);_([$$-409]* \(#,##0.00\);_([$$-409]* "-"??_);_(@_)</c:formatCode>
                <c:ptCount val="47"/>
                <c:pt idx="0">
                  <c:v>338.29500000000002</c:v>
                </c:pt>
                <c:pt idx="1">
                  <c:v>339.95</c:v>
                </c:pt>
                <c:pt idx="2">
                  <c:v>333.02</c:v>
                </c:pt>
                <c:pt idx="3">
                  <c:v>322.82</c:v>
                </c:pt>
                <c:pt idx="4">
                  <c:v>332.74</c:v>
                </c:pt>
                <c:pt idx="5">
                  <c:v>325.31</c:v>
                </c:pt>
                <c:pt idx="6">
                  <c:v>326.77999999999997</c:v>
                </c:pt>
                <c:pt idx="7">
                  <c:v>335.18</c:v>
                </c:pt>
                <c:pt idx="8">
                  <c:v>334.98</c:v>
                </c:pt>
                <c:pt idx="9">
                  <c:v>321.79000000000002</c:v>
                </c:pt>
                <c:pt idx="10">
                  <c:v>323.29000000000002</c:v>
                </c:pt>
                <c:pt idx="11">
                  <c:v>319.5822</c:v>
                </c:pt>
                <c:pt idx="12">
                  <c:v>323.89999999999998</c:v>
                </c:pt>
                <c:pt idx="13">
                  <c:v>314.81</c:v>
                </c:pt>
                <c:pt idx="14">
                  <c:v>297.83999999999997</c:v>
                </c:pt>
                <c:pt idx="15">
                  <c:v>299.95</c:v>
                </c:pt>
                <c:pt idx="16">
                  <c:v>307.01</c:v>
                </c:pt>
                <c:pt idx="17">
                  <c:v>297.75200000000001</c:v>
                </c:pt>
                <c:pt idx="18">
                  <c:v>295.62040000000002</c:v>
                </c:pt>
                <c:pt idx="19">
                  <c:v>300.68</c:v>
                </c:pt>
                <c:pt idx="20">
                  <c:v>314.55500000000001</c:v>
                </c:pt>
                <c:pt idx="21">
                  <c:v>327.82</c:v>
                </c:pt>
                <c:pt idx="22">
                  <c:v>244.64500000000001</c:v>
                </c:pt>
                <c:pt idx="23">
                  <c:v>234.97</c:v>
                </c:pt>
                <c:pt idx="24">
                  <c:v>237.7</c:v>
                </c:pt>
                <c:pt idx="25">
                  <c:v>220.85</c:v>
                </c:pt>
                <c:pt idx="26">
                  <c:v>224.2</c:v>
                </c:pt>
                <c:pt idx="27">
                  <c:v>228.27</c:v>
                </c:pt>
                <c:pt idx="28">
                  <c:v>228.46</c:v>
                </c:pt>
                <c:pt idx="29">
                  <c:v>219.31</c:v>
                </c:pt>
                <c:pt idx="30">
                  <c:v>220.47</c:v>
                </c:pt>
                <c:pt idx="31">
                  <c:v>212.41</c:v>
                </c:pt>
                <c:pt idx="32">
                  <c:v>214.02</c:v>
                </c:pt>
                <c:pt idx="33">
                  <c:v>209.39</c:v>
                </c:pt>
                <c:pt idx="34">
                  <c:v>202.34</c:v>
                </c:pt>
                <c:pt idx="35">
                  <c:v>204.16</c:v>
                </c:pt>
                <c:pt idx="36">
                  <c:v>191.06</c:v>
                </c:pt>
                <c:pt idx="37">
                  <c:v>204.94</c:v>
                </c:pt>
                <c:pt idx="38">
                  <c:v>207.67500000000001</c:v>
                </c:pt>
                <c:pt idx="39">
                  <c:v>209.87</c:v>
                </c:pt>
                <c:pt idx="40">
                  <c:v>204.77500000000001</c:v>
                </c:pt>
                <c:pt idx="41">
                  <c:v>209.01499999999999</c:v>
                </c:pt>
                <c:pt idx="42">
                  <c:v>202.37</c:v>
                </c:pt>
                <c:pt idx="43">
                  <c:v>200.79</c:v>
                </c:pt>
                <c:pt idx="44">
                  <c:v>187.85</c:v>
                </c:pt>
                <c:pt idx="45">
                  <c:v>195.74</c:v>
                </c:pt>
                <c:pt idx="46">
                  <c:v>194.84</c:v>
                </c:pt>
              </c:numCache>
            </c:numRef>
          </c:val>
          <c:smooth val="0"/>
          <c:extLst>
            <c:ext xmlns:c16="http://schemas.microsoft.com/office/drawing/2014/chart" uri="{C3380CC4-5D6E-409C-BE32-E72D297353CC}">
              <c16:uniqueId val="{00000001-541F-493B-B99F-C768CAF339FA}"/>
            </c:ext>
          </c:extLst>
        </c:ser>
        <c:ser>
          <c:idx val="2"/>
          <c:order val="2"/>
          <c:tx>
            <c:strRef>
              <c:f>FB!$L$20</c:f>
              <c:strCache>
                <c:ptCount val="1"/>
                <c:pt idx="0">
                  <c:v>High</c:v>
                </c:pt>
              </c:strCache>
            </c:strRef>
          </c:tx>
          <c:spPr>
            <a:ln w="25400" cap="rnd">
              <a:noFill/>
              <a:round/>
            </a:ln>
            <a:effectLst/>
          </c:spPr>
          <c:marker>
            <c:symbol val="none"/>
          </c:marker>
          <c:cat>
            <c:numRef>
              <c:f>FB!$I$21:$I$67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FB!$L$21:$L$67</c:f>
              <c:numCache>
                <c:formatCode>_([$$-409]* #,##0.00_);_([$$-409]* \(#,##0.00\);_([$$-409]* "-"??_);_(@_)</c:formatCode>
                <c:ptCount val="47"/>
                <c:pt idx="0">
                  <c:v>341.08159999999998</c:v>
                </c:pt>
                <c:pt idx="1">
                  <c:v>343.08539999999999</c:v>
                </c:pt>
                <c:pt idx="2">
                  <c:v>335.76</c:v>
                </c:pt>
                <c:pt idx="3">
                  <c:v>339.16500000000002</c:v>
                </c:pt>
                <c:pt idx="4">
                  <c:v>337</c:v>
                </c:pt>
                <c:pt idx="5">
                  <c:v>328.34</c:v>
                </c:pt>
                <c:pt idx="6">
                  <c:v>334.63</c:v>
                </c:pt>
                <c:pt idx="7">
                  <c:v>336.36500000000001</c:v>
                </c:pt>
                <c:pt idx="8">
                  <c:v>335.63</c:v>
                </c:pt>
                <c:pt idx="9">
                  <c:v>332.73</c:v>
                </c:pt>
                <c:pt idx="10">
                  <c:v>324.20999999999998</c:v>
                </c:pt>
                <c:pt idx="11">
                  <c:v>327.10000000000002</c:v>
                </c:pt>
                <c:pt idx="12">
                  <c:v>327.82</c:v>
                </c:pt>
                <c:pt idx="13">
                  <c:v>318.31</c:v>
                </c:pt>
                <c:pt idx="14">
                  <c:v>309.52999999999997</c:v>
                </c:pt>
                <c:pt idx="15">
                  <c:v>306.23</c:v>
                </c:pt>
                <c:pt idx="16">
                  <c:v>307.51</c:v>
                </c:pt>
                <c:pt idx="17">
                  <c:v>301.709</c:v>
                </c:pt>
                <c:pt idx="18">
                  <c:v>301.89999999999998</c:v>
                </c:pt>
                <c:pt idx="19">
                  <c:v>313.79000000000002</c:v>
                </c:pt>
                <c:pt idx="20">
                  <c:v>319.65980000000002</c:v>
                </c:pt>
                <c:pt idx="21">
                  <c:v>328</c:v>
                </c:pt>
                <c:pt idx="22">
                  <c:v>248</c:v>
                </c:pt>
                <c:pt idx="23">
                  <c:v>242.60990000000001</c:v>
                </c:pt>
                <c:pt idx="24">
                  <c:v>238.3</c:v>
                </c:pt>
                <c:pt idx="25">
                  <c:v>225.77</c:v>
                </c:pt>
                <c:pt idx="26">
                  <c:v>233.37</c:v>
                </c:pt>
                <c:pt idx="27">
                  <c:v>235</c:v>
                </c:pt>
                <c:pt idx="28">
                  <c:v>230.42</c:v>
                </c:pt>
                <c:pt idx="29">
                  <c:v>221</c:v>
                </c:pt>
                <c:pt idx="30">
                  <c:v>221.15</c:v>
                </c:pt>
                <c:pt idx="31">
                  <c:v>217.46</c:v>
                </c:pt>
                <c:pt idx="32">
                  <c:v>217.5</c:v>
                </c:pt>
                <c:pt idx="33">
                  <c:v>210.75</c:v>
                </c:pt>
                <c:pt idx="34">
                  <c:v>207.48</c:v>
                </c:pt>
                <c:pt idx="35">
                  <c:v>206.94</c:v>
                </c:pt>
                <c:pt idx="36">
                  <c:v>208.35</c:v>
                </c:pt>
                <c:pt idx="37">
                  <c:v>211.32</c:v>
                </c:pt>
                <c:pt idx="38">
                  <c:v>213.1508</c:v>
                </c:pt>
                <c:pt idx="39">
                  <c:v>211.7517</c:v>
                </c:pt>
                <c:pt idx="40">
                  <c:v>209.15</c:v>
                </c:pt>
                <c:pt idx="41">
                  <c:v>209.08</c:v>
                </c:pt>
                <c:pt idx="42">
                  <c:v>205.89</c:v>
                </c:pt>
                <c:pt idx="43">
                  <c:v>200.89</c:v>
                </c:pt>
                <c:pt idx="44">
                  <c:v>196.7</c:v>
                </c:pt>
                <c:pt idx="45">
                  <c:v>199.1</c:v>
                </c:pt>
                <c:pt idx="46">
                  <c:v>196.28</c:v>
                </c:pt>
              </c:numCache>
            </c:numRef>
          </c:val>
          <c:smooth val="0"/>
          <c:extLst>
            <c:ext xmlns:c16="http://schemas.microsoft.com/office/drawing/2014/chart" uri="{C3380CC4-5D6E-409C-BE32-E72D297353CC}">
              <c16:uniqueId val="{00000002-541F-493B-B99F-C768CAF339FA}"/>
            </c:ext>
          </c:extLst>
        </c:ser>
        <c:ser>
          <c:idx val="3"/>
          <c:order val="3"/>
          <c:tx>
            <c:strRef>
              <c:f>FB!$M$20</c:f>
              <c:strCache>
                <c:ptCount val="1"/>
                <c:pt idx="0">
                  <c:v>Low</c:v>
                </c:pt>
              </c:strCache>
            </c:strRef>
          </c:tx>
          <c:spPr>
            <a:ln w="25400" cap="rnd">
              <a:noFill/>
              <a:round/>
            </a:ln>
            <a:effectLst/>
          </c:spPr>
          <c:marker>
            <c:symbol val="none"/>
          </c:marker>
          <c:cat>
            <c:numRef>
              <c:f>FB!$I$21:$I$67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FB!$M$21:$M$67</c:f>
              <c:numCache>
                <c:formatCode>_([$$-409]* #,##0.00_);_([$$-409]* \(#,##0.00\);_([$$-409]* "-"??_);_(@_)</c:formatCode>
                <c:ptCount val="47"/>
                <c:pt idx="0">
                  <c:v>337.19</c:v>
                </c:pt>
                <c:pt idx="1">
                  <c:v>331.87110000000001</c:v>
                </c:pt>
                <c:pt idx="2">
                  <c:v>323.83999999999997</c:v>
                </c:pt>
                <c:pt idx="3">
                  <c:v>322.72000000000003</c:v>
                </c:pt>
                <c:pt idx="4">
                  <c:v>328.88010000000003</c:v>
                </c:pt>
                <c:pt idx="5">
                  <c:v>315.43</c:v>
                </c:pt>
                <c:pt idx="6">
                  <c:v>325.27999999999997</c:v>
                </c:pt>
                <c:pt idx="7">
                  <c:v>330.03</c:v>
                </c:pt>
                <c:pt idx="8">
                  <c:v>325.76</c:v>
                </c:pt>
                <c:pt idx="9">
                  <c:v>321.20999999999998</c:v>
                </c:pt>
                <c:pt idx="10">
                  <c:v>317.64</c:v>
                </c:pt>
                <c:pt idx="11">
                  <c:v>319.33</c:v>
                </c:pt>
                <c:pt idx="12">
                  <c:v>315.98</c:v>
                </c:pt>
                <c:pt idx="13">
                  <c:v>303.04000000000002</c:v>
                </c:pt>
                <c:pt idx="14">
                  <c:v>289.01</c:v>
                </c:pt>
                <c:pt idx="15">
                  <c:v>297.58</c:v>
                </c:pt>
                <c:pt idx="16">
                  <c:v>290.85000000000002</c:v>
                </c:pt>
                <c:pt idx="17">
                  <c:v>294.26</c:v>
                </c:pt>
                <c:pt idx="18">
                  <c:v>293.0333</c:v>
                </c:pt>
                <c:pt idx="19">
                  <c:v>299.32</c:v>
                </c:pt>
                <c:pt idx="20">
                  <c:v>312.12</c:v>
                </c:pt>
                <c:pt idx="21">
                  <c:v>316.87470000000002</c:v>
                </c:pt>
                <c:pt idx="22">
                  <c:v>235.745</c:v>
                </c:pt>
                <c:pt idx="23">
                  <c:v>230.11</c:v>
                </c:pt>
                <c:pt idx="24">
                  <c:v>224.01</c:v>
                </c:pt>
                <c:pt idx="25">
                  <c:v>216.15</c:v>
                </c:pt>
                <c:pt idx="26">
                  <c:v>222.21</c:v>
                </c:pt>
                <c:pt idx="27">
                  <c:v>226.7</c:v>
                </c:pt>
                <c:pt idx="28">
                  <c:v>218.77010000000001</c:v>
                </c:pt>
                <c:pt idx="29">
                  <c:v>214.78</c:v>
                </c:pt>
                <c:pt idx="30">
                  <c:v>215.06</c:v>
                </c:pt>
                <c:pt idx="31">
                  <c:v>212.36</c:v>
                </c:pt>
                <c:pt idx="32">
                  <c:v>207.1601</c:v>
                </c:pt>
                <c:pt idx="33">
                  <c:v>205.18</c:v>
                </c:pt>
                <c:pt idx="34">
                  <c:v>200.06</c:v>
                </c:pt>
                <c:pt idx="35">
                  <c:v>198.05</c:v>
                </c:pt>
                <c:pt idx="36">
                  <c:v>190.22</c:v>
                </c:pt>
                <c:pt idx="37">
                  <c:v>203.18</c:v>
                </c:pt>
                <c:pt idx="38">
                  <c:v>206.83</c:v>
                </c:pt>
                <c:pt idx="39">
                  <c:v>202.22</c:v>
                </c:pt>
                <c:pt idx="40">
                  <c:v>202.02</c:v>
                </c:pt>
                <c:pt idx="41">
                  <c:v>201.42</c:v>
                </c:pt>
                <c:pt idx="42">
                  <c:v>198.79</c:v>
                </c:pt>
                <c:pt idx="43">
                  <c:v>187.28</c:v>
                </c:pt>
                <c:pt idx="44">
                  <c:v>186.11</c:v>
                </c:pt>
                <c:pt idx="45">
                  <c:v>193.92</c:v>
                </c:pt>
                <c:pt idx="46">
                  <c:v>191.06800000000001</c:v>
                </c:pt>
              </c:numCache>
            </c:numRef>
          </c:val>
          <c:smooth val="0"/>
          <c:extLst>
            <c:ext xmlns:c16="http://schemas.microsoft.com/office/drawing/2014/chart" uri="{C3380CC4-5D6E-409C-BE32-E72D297353CC}">
              <c16:uniqueId val="{00000003-541F-493B-B99F-C768CAF339FA}"/>
            </c:ext>
          </c:extLst>
        </c:ser>
        <c:ser>
          <c:idx val="4"/>
          <c:order val="4"/>
          <c:tx>
            <c:strRef>
              <c:f>FB!$N$20</c:f>
              <c:strCache>
                <c:ptCount val="1"/>
                <c:pt idx="0">
                  <c:v>Close</c:v>
                </c:pt>
              </c:strCache>
            </c:strRef>
          </c:tx>
          <c:spPr>
            <a:ln w="25400" cap="rnd">
              <a:noFill/>
              <a:round/>
            </a:ln>
            <a:effectLst/>
          </c:spPr>
          <c:marker>
            <c:symbol val="none"/>
          </c:marker>
          <c:cat>
            <c:numRef>
              <c:f>FB!$I$21:$I$67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FB!$N$21:$N$67</c:f>
              <c:numCache>
                <c:formatCode>_([$$-409]* #,##0.00_);_([$$-409]* \(#,##0.00\);_([$$-409]* "-"??_);_(@_)</c:formatCode>
                <c:ptCount val="47"/>
                <c:pt idx="0">
                  <c:v>338.54</c:v>
                </c:pt>
                <c:pt idx="1">
                  <c:v>336.53</c:v>
                </c:pt>
                <c:pt idx="2">
                  <c:v>324.17</c:v>
                </c:pt>
                <c:pt idx="3">
                  <c:v>332.46</c:v>
                </c:pt>
                <c:pt idx="4">
                  <c:v>331.79</c:v>
                </c:pt>
                <c:pt idx="5">
                  <c:v>328.07</c:v>
                </c:pt>
                <c:pt idx="6">
                  <c:v>334.37</c:v>
                </c:pt>
                <c:pt idx="7">
                  <c:v>333.26</c:v>
                </c:pt>
                <c:pt idx="8">
                  <c:v>326.48</c:v>
                </c:pt>
                <c:pt idx="9">
                  <c:v>331.9</c:v>
                </c:pt>
                <c:pt idx="10">
                  <c:v>318.14999999999998</c:v>
                </c:pt>
                <c:pt idx="11">
                  <c:v>319.58999999999997</c:v>
                </c:pt>
                <c:pt idx="12">
                  <c:v>316.56</c:v>
                </c:pt>
                <c:pt idx="13">
                  <c:v>303.17</c:v>
                </c:pt>
                <c:pt idx="14">
                  <c:v>308.70999999999998</c:v>
                </c:pt>
                <c:pt idx="15">
                  <c:v>300.14999999999998</c:v>
                </c:pt>
                <c:pt idx="16">
                  <c:v>294.63</c:v>
                </c:pt>
                <c:pt idx="17">
                  <c:v>294.64</c:v>
                </c:pt>
                <c:pt idx="18">
                  <c:v>301.70999999999998</c:v>
                </c:pt>
                <c:pt idx="19">
                  <c:v>313.26</c:v>
                </c:pt>
                <c:pt idx="20">
                  <c:v>319</c:v>
                </c:pt>
                <c:pt idx="21">
                  <c:v>323</c:v>
                </c:pt>
                <c:pt idx="22">
                  <c:v>237.76</c:v>
                </c:pt>
                <c:pt idx="23">
                  <c:v>237.09</c:v>
                </c:pt>
                <c:pt idx="24">
                  <c:v>224.91</c:v>
                </c:pt>
                <c:pt idx="25">
                  <c:v>220.18</c:v>
                </c:pt>
                <c:pt idx="26">
                  <c:v>232</c:v>
                </c:pt>
                <c:pt idx="27">
                  <c:v>228.07</c:v>
                </c:pt>
                <c:pt idx="28">
                  <c:v>219.55</c:v>
                </c:pt>
                <c:pt idx="29">
                  <c:v>217.7</c:v>
                </c:pt>
                <c:pt idx="30">
                  <c:v>221</c:v>
                </c:pt>
                <c:pt idx="31">
                  <c:v>216.54</c:v>
                </c:pt>
                <c:pt idx="32">
                  <c:v>207.71</c:v>
                </c:pt>
                <c:pt idx="33">
                  <c:v>206.16</c:v>
                </c:pt>
                <c:pt idx="34">
                  <c:v>202.08</c:v>
                </c:pt>
                <c:pt idx="35">
                  <c:v>198.45</c:v>
                </c:pt>
                <c:pt idx="36">
                  <c:v>207.6</c:v>
                </c:pt>
                <c:pt idx="37">
                  <c:v>210.48</c:v>
                </c:pt>
                <c:pt idx="38">
                  <c:v>211.03</c:v>
                </c:pt>
                <c:pt idx="39">
                  <c:v>203.49</c:v>
                </c:pt>
                <c:pt idx="40">
                  <c:v>208.11</c:v>
                </c:pt>
                <c:pt idx="41">
                  <c:v>202.97</c:v>
                </c:pt>
                <c:pt idx="42">
                  <c:v>200.06</c:v>
                </c:pt>
                <c:pt idx="43">
                  <c:v>187.47</c:v>
                </c:pt>
                <c:pt idx="44">
                  <c:v>190.29</c:v>
                </c:pt>
                <c:pt idx="45">
                  <c:v>198.5</c:v>
                </c:pt>
                <c:pt idx="46">
                  <c:v>195.21</c:v>
                </c:pt>
              </c:numCache>
            </c:numRef>
          </c:val>
          <c:smooth val="0"/>
          <c:extLst>
            <c:ext xmlns:c16="http://schemas.microsoft.com/office/drawing/2014/chart" uri="{C3380CC4-5D6E-409C-BE32-E72D297353CC}">
              <c16:uniqueId val="{00000004-541F-493B-B99F-C768CAF339FA}"/>
            </c:ext>
          </c:extLst>
        </c:ser>
        <c:dLbls>
          <c:showLegendKey val="0"/>
          <c:showVal val="0"/>
          <c:showCatName val="0"/>
          <c:showSerName val="0"/>
          <c:showPercent val="0"/>
          <c:showBubbleSize val="0"/>
        </c:dLbls>
        <c:hiLowLines>
          <c:spPr>
            <a:ln w="15875" cap="flat" cmpd="sng" algn="ctr">
              <a:solidFill>
                <a:schemeClr val="dk1">
                  <a:lumMod val="65000"/>
                  <a:lumOff val="35000"/>
                </a:schemeClr>
              </a:solidFill>
              <a:round/>
            </a:ln>
            <a:effectLst/>
          </c:spPr>
        </c:hiLowLines>
        <c:upDownBars>
          <c:gapWidth val="150"/>
          <c:upBars>
            <c:spPr>
              <a:solidFill>
                <a:schemeClr val="lt1"/>
              </a:solidFill>
              <a:ln w="9525" cap="flat" cmpd="sng" algn="ctr">
                <a:solidFill>
                  <a:schemeClr val="lt1">
                    <a:lumMod val="85000"/>
                  </a:schemeClr>
                </a:solidFill>
                <a:round/>
              </a:ln>
              <a:effectLst/>
            </c:spPr>
          </c:upBars>
          <c:downBars>
            <c:spPr>
              <a:solidFill>
                <a:schemeClr val="dk1">
                  <a:lumMod val="65000"/>
                  <a:lumOff val="35000"/>
                </a:schemeClr>
              </a:solidFill>
              <a:ln w="9525" cap="flat" cmpd="sng" algn="ctr">
                <a:solidFill>
                  <a:schemeClr val="dk1">
                    <a:lumMod val="65000"/>
                    <a:lumOff val="35000"/>
                  </a:schemeClr>
                </a:solidFill>
                <a:round/>
              </a:ln>
              <a:effectLst/>
            </c:spPr>
          </c:downBars>
        </c:upDownBars>
        <c:axId val="947220271"/>
        <c:axId val="947210287"/>
      </c:stockChart>
      <c:dateAx>
        <c:axId val="947206543"/>
        <c:scaling>
          <c:orientation val="minMax"/>
        </c:scaling>
        <c:delete val="0"/>
        <c:axPos val="b"/>
        <c:numFmt formatCode="m/d/yyyy"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947218607"/>
        <c:crosses val="autoZero"/>
        <c:auto val="1"/>
        <c:lblOffset val="100"/>
        <c:baseTimeUnit val="days"/>
      </c:dateAx>
      <c:valAx>
        <c:axId val="947218607"/>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947206543"/>
        <c:crosses val="autoZero"/>
        <c:crossBetween val="between"/>
      </c:valAx>
      <c:valAx>
        <c:axId val="947210287"/>
        <c:scaling>
          <c:orientation val="minMax"/>
        </c:scaling>
        <c:delete val="0"/>
        <c:axPos val="r"/>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947220271"/>
        <c:crosses val="max"/>
        <c:crossBetween val="between"/>
      </c:valAx>
      <c:dateAx>
        <c:axId val="947220271"/>
        <c:scaling>
          <c:orientation val="minMax"/>
        </c:scaling>
        <c:delete val="1"/>
        <c:axPos val="b"/>
        <c:numFmt formatCode="m/d/yyyy" sourceLinked="1"/>
        <c:majorTickMark val="out"/>
        <c:minorTickMark val="none"/>
        <c:tickLblPos val="nextTo"/>
        <c:crossAx val="947210287"/>
        <c:crosses val="autoZero"/>
        <c:auto val="1"/>
        <c:lblOffset val="100"/>
        <c:baseTimeUnit val="days"/>
      </c:date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 Open-High-Low-Close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stockChart>
        <c:ser>
          <c:idx val="0"/>
          <c:order val="0"/>
          <c:tx>
            <c:strRef>
              <c:f>FB!$K$20</c:f>
              <c:strCache>
                <c:ptCount val="1"/>
                <c:pt idx="0">
                  <c:v>Open</c:v>
                </c:pt>
              </c:strCache>
            </c:strRef>
          </c:tx>
          <c:spPr>
            <a:ln w="25400" cap="rnd">
              <a:noFill/>
              <a:round/>
            </a:ln>
            <a:effectLst/>
          </c:spPr>
          <c:marker>
            <c:symbol val="none"/>
          </c:marker>
          <c:val>
            <c:numRef>
              <c:f>FB!$K$21:$K$67</c:f>
              <c:numCache>
                <c:formatCode>_([$$-409]* #,##0.00_);_([$$-409]* \(#,##0.00\);_([$$-409]* "-"??_);_(@_)</c:formatCode>
                <c:ptCount val="47"/>
                <c:pt idx="0">
                  <c:v>338.29500000000002</c:v>
                </c:pt>
                <c:pt idx="1">
                  <c:v>339.95</c:v>
                </c:pt>
                <c:pt idx="2">
                  <c:v>333.02</c:v>
                </c:pt>
                <c:pt idx="3">
                  <c:v>322.82</c:v>
                </c:pt>
                <c:pt idx="4">
                  <c:v>332.74</c:v>
                </c:pt>
                <c:pt idx="5">
                  <c:v>325.31</c:v>
                </c:pt>
                <c:pt idx="6">
                  <c:v>326.77999999999997</c:v>
                </c:pt>
                <c:pt idx="7">
                  <c:v>335.18</c:v>
                </c:pt>
                <c:pt idx="8">
                  <c:v>334.98</c:v>
                </c:pt>
                <c:pt idx="9">
                  <c:v>321.79000000000002</c:v>
                </c:pt>
                <c:pt idx="10">
                  <c:v>323.29000000000002</c:v>
                </c:pt>
                <c:pt idx="11">
                  <c:v>319.5822</c:v>
                </c:pt>
                <c:pt idx="12">
                  <c:v>323.89999999999998</c:v>
                </c:pt>
                <c:pt idx="13">
                  <c:v>314.81</c:v>
                </c:pt>
                <c:pt idx="14">
                  <c:v>297.83999999999997</c:v>
                </c:pt>
                <c:pt idx="15">
                  <c:v>299.95</c:v>
                </c:pt>
                <c:pt idx="16">
                  <c:v>307.01</c:v>
                </c:pt>
                <c:pt idx="17">
                  <c:v>297.75200000000001</c:v>
                </c:pt>
                <c:pt idx="18">
                  <c:v>295.62040000000002</c:v>
                </c:pt>
                <c:pt idx="19">
                  <c:v>300.68</c:v>
                </c:pt>
                <c:pt idx="20">
                  <c:v>314.55500000000001</c:v>
                </c:pt>
                <c:pt idx="21">
                  <c:v>327.82</c:v>
                </c:pt>
                <c:pt idx="22">
                  <c:v>244.64500000000001</c:v>
                </c:pt>
                <c:pt idx="23">
                  <c:v>234.97</c:v>
                </c:pt>
                <c:pt idx="24">
                  <c:v>237.7</c:v>
                </c:pt>
                <c:pt idx="25">
                  <c:v>220.85</c:v>
                </c:pt>
                <c:pt idx="26">
                  <c:v>224.2</c:v>
                </c:pt>
                <c:pt idx="27">
                  <c:v>228.27</c:v>
                </c:pt>
                <c:pt idx="28">
                  <c:v>228.46</c:v>
                </c:pt>
                <c:pt idx="29">
                  <c:v>219.31</c:v>
                </c:pt>
                <c:pt idx="30">
                  <c:v>220.47</c:v>
                </c:pt>
                <c:pt idx="31">
                  <c:v>212.41</c:v>
                </c:pt>
                <c:pt idx="32">
                  <c:v>214.02</c:v>
                </c:pt>
                <c:pt idx="33">
                  <c:v>209.39</c:v>
                </c:pt>
                <c:pt idx="34">
                  <c:v>202.34</c:v>
                </c:pt>
                <c:pt idx="35">
                  <c:v>204.16</c:v>
                </c:pt>
                <c:pt idx="36">
                  <c:v>191.06</c:v>
                </c:pt>
                <c:pt idx="37">
                  <c:v>204.94</c:v>
                </c:pt>
                <c:pt idx="38">
                  <c:v>207.67500000000001</c:v>
                </c:pt>
                <c:pt idx="39">
                  <c:v>209.87</c:v>
                </c:pt>
                <c:pt idx="40">
                  <c:v>204.77500000000001</c:v>
                </c:pt>
                <c:pt idx="41">
                  <c:v>209.01499999999999</c:v>
                </c:pt>
                <c:pt idx="42">
                  <c:v>202.37</c:v>
                </c:pt>
                <c:pt idx="43">
                  <c:v>200.79</c:v>
                </c:pt>
                <c:pt idx="44">
                  <c:v>187.85</c:v>
                </c:pt>
                <c:pt idx="45">
                  <c:v>195.74</c:v>
                </c:pt>
                <c:pt idx="46">
                  <c:v>194.84</c:v>
                </c:pt>
              </c:numCache>
            </c:numRef>
          </c:val>
          <c:smooth val="0"/>
          <c:extLst>
            <c:ext xmlns:c16="http://schemas.microsoft.com/office/drawing/2014/chart" uri="{C3380CC4-5D6E-409C-BE32-E72D297353CC}">
              <c16:uniqueId val="{00000000-923D-4C9C-ABD3-357ECF36CCB6}"/>
            </c:ext>
          </c:extLst>
        </c:ser>
        <c:ser>
          <c:idx val="1"/>
          <c:order val="1"/>
          <c:tx>
            <c:strRef>
              <c:f>FB!$L$20</c:f>
              <c:strCache>
                <c:ptCount val="1"/>
                <c:pt idx="0">
                  <c:v>High</c:v>
                </c:pt>
              </c:strCache>
            </c:strRef>
          </c:tx>
          <c:spPr>
            <a:ln w="25400" cap="rnd">
              <a:noFill/>
              <a:round/>
            </a:ln>
            <a:effectLst/>
          </c:spPr>
          <c:marker>
            <c:symbol val="none"/>
          </c:marker>
          <c:val>
            <c:numRef>
              <c:f>FB!$L$21:$L$67</c:f>
              <c:numCache>
                <c:formatCode>_([$$-409]* #,##0.00_);_([$$-409]* \(#,##0.00\);_([$$-409]* "-"??_);_(@_)</c:formatCode>
                <c:ptCount val="47"/>
                <c:pt idx="0">
                  <c:v>341.08159999999998</c:v>
                </c:pt>
                <c:pt idx="1">
                  <c:v>343.08539999999999</c:v>
                </c:pt>
                <c:pt idx="2">
                  <c:v>335.76</c:v>
                </c:pt>
                <c:pt idx="3">
                  <c:v>339.16500000000002</c:v>
                </c:pt>
                <c:pt idx="4">
                  <c:v>337</c:v>
                </c:pt>
                <c:pt idx="5">
                  <c:v>328.34</c:v>
                </c:pt>
                <c:pt idx="6">
                  <c:v>334.63</c:v>
                </c:pt>
                <c:pt idx="7">
                  <c:v>336.36500000000001</c:v>
                </c:pt>
                <c:pt idx="8">
                  <c:v>335.63</c:v>
                </c:pt>
                <c:pt idx="9">
                  <c:v>332.73</c:v>
                </c:pt>
                <c:pt idx="10">
                  <c:v>324.20999999999998</c:v>
                </c:pt>
                <c:pt idx="11">
                  <c:v>327.10000000000002</c:v>
                </c:pt>
                <c:pt idx="12">
                  <c:v>327.82</c:v>
                </c:pt>
                <c:pt idx="13">
                  <c:v>318.31</c:v>
                </c:pt>
                <c:pt idx="14">
                  <c:v>309.52999999999997</c:v>
                </c:pt>
                <c:pt idx="15">
                  <c:v>306.23</c:v>
                </c:pt>
                <c:pt idx="16">
                  <c:v>307.51</c:v>
                </c:pt>
                <c:pt idx="17">
                  <c:v>301.709</c:v>
                </c:pt>
                <c:pt idx="18">
                  <c:v>301.89999999999998</c:v>
                </c:pt>
                <c:pt idx="19">
                  <c:v>313.79000000000002</c:v>
                </c:pt>
                <c:pt idx="20">
                  <c:v>319.65980000000002</c:v>
                </c:pt>
                <c:pt idx="21">
                  <c:v>328</c:v>
                </c:pt>
                <c:pt idx="22">
                  <c:v>248</c:v>
                </c:pt>
                <c:pt idx="23">
                  <c:v>242.60990000000001</c:v>
                </c:pt>
                <c:pt idx="24">
                  <c:v>238.3</c:v>
                </c:pt>
                <c:pt idx="25">
                  <c:v>225.77</c:v>
                </c:pt>
                <c:pt idx="26">
                  <c:v>233.37</c:v>
                </c:pt>
                <c:pt idx="27">
                  <c:v>235</c:v>
                </c:pt>
                <c:pt idx="28">
                  <c:v>230.42</c:v>
                </c:pt>
                <c:pt idx="29">
                  <c:v>221</c:v>
                </c:pt>
                <c:pt idx="30">
                  <c:v>221.15</c:v>
                </c:pt>
                <c:pt idx="31">
                  <c:v>217.46</c:v>
                </c:pt>
                <c:pt idx="32">
                  <c:v>217.5</c:v>
                </c:pt>
                <c:pt idx="33">
                  <c:v>210.75</c:v>
                </c:pt>
                <c:pt idx="34">
                  <c:v>207.48</c:v>
                </c:pt>
                <c:pt idx="35">
                  <c:v>206.94</c:v>
                </c:pt>
                <c:pt idx="36">
                  <c:v>208.35</c:v>
                </c:pt>
                <c:pt idx="37">
                  <c:v>211.32</c:v>
                </c:pt>
                <c:pt idx="38">
                  <c:v>213.1508</c:v>
                </c:pt>
                <c:pt idx="39">
                  <c:v>211.7517</c:v>
                </c:pt>
                <c:pt idx="40">
                  <c:v>209.15</c:v>
                </c:pt>
                <c:pt idx="41">
                  <c:v>209.08</c:v>
                </c:pt>
                <c:pt idx="42">
                  <c:v>205.89</c:v>
                </c:pt>
                <c:pt idx="43">
                  <c:v>200.89</c:v>
                </c:pt>
                <c:pt idx="44">
                  <c:v>196.7</c:v>
                </c:pt>
                <c:pt idx="45">
                  <c:v>199.1</c:v>
                </c:pt>
                <c:pt idx="46">
                  <c:v>196.28</c:v>
                </c:pt>
              </c:numCache>
            </c:numRef>
          </c:val>
          <c:smooth val="0"/>
          <c:extLst>
            <c:ext xmlns:c16="http://schemas.microsoft.com/office/drawing/2014/chart" uri="{C3380CC4-5D6E-409C-BE32-E72D297353CC}">
              <c16:uniqueId val="{00000001-923D-4C9C-ABD3-357ECF36CCB6}"/>
            </c:ext>
          </c:extLst>
        </c:ser>
        <c:ser>
          <c:idx val="2"/>
          <c:order val="2"/>
          <c:tx>
            <c:strRef>
              <c:f>FB!$M$20</c:f>
              <c:strCache>
                <c:ptCount val="1"/>
                <c:pt idx="0">
                  <c:v>Low</c:v>
                </c:pt>
              </c:strCache>
            </c:strRef>
          </c:tx>
          <c:spPr>
            <a:ln w="25400" cap="rnd">
              <a:noFill/>
              <a:round/>
            </a:ln>
            <a:effectLst/>
          </c:spPr>
          <c:marker>
            <c:symbol val="none"/>
          </c:marker>
          <c:val>
            <c:numRef>
              <c:f>FB!$M$21:$M$67</c:f>
              <c:numCache>
                <c:formatCode>_([$$-409]* #,##0.00_);_([$$-409]* \(#,##0.00\);_([$$-409]* "-"??_);_(@_)</c:formatCode>
                <c:ptCount val="47"/>
                <c:pt idx="0">
                  <c:v>337.19</c:v>
                </c:pt>
                <c:pt idx="1">
                  <c:v>331.87110000000001</c:v>
                </c:pt>
                <c:pt idx="2">
                  <c:v>323.83999999999997</c:v>
                </c:pt>
                <c:pt idx="3">
                  <c:v>322.72000000000003</c:v>
                </c:pt>
                <c:pt idx="4">
                  <c:v>328.88010000000003</c:v>
                </c:pt>
                <c:pt idx="5">
                  <c:v>315.43</c:v>
                </c:pt>
                <c:pt idx="6">
                  <c:v>325.27999999999997</c:v>
                </c:pt>
                <c:pt idx="7">
                  <c:v>330.03</c:v>
                </c:pt>
                <c:pt idx="8">
                  <c:v>325.76</c:v>
                </c:pt>
                <c:pt idx="9">
                  <c:v>321.20999999999998</c:v>
                </c:pt>
                <c:pt idx="10">
                  <c:v>317.64</c:v>
                </c:pt>
                <c:pt idx="11">
                  <c:v>319.33</c:v>
                </c:pt>
                <c:pt idx="12">
                  <c:v>315.98</c:v>
                </c:pt>
                <c:pt idx="13">
                  <c:v>303.04000000000002</c:v>
                </c:pt>
                <c:pt idx="14">
                  <c:v>289.01</c:v>
                </c:pt>
                <c:pt idx="15">
                  <c:v>297.58</c:v>
                </c:pt>
                <c:pt idx="16">
                  <c:v>290.85000000000002</c:v>
                </c:pt>
                <c:pt idx="17">
                  <c:v>294.26</c:v>
                </c:pt>
                <c:pt idx="18">
                  <c:v>293.0333</c:v>
                </c:pt>
                <c:pt idx="19">
                  <c:v>299.32</c:v>
                </c:pt>
                <c:pt idx="20">
                  <c:v>312.12</c:v>
                </c:pt>
                <c:pt idx="21">
                  <c:v>316.87470000000002</c:v>
                </c:pt>
                <c:pt idx="22">
                  <c:v>235.745</c:v>
                </c:pt>
                <c:pt idx="23">
                  <c:v>230.11</c:v>
                </c:pt>
                <c:pt idx="24">
                  <c:v>224.01</c:v>
                </c:pt>
                <c:pt idx="25">
                  <c:v>216.15</c:v>
                </c:pt>
                <c:pt idx="26">
                  <c:v>222.21</c:v>
                </c:pt>
                <c:pt idx="27">
                  <c:v>226.7</c:v>
                </c:pt>
                <c:pt idx="28">
                  <c:v>218.77010000000001</c:v>
                </c:pt>
                <c:pt idx="29">
                  <c:v>214.78</c:v>
                </c:pt>
                <c:pt idx="30">
                  <c:v>215.06</c:v>
                </c:pt>
                <c:pt idx="31">
                  <c:v>212.36</c:v>
                </c:pt>
                <c:pt idx="32">
                  <c:v>207.1601</c:v>
                </c:pt>
                <c:pt idx="33">
                  <c:v>205.18</c:v>
                </c:pt>
                <c:pt idx="34">
                  <c:v>200.06</c:v>
                </c:pt>
                <c:pt idx="35">
                  <c:v>198.05</c:v>
                </c:pt>
                <c:pt idx="36">
                  <c:v>190.22</c:v>
                </c:pt>
                <c:pt idx="37">
                  <c:v>203.18</c:v>
                </c:pt>
                <c:pt idx="38">
                  <c:v>206.83</c:v>
                </c:pt>
                <c:pt idx="39">
                  <c:v>202.22</c:v>
                </c:pt>
                <c:pt idx="40">
                  <c:v>202.02</c:v>
                </c:pt>
                <c:pt idx="41">
                  <c:v>201.42</c:v>
                </c:pt>
                <c:pt idx="42">
                  <c:v>198.79</c:v>
                </c:pt>
                <c:pt idx="43">
                  <c:v>187.28</c:v>
                </c:pt>
                <c:pt idx="44">
                  <c:v>186.11</c:v>
                </c:pt>
                <c:pt idx="45">
                  <c:v>193.92</c:v>
                </c:pt>
                <c:pt idx="46">
                  <c:v>191.06800000000001</c:v>
                </c:pt>
              </c:numCache>
            </c:numRef>
          </c:val>
          <c:smooth val="0"/>
          <c:extLst>
            <c:ext xmlns:c16="http://schemas.microsoft.com/office/drawing/2014/chart" uri="{C3380CC4-5D6E-409C-BE32-E72D297353CC}">
              <c16:uniqueId val="{00000002-923D-4C9C-ABD3-357ECF36CCB6}"/>
            </c:ext>
          </c:extLst>
        </c:ser>
        <c:ser>
          <c:idx val="3"/>
          <c:order val="3"/>
          <c:tx>
            <c:strRef>
              <c:f>FB!$N$20</c:f>
              <c:strCache>
                <c:ptCount val="1"/>
                <c:pt idx="0">
                  <c:v>Close</c:v>
                </c:pt>
              </c:strCache>
            </c:strRef>
          </c:tx>
          <c:spPr>
            <a:ln w="25400" cap="rnd">
              <a:noFill/>
              <a:round/>
            </a:ln>
            <a:effectLst/>
          </c:spPr>
          <c:marker>
            <c:symbol val="none"/>
          </c:marker>
          <c:val>
            <c:numRef>
              <c:f>FB!$N$21:$N$67</c:f>
              <c:numCache>
                <c:formatCode>_([$$-409]* #,##0.00_);_([$$-409]* \(#,##0.00\);_([$$-409]* "-"??_);_(@_)</c:formatCode>
                <c:ptCount val="47"/>
                <c:pt idx="0">
                  <c:v>338.54</c:v>
                </c:pt>
                <c:pt idx="1">
                  <c:v>336.53</c:v>
                </c:pt>
                <c:pt idx="2">
                  <c:v>324.17</c:v>
                </c:pt>
                <c:pt idx="3">
                  <c:v>332.46</c:v>
                </c:pt>
                <c:pt idx="4">
                  <c:v>331.79</c:v>
                </c:pt>
                <c:pt idx="5">
                  <c:v>328.07</c:v>
                </c:pt>
                <c:pt idx="6">
                  <c:v>334.37</c:v>
                </c:pt>
                <c:pt idx="7">
                  <c:v>333.26</c:v>
                </c:pt>
                <c:pt idx="8">
                  <c:v>326.48</c:v>
                </c:pt>
                <c:pt idx="9">
                  <c:v>331.9</c:v>
                </c:pt>
                <c:pt idx="10">
                  <c:v>318.14999999999998</c:v>
                </c:pt>
                <c:pt idx="11">
                  <c:v>319.58999999999997</c:v>
                </c:pt>
                <c:pt idx="12">
                  <c:v>316.56</c:v>
                </c:pt>
                <c:pt idx="13">
                  <c:v>303.17</c:v>
                </c:pt>
                <c:pt idx="14">
                  <c:v>308.70999999999998</c:v>
                </c:pt>
                <c:pt idx="15">
                  <c:v>300.14999999999998</c:v>
                </c:pt>
                <c:pt idx="16">
                  <c:v>294.63</c:v>
                </c:pt>
                <c:pt idx="17">
                  <c:v>294.64</c:v>
                </c:pt>
                <c:pt idx="18">
                  <c:v>301.70999999999998</c:v>
                </c:pt>
                <c:pt idx="19">
                  <c:v>313.26</c:v>
                </c:pt>
                <c:pt idx="20">
                  <c:v>319</c:v>
                </c:pt>
                <c:pt idx="21">
                  <c:v>323</c:v>
                </c:pt>
                <c:pt idx="22">
                  <c:v>237.76</c:v>
                </c:pt>
                <c:pt idx="23">
                  <c:v>237.09</c:v>
                </c:pt>
                <c:pt idx="24">
                  <c:v>224.91</c:v>
                </c:pt>
                <c:pt idx="25">
                  <c:v>220.18</c:v>
                </c:pt>
                <c:pt idx="26">
                  <c:v>232</c:v>
                </c:pt>
                <c:pt idx="27">
                  <c:v>228.07</c:v>
                </c:pt>
                <c:pt idx="28">
                  <c:v>219.55</c:v>
                </c:pt>
                <c:pt idx="29">
                  <c:v>217.7</c:v>
                </c:pt>
                <c:pt idx="30">
                  <c:v>221</c:v>
                </c:pt>
                <c:pt idx="31">
                  <c:v>216.54</c:v>
                </c:pt>
                <c:pt idx="32">
                  <c:v>207.71</c:v>
                </c:pt>
                <c:pt idx="33">
                  <c:v>206.16</c:v>
                </c:pt>
                <c:pt idx="34">
                  <c:v>202.08</c:v>
                </c:pt>
                <c:pt idx="35">
                  <c:v>198.45</c:v>
                </c:pt>
                <c:pt idx="36">
                  <c:v>207.6</c:v>
                </c:pt>
                <c:pt idx="37">
                  <c:v>210.48</c:v>
                </c:pt>
                <c:pt idx="38">
                  <c:v>211.03</c:v>
                </c:pt>
                <c:pt idx="39">
                  <c:v>203.49</c:v>
                </c:pt>
                <c:pt idx="40">
                  <c:v>208.11</c:v>
                </c:pt>
                <c:pt idx="41">
                  <c:v>202.97</c:v>
                </c:pt>
                <c:pt idx="42">
                  <c:v>200.06</c:v>
                </c:pt>
                <c:pt idx="43">
                  <c:v>187.47</c:v>
                </c:pt>
                <c:pt idx="44">
                  <c:v>190.29</c:v>
                </c:pt>
                <c:pt idx="45">
                  <c:v>198.5</c:v>
                </c:pt>
                <c:pt idx="46">
                  <c:v>195.21</c:v>
                </c:pt>
              </c:numCache>
            </c:numRef>
          </c:val>
          <c:smooth val="0"/>
          <c:extLst>
            <c:ext xmlns:c16="http://schemas.microsoft.com/office/drawing/2014/chart" uri="{C3380CC4-5D6E-409C-BE32-E72D297353CC}">
              <c16:uniqueId val="{00000003-923D-4C9C-ABD3-357ECF36CCB6}"/>
            </c:ext>
          </c:extLst>
        </c:ser>
        <c:dLbls>
          <c:showLegendKey val="0"/>
          <c:showVal val="0"/>
          <c:showCatName val="0"/>
          <c:showSerName val="0"/>
          <c:showPercent val="0"/>
          <c:showBubbleSize val="0"/>
        </c:dLbls>
        <c:hiLowLines>
          <c:spPr>
            <a:ln w="15875" cap="flat" cmpd="sng" algn="ctr">
              <a:solidFill>
                <a:schemeClr val="dk1">
                  <a:lumMod val="65000"/>
                  <a:lumOff val="35000"/>
                </a:schemeClr>
              </a:solidFill>
              <a:round/>
            </a:ln>
            <a:effectLst/>
          </c:spPr>
        </c:hiLowLines>
        <c:upDownBars>
          <c:gapWidth val="150"/>
          <c:upBars>
            <c:spPr>
              <a:solidFill>
                <a:schemeClr val="lt1"/>
              </a:solidFill>
              <a:ln w="9525" cap="flat" cmpd="sng" algn="ctr">
                <a:solidFill>
                  <a:schemeClr val="lt1">
                    <a:lumMod val="85000"/>
                  </a:schemeClr>
                </a:solidFill>
                <a:round/>
              </a:ln>
              <a:effectLst/>
            </c:spPr>
          </c:upBars>
          <c:downBars>
            <c:spPr>
              <a:solidFill>
                <a:schemeClr val="dk1">
                  <a:lumMod val="65000"/>
                  <a:lumOff val="35000"/>
                </a:schemeClr>
              </a:solidFill>
              <a:ln w="9525" cap="flat" cmpd="sng" algn="ctr">
                <a:solidFill>
                  <a:schemeClr val="dk1">
                    <a:lumMod val="65000"/>
                    <a:lumOff val="35000"/>
                  </a:schemeClr>
                </a:solidFill>
                <a:round/>
              </a:ln>
              <a:effectLst/>
            </c:spPr>
          </c:downBars>
        </c:upDownBars>
        <c:axId val="1127930079"/>
        <c:axId val="1127920511"/>
      </c:stockChart>
      <c:catAx>
        <c:axId val="1127930079"/>
        <c:scaling>
          <c:orientation val="minMax"/>
        </c:scaling>
        <c:delete val="0"/>
        <c:axPos val="b"/>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7920511"/>
        <c:crosses val="autoZero"/>
        <c:auto val="1"/>
        <c:lblAlgn val="ctr"/>
        <c:lblOffset val="100"/>
        <c:noMultiLvlLbl val="0"/>
      </c:catAx>
      <c:valAx>
        <c:axId val="1127920511"/>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7930079"/>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High-low-Close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manualLayout>
          <c:layoutTarget val="inner"/>
          <c:xMode val="edge"/>
          <c:yMode val="edge"/>
          <c:x val="0.12842889039292801"/>
          <c:y val="0.26752129674934449"/>
          <c:w val="0.84404477462941052"/>
          <c:h val="0.43883724139661512"/>
        </c:manualLayout>
      </c:layout>
      <c:stockChart>
        <c:ser>
          <c:idx val="0"/>
          <c:order val="0"/>
          <c:tx>
            <c:strRef>
              <c:f>FB!$L$20</c:f>
              <c:strCache>
                <c:ptCount val="1"/>
                <c:pt idx="0">
                  <c:v>High</c:v>
                </c:pt>
              </c:strCache>
            </c:strRef>
          </c:tx>
          <c:spPr>
            <a:ln w="25400" cap="rnd">
              <a:noFill/>
              <a:round/>
            </a:ln>
            <a:effectLst/>
          </c:spPr>
          <c:marker>
            <c:symbol val="none"/>
          </c:marker>
          <c:val>
            <c:numRef>
              <c:f>FB!$L$21:$L$67</c:f>
              <c:numCache>
                <c:formatCode>_([$$-409]* #,##0.00_);_([$$-409]* \(#,##0.00\);_([$$-409]* "-"??_);_(@_)</c:formatCode>
                <c:ptCount val="47"/>
                <c:pt idx="0">
                  <c:v>341.08159999999998</c:v>
                </c:pt>
                <c:pt idx="1">
                  <c:v>343.08539999999999</c:v>
                </c:pt>
                <c:pt idx="2">
                  <c:v>335.76</c:v>
                </c:pt>
                <c:pt idx="3">
                  <c:v>339.16500000000002</c:v>
                </c:pt>
                <c:pt idx="4">
                  <c:v>337</c:v>
                </c:pt>
                <c:pt idx="5">
                  <c:v>328.34</c:v>
                </c:pt>
                <c:pt idx="6">
                  <c:v>334.63</c:v>
                </c:pt>
                <c:pt idx="7">
                  <c:v>336.36500000000001</c:v>
                </c:pt>
                <c:pt idx="8">
                  <c:v>335.63</c:v>
                </c:pt>
                <c:pt idx="9">
                  <c:v>332.73</c:v>
                </c:pt>
                <c:pt idx="10">
                  <c:v>324.20999999999998</c:v>
                </c:pt>
                <c:pt idx="11">
                  <c:v>327.10000000000002</c:v>
                </c:pt>
                <c:pt idx="12">
                  <c:v>327.82</c:v>
                </c:pt>
                <c:pt idx="13">
                  <c:v>318.31</c:v>
                </c:pt>
                <c:pt idx="14">
                  <c:v>309.52999999999997</c:v>
                </c:pt>
                <c:pt idx="15">
                  <c:v>306.23</c:v>
                </c:pt>
                <c:pt idx="16">
                  <c:v>307.51</c:v>
                </c:pt>
                <c:pt idx="17">
                  <c:v>301.709</c:v>
                </c:pt>
                <c:pt idx="18">
                  <c:v>301.89999999999998</c:v>
                </c:pt>
                <c:pt idx="19">
                  <c:v>313.79000000000002</c:v>
                </c:pt>
                <c:pt idx="20">
                  <c:v>319.65980000000002</c:v>
                </c:pt>
                <c:pt idx="21">
                  <c:v>328</c:v>
                </c:pt>
                <c:pt idx="22">
                  <c:v>248</c:v>
                </c:pt>
                <c:pt idx="23">
                  <c:v>242.60990000000001</c:v>
                </c:pt>
                <c:pt idx="24">
                  <c:v>238.3</c:v>
                </c:pt>
                <c:pt idx="25">
                  <c:v>225.77</c:v>
                </c:pt>
                <c:pt idx="26">
                  <c:v>233.37</c:v>
                </c:pt>
                <c:pt idx="27">
                  <c:v>235</c:v>
                </c:pt>
                <c:pt idx="28">
                  <c:v>230.42</c:v>
                </c:pt>
                <c:pt idx="29">
                  <c:v>221</c:v>
                </c:pt>
                <c:pt idx="30">
                  <c:v>221.15</c:v>
                </c:pt>
                <c:pt idx="31">
                  <c:v>217.46</c:v>
                </c:pt>
                <c:pt idx="32">
                  <c:v>217.5</c:v>
                </c:pt>
                <c:pt idx="33">
                  <c:v>210.75</c:v>
                </c:pt>
                <c:pt idx="34">
                  <c:v>207.48</c:v>
                </c:pt>
                <c:pt idx="35">
                  <c:v>206.94</c:v>
                </c:pt>
                <c:pt idx="36">
                  <c:v>208.35</c:v>
                </c:pt>
                <c:pt idx="37">
                  <c:v>211.32</c:v>
                </c:pt>
                <c:pt idx="38">
                  <c:v>213.1508</c:v>
                </c:pt>
                <c:pt idx="39">
                  <c:v>211.7517</c:v>
                </c:pt>
                <c:pt idx="40">
                  <c:v>209.15</c:v>
                </c:pt>
                <c:pt idx="41">
                  <c:v>209.08</c:v>
                </c:pt>
                <c:pt idx="42">
                  <c:v>205.89</c:v>
                </c:pt>
                <c:pt idx="43">
                  <c:v>200.89</c:v>
                </c:pt>
                <c:pt idx="44">
                  <c:v>196.7</c:v>
                </c:pt>
                <c:pt idx="45">
                  <c:v>199.1</c:v>
                </c:pt>
                <c:pt idx="46">
                  <c:v>196.28</c:v>
                </c:pt>
              </c:numCache>
            </c:numRef>
          </c:val>
          <c:smooth val="0"/>
          <c:extLst>
            <c:ext xmlns:c16="http://schemas.microsoft.com/office/drawing/2014/chart" uri="{C3380CC4-5D6E-409C-BE32-E72D297353CC}">
              <c16:uniqueId val="{00000000-1D0F-40EA-8EEA-4B88DA8FC3D2}"/>
            </c:ext>
          </c:extLst>
        </c:ser>
        <c:ser>
          <c:idx val="1"/>
          <c:order val="1"/>
          <c:tx>
            <c:strRef>
              <c:f>FB!$M$20</c:f>
              <c:strCache>
                <c:ptCount val="1"/>
                <c:pt idx="0">
                  <c:v>Low</c:v>
                </c:pt>
              </c:strCache>
            </c:strRef>
          </c:tx>
          <c:spPr>
            <a:ln w="25400" cap="rnd">
              <a:noFill/>
              <a:round/>
            </a:ln>
            <a:effectLst/>
          </c:spPr>
          <c:marker>
            <c:symbol val="none"/>
          </c:marker>
          <c:val>
            <c:numRef>
              <c:f>FB!$M$21:$M$67</c:f>
              <c:numCache>
                <c:formatCode>_([$$-409]* #,##0.00_);_([$$-409]* \(#,##0.00\);_([$$-409]* "-"??_);_(@_)</c:formatCode>
                <c:ptCount val="47"/>
                <c:pt idx="0">
                  <c:v>337.19</c:v>
                </c:pt>
                <c:pt idx="1">
                  <c:v>331.87110000000001</c:v>
                </c:pt>
                <c:pt idx="2">
                  <c:v>323.83999999999997</c:v>
                </c:pt>
                <c:pt idx="3">
                  <c:v>322.72000000000003</c:v>
                </c:pt>
                <c:pt idx="4">
                  <c:v>328.88010000000003</c:v>
                </c:pt>
                <c:pt idx="5">
                  <c:v>315.43</c:v>
                </c:pt>
                <c:pt idx="6">
                  <c:v>325.27999999999997</c:v>
                </c:pt>
                <c:pt idx="7">
                  <c:v>330.03</c:v>
                </c:pt>
                <c:pt idx="8">
                  <c:v>325.76</c:v>
                </c:pt>
                <c:pt idx="9">
                  <c:v>321.20999999999998</c:v>
                </c:pt>
                <c:pt idx="10">
                  <c:v>317.64</c:v>
                </c:pt>
                <c:pt idx="11">
                  <c:v>319.33</c:v>
                </c:pt>
                <c:pt idx="12">
                  <c:v>315.98</c:v>
                </c:pt>
                <c:pt idx="13">
                  <c:v>303.04000000000002</c:v>
                </c:pt>
                <c:pt idx="14">
                  <c:v>289.01</c:v>
                </c:pt>
                <c:pt idx="15">
                  <c:v>297.58</c:v>
                </c:pt>
                <c:pt idx="16">
                  <c:v>290.85000000000002</c:v>
                </c:pt>
                <c:pt idx="17">
                  <c:v>294.26</c:v>
                </c:pt>
                <c:pt idx="18">
                  <c:v>293.0333</c:v>
                </c:pt>
                <c:pt idx="19">
                  <c:v>299.32</c:v>
                </c:pt>
                <c:pt idx="20">
                  <c:v>312.12</c:v>
                </c:pt>
                <c:pt idx="21">
                  <c:v>316.87470000000002</c:v>
                </c:pt>
                <c:pt idx="22">
                  <c:v>235.745</c:v>
                </c:pt>
                <c:pt idx="23">
                  <c:v>230.11</c:v>
                </c:pt>
                <c:pt idx="24">
                  <c:v>224.01</c:v>
                </c:pt>
                <c:pt idx="25">
                  <c:v>216.15</c:v>
                </c:pt>
                <c:pt idx="26">
                  <c:v>222.21</c:v>
                </c:pt>
                <c:pt idx="27">
                  <c:v>226.7</c:v>
                </c:pt>
                <c:pt idx="28">
                  <c:v>218.77010000000001</c:v>
                </c:pt>
                <c:pt idx="29">
                  <c:v>214.78</c:v>
                </c:pt>
                <c:pt idx="30">
                  <c:v>215.06</c:v>
                </c:pt>
                <c:pt idx="31">
                  <c:v>212.36</c:v>
                </c:pt>
                <c:pt idx="32">
                  <c:v>207.1601</c:v>
                </c:pt>
                <c:pt idx="33">
                  <c:v>205.18</c:v>
                </c:pt>
                <c:pt idx="34">
                  <c:v>200.06</c:v>
                </c:pt>
                <c:pt idx="35">
                  <c:v>198.05</c:v>
                </c:pt>
                <c:pt idx="36">
                  <c:v>190.22</c:v>
                </c:pt>
                <c:pt idx="37">
                  <c:v>203.18</c:v>
                </c:pt>
                <c:pt idx="38">
                  <c:v>206.83</c:v>
                </c:pt>
                <c:pt idx="39">
                  <c:v>202.22</c:v>
                </c:pt>
                <c:pt idx="40">
                  <c:v>202.02</c:v>
                </c:pt>
                <c:pt idx="41">
                  <c:v>201.42</c:v>
                </c:pt>
                <c:pt idx="42">
                  <c:v>198.79</c:v>
                </c:pt>
                <c:pt idx="43">
                  <c:v>187.28</c:v>
                </c:pt>
                <c:pt idx="44">
                  <c:v>186.11</c:v>
                </c:pt>
                <c:pt idx="45">
                  <c:v>193.92</c:v>
                </c:pt>
                <c:pt idx="46">
                  <c:v>191.06800000000001</c:v>
                </c:pt>
              </c:numCache>
            </c:numRef>
          </c:val>
          <c:smooth val="0"/>
          <c:extLst>
            <c:ext xmlns:c16="http://schemas.microsoft.com/office/drawing/2014/chart" uri="{C3380CC4-5D6E-409C-BE32-E72D297353CC}">
              <c16:uniqueId val="{00000001-1D0F-40EA-8EEA-4B88DA8FC3D2}"/>
            </c:ext>
          </c:extLst>
        </c:ser>
        <c:ser>
          <c:idx val="2"/>
          <c:order val="2"/>
          <c:tx>
            <c:strRef>
              <c:f>FB!$N$20</c:f>
              <c:strCache>
                <c:ptCount val="1"/>
                <c:pt idx="0">
                  <c:v>Close</c:v>
                </c:pt>
              </c:strCache>
            </c:strRef>
          </c:tx>
          <c:spPr>
            <a:ln w="25400" cap="rnd">
              <a:noFill/>
              <a:round/>
            </a:ln>
            <a:effectLst/>
          </c:spPr>
          <c:marker>
            <c:symbol val="circle"/>
            <c:size val="6"/>
            <c:spPr>
              <a:solidFill>
                <a:schemeClr val="accent3">
                  <a:alpha val="85000"/>
                </a:schemeClr>
              </a:solidFill>
              <a:ln>
                <a:noFill/>
              </a:ln>
              <a:effectLst/>
            </c:spPr>
          </c:marker>
          <c:val>
            <c:numRef>
              <c:f>FB!$N$21:$N$67</c:f>
              <c:numCache>
                <c:formatCode>_([$$-409]* #,##0.00_);_([$$-409]* \(#,##0.00\);_([$$-409]* "-"??_);_(@_)</c:formatCode>
                <c:ptCount val="47"/>
                <c:pt idx="0">
                  <c:v>338.54</c:v>
                </c:pt>
                <c:pt idx="1">
                  <c:v>336.53</c:v>
                </c:pt>
                <c:pt idx="2">
                  <c:v>324.17</c:v>
                </c:pt>
                <c:pt idx="3">
                  <c:v>332.46</c:v>
                </c:pt>
                <c:pt idx="4">
                  <c:v>331.79</c:v>
                </c:pt>
                <c:pt idx="5">
                  <c:v>328.07</c:v>
                </c:pt>
                <c:pt idx="6">
                  <c:v>334.37</c:v>
                </c:pt>
                <c:pt idx="7">
                  <c:v>333.26</c:v>
                </c:pt>
                <c:pt idx="8">
                  <c:v>326.48</c:v>
                </c:pt>
                <c:pt idx="9">
                  <c:v>331.9</c:v>
                </c:pt>
                <c:pt idx="10">
                  <c:v>318.14999999999998</c:v>
                </c:pt>
                <c:pt idx="11">
                  <c:v>319.58999999999997</c:v>
                </c:pt>
                <c:pt idx="12">
                  <c:v>316.56</c:v>
                </c:pt>
                <c:pt idx="13">
                  <c:v>303.17</c:v>
                </c:pt>
                <c:pt idx="14">
                  <c:v>308.70999999999998</c:v>
                </c:pt>
                <c:pt idx="15">
                  <c:v>300.14999999999998</c:v>
                </c:pt>
                <c:pt idx="16">
                  <c:v>294.63</c:v>
                </c:pt>
                <c:pt idx="17">
                  <c:v>294.64</c:v>
                </c:pt>
                <c:pt idx="18">
                  <c:v>301.70999999999998</c:v>
                </c:pt>
                <c:pt idx="19">
                  <c:v>313.26</c:v>
                </c:pt>
                <c:pt idx="20">
                  <c:v>319</c:v>
                </c:pt>
                <c:pt idx="21">
                  <c:v>323</c:v>
                </c:pt>
                <c:pt idx="22">
                  <c:v>237.76</c:v>
                </c:pt>
                <c:pt idx="23">
                  <c:v>237.09</c:v>
                </c:pt>
                <c:pt idx="24">
                  <c:v>224.91</c:v>
                </c:pt>
                <c:pt idx="25">
                  <c:v>220.18</c:v>
                </c:pt>
                <c:pt idx="26">
                  <c:v>232</c:v>
                </c:pt>
                <c:pt idx="27">
                  <c:v>228.07</c:v>
                </c:pt>
                <c:pt idx="28">
                  <c:v>219.55</c:v>
                </c:pt>
                <c:pt idx="29">
                  <c:v>217.7</c:v>
                </c:pt>
                <c:pt idx="30">
                  <c:v>221</c:v>
                </c:pt>
                <c:pt idx="31">
                  <c:v>216.54</c:v>
                </c:pt>
                <c:pt idx="32">
                  <c:v>207.71</c:v>
                </c:pt>
                <c:pt idx="33">
                  <c:v>206.16</c:v>
                </c:pt>
                <c:pt idx="34">
                  <c:v>202.08</c:v>
                </c:pt>
                <c:pt idx="35">
                  <c:v>198.45</c:v>
                </c:pt>
                <c:pt idx="36">
                  <c:v>207.6</c:v>
                </c:pt>
                <c:pt idx="37">
                  <c:v>210.48</c:v>
                </c:pt>
                <c:pt idx="38">
                  <c:v>211.03</c:v>
                </c:pt>
                <c:pt idx="39">
                  <c:v>203.49</c:v>
                </c:pt>
                <c:pt idx="40">
                  <c:v>208.11</c:v>
                </c:pt>
                <c:pt idx="41">
                  <c:v>202.97</c:v>
                </c:pt>
                <c:pt idx="42">
                  <c:v>200.06</c:v>
                </c:pt>
                <c:pt idx="43">
                  <c:v>187.47</c:v>
                </c:pt>
                <c:pt idx="44">
                  <c:v>190.29</c:v>
                </c:pt>
                <c:pt idx="45">
                  <c:v>198.5</c:v>
                </c:pt>
                <c:pt idx="46">
                  <c:v>195.21</c:v>
                </c:pt>
              </c:numCache>
            </c:numRef>
          </c:val>
          <c:smooth val="0"/>
          <c:extLst>
            <c:ext xmlns:c16="http://schemas.microsoft.com/office/drawing/2014/chart" uri="{C3380CC4-5D6E-409C-BE32-E72D297353CC}">
              <c16:uniqueId val="{00000002-1D0F-40EA-8EEA-4B88DA8FC3D2}"/>
            </c:ext>
          </c:extLst>
        </c:ser>
        <c:dLbls>
          <c:showLegendKey val="0"/>
          <c:showVal val="0"/>
          <c:showCatName val="0"/>
          <c:showSerName val="0"/>
          <c:showPercent val="0"/>
          <c:showBubbleSize val="0"/>
        </c:dLbls>
        <c:hiLowLines>
          <c:spPr>
            <a:ln w="15875" cap="flat" cmpd="sng" algn="ctr">
              <a:solidFill>
                <a:schemeClr val="dk1">
                  <a:lumMod val="65000"/>
                  <a:lumOff val="35000"/>
                </a:schemeClr>
              </a:solidFill>
              <a:round/>
            </a:ln>
            <a:effectLst/>
          </c:spPr>
        </c:hiLowLines>
        <c:axId val="1127923423"/>
        <c:axId val="1127927167"/>
      </c:stockChart>
      <c:catAx>
        <c:axId val="1127923423"/>
        <c:scaling>
          <c:orientation val="minMax"/>
        </c:scaling>
        <c:delete val="0"/>
        <c:axPos val="b"/>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7927167"/>
        <c:crosses val="autoZero"/>
        <c:auto val="1"/>
        <c:lblAlgn val="ctr"/>
        <c:lblOffset val="100"/>
        <c:noMultiLvlLbl val="0"/>
      </c:catAx>
      <c:valAx>
        <c:axId val="1127927167"/>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7923423"/>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Volume and Price Analysis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tx>
            <c:strRef>
              <c:f>GOOGL!$J$20</c:f>
              <c:strCache>
                <c:ptCount val="1"/>
                <c:pt idx="0">
                  <c:v>Volume</c:v>
                </c:pt>
              </c:strCache>
            </c:strRef>
          </c:tx>
          <c:spPr>
            <a:solidFill>
              <a:schemeClr val="accent1">
                <a:alpha val="85000"/>
              </a:schemeClr>
            </a:solidFill>
            <a:ln w="9525" cap="flat" cmpd="sng" algn="ctr">
              <a:solidFill>
                <a:schemeClr val="lt1">
                  <a:alpha val="50000"/>
                </a:schemeClr>
              </a:solidFill>
              <a:round/>
            </a:ln>
            <a:effectLst/>
          </c:spPr>
          <c:invertIfNegative val="0"/>
          <c:cat>
            <c:numRef>
              <c:f>GOOGL!$I$21:$I$67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GOOGL!$J$21:$J$67</c:f>
              <c:numCache>
                <c:formatCode>#,##0</c:formatCode>
                <c:ptCount val="47"/>
                <c:pt idx="0">
                  <c:v>1433947</c:v>
                </c:pt>
                <c:pt idx="1">
                  <c:v>1419972</c:v>
                </c:pt>
                <c:pt idx="2">
                  <c:v>2730914</c:v>
                </c:pt>
                <c:pt idx="3">
                  <c:v>1867371</c:v>
                </c:pt>
                <c:pt idx="4">
                  <c:v>1488028</c:v>
                </c:pt>
                <c:pt idx="5">
                  <c:v>2220406</c:v>
                </c:pt>
                <c:pt idx="6">
                  <c:v>1436485</c:v>
                </c:pt>
                <c:pt idx="7">
                  <c:v>1305602</c:v>
                </c:pt>
                <c:pt idx="8">
                  <c:v>1571830</c:v>
                </c:pt>
                <c:pt idx="9">
                  <c:v>1483064</c:v>
                </c:pt>
                <c:pt idx="10">
                  <c:v>1744405</c:v>
                </c:pt>
                <c:pt idx="11">
                  <c:v>1432382</c:v>
                </c:pt>
                <c:pt idx="12">
                  <c:v>1495357</c:v>
                </c:pt>
                <c:pt idx="13">
                  <c:v>2782571</c:v>
                </c:pt>
                <c:pt idx="14">
                  <c:v>3834712</c:v>
                </c:pt>
                <c:pt idx="15">
                  <c:v>2348028</c:v>
                </c:pt>
                <c:pt idx="16">
                  <c:v>2456475</c:v>
                </c:pt>
                <c:pt idx="17">
                  <c:v>1600939</c:v>
                </c:pt>
                <c:pt idx="18">
                  <c:v>1718074</c:v>
                </c:pt>
                <c:pt idx="19">
                  <c:v>1999300</c:v>
                </c:pt>
                <c:pt idx="20">
                  <c:v>3432182</c:v>
                </c:pt>
                <c:pt idx="21">
                  <c:v>6159961</c:v>
                </c:pt>
                <c:pt idx="22">
                  <c:v>3575861</c:v>
                </c:pt>
                <c:pt idx="23">
                  <c:v>2899911</c:v>
                </c:pt>
                <c:pt idx="24">
                  <c:v>2748665</c:v>
                </c:pt>
                <c:pt idx="25">
                  <c:v>2714180</c:v>
                </c:pt>
                <c:pt idx="26">
                  <c:v>2007194</c:v>
                </c:pt>
                <c:pt idx="27">
                  <c:v>1966533</c:v>
                </c:pt>
                <c:pt idx="28">
                  <c:v>1997917</c:v>
                </c:pt>
                <c:pt idx="29">
                  <c:v>1715054</c:v>
                </c:pt>
                <c:pt idx="30">
                  <c:v>1335563</c:v>
                </c:pt>
                <c:pt idx="31">
                  <c:v>1251065</c:v>
                </c:pt>
                <c:pt idx="32">
                  <c:v>1947475</c:v>
                </c:pt>
                <c:pt idx="33">
                  <c:v>2280972</c:v>
                </c:pt>
                <c:pt idx="34">
                  <c:v>2249537</c:v>
                </c:pt>
                <c:pt idx="35">
                  <c:v>1639301</c:v>
                </c:pt>
                <c:pt idx="36">
                  <c:v>2722754</c:v>
                </c:pt>
                <c:pt idx="37">
                  <c:v>1820299</c:v>
                </c:pt>
                <c:pt idx="38">
                  <c:v>1943221</c:v>
                </c:pt>
                <c:pt idx="39">
                  <c:v>1324768</c:v>
                </c:pt>
                <c:pt idx="40">
                  <c:v>1175990</c:v>
                </c:pt>
                <c:pt idx="41">
                  <c:v>1230162</c:v>
                </c:pt>
                <c:pt idx="42">
                  <c:v>1522532</c:v>
                </c:pt>
                <c:pt idx="43">
                  <c:v>2255647</c:v>
                </c:pt>
                <c:pt idx="44">
                  <c:v>2021355</c:v>
                </c:pt>
                <c:pt idx="45">
                  <c:v>1851270</c:v>
                </c:pt>
                <c:pt idx="46">
                  <c:v>1355070</c:v>
                </c:pt>
              </c:numCache>
            </c:numRef>
          </c:val>
          <c:extLst>
            <c:ext xmlns:c16="http://schemas.microsoft.com/office/drawing/2014/chart" uri="{C3380CC4-5D6E-409C-BE32-E72D297353CC}">
              <c16:uniqueId val="{00000000-CD15-4155-8C06-1AB73722434E}"/>
            </c:ext>
          </c:extLst>
        </c:ser>
        <c:dLbls>
          <c:showLegendKey val="0"/>
          <c:showVal val="0"/>
          <c:showCatName val="0"/>
          <c:showSerName val="0"/>
          <c:showPercent val="0"/>
          <c:showBubbleSize val="0"/>
        </c:dLbls>
        <c:gapWidth val="150"/>
        <c:axId val="947206543"/>
        <c:axId val="947218607"/>
      </c:barChart>
      <c:stockChart>
        <c:ser>
          <c:idx val="1"/>
          <c:order val="1"/>
          <c:tx>
            <c:strRef>
              <c:f>GOOGL!$K$20</c:f>
              <c:strCache>
                <c:ptCount val="1"/>
                <c:pt idx="0">
                  <c:v>Open</c:v>
                </c:pt>
              </c:strCache>
            </c:strRef>
          </c:tx>
          <c:spPr>
            <a:ln w="25400" cap="rnd">
              <a:noFill/>
              <a:round/>
            </a:ln>
            <a:effectLst/>
          </c:spPr>
          <c:marker>
            <c:symbol val="none"/>
          </c:marker>
          <c:cat>
            <c:numRef>
              <c:f>GOOGL!$I$21:$I$67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GOOGL!$K$21:$K$67</c:f>
              <c:numCache>
                <c:formatCode>_([$$-409]* #,##0.00_);_([$$-409]* \(#,##0.00\);_([$$-409]* "-"??_);_(@_)</c:formatCode>
                <c:ptCount val="47"/>
                <c:pt idx="0">
                  <c:v>2901.1</c:v>
                </c:pt>
                <c:pt idx="1">
                  <c:v>2907.92</c:v>
                </c:pt>
                <c:pt idx="2">
                  <c:v>2888.4</c:v>
                </c:pt>
                <c:pt idx="3">
                  <c:v>2739.97</c:v>
                </c:pt>
                <c:pt idx="4">
                  <c:v>2762.91</c:v>
                </c:pt>
                <c:pt idx="5">
                  <c:v>2701.56</c:v>
                </c:pt>
                <c:pt idx="6">
                  <c:v>2760.14</c:v>
                </c:pt>
                <c:pt idx="7">
                  <c:v>2823</c:v>
                </c:pt>
                <c:pt idx="8">
                  <c:v>2830.8</c:v>
                </c:pt>
                <c:pt idx="9">
                  <c:v>2741.58</c:v>
                </c:pt>
                <c:pt idx="10">
                  <c:v>2723.5</c:v>
                </c:pt>
                <c:pt idx="11">
                  <c:v>2730.47</c:v>
                </c:pt>
                <c:pt idx="12">
                  <c:v>2725</c:v>
                </c:pt>
                <c:pt idx="13">
                  <c:v>2651.87</c:v>
                </c:pt>
                <c:pt idx="14">
                  <c:v>2519.56</c:v>
                </c:pt>
                <c:pt idx="15">
                  <c:v>2574.8000000000002</c:v>
                </c:pt>
                <c:pt idx="16">
                  <c:v>2622.38</c:v>
                </c:pt>
                <c:pt idx="17">
                  <c:v>2626.08</c:v>
                </c:pt>
                <c:pt idx="18">
                  <c:v>2593.1799999999998</c:v>
                </c:pt>
                <c:pt idx="19">
                  <c:v>2683.2399</c:v>
                </c:pt>
                <c:pt idx="20">
                  <c:v>2751.89</c:v>
                </c:pt>
                <c:pt idx="21">
                  <c:v>3025</c:v>
                </c:pt>
                <c:pt idx="22">
                  <c:v>2914.11</c:v>
                </c:pt>
                <c:pt idx="23">
                  <c:v>2868.8926999999999</c:v>
                </c:pt>
                <c:pt idx="24">
                  <c:v>2885</c:v>
                </c:pt>
                <c:pt idx="25">
                  <c:v>2780.53</c:v>
                </c:pt>
                <c:pt idx="26">
                  <c:v>2819.27</c:v>
                </c:pt>
                <c:pt idx="27">
                  <c:v>2794.07</c:v>
                </c:pt>
                <c:pt idx="28">
                  <c:v>2772</c:v>
                </c:pt>
                <c:pt idx="29">
                  <c:v>2665.13</c:v>
                </c:pt>
                <c:pt idx="30">
                  <c:v>2751.41</c:v>
                </c:pt>
                <c:pt idx="31">
                  <c:v>2732.93</c:v>
                </c:pt>
                <c:pt idx="32">
                  <c:v>2724.86</c:v>
                </c:pt>
                <c:pt idx="33">
                  <c:v>2669.34</c:v>
                </c:pt>
                <c:pt idx="34">
                  <c:v>2596.7618000000002</c:v>
                </c:pt>
                <c:pt idx="35">
                  <c:v>2632.97</c:v>
                </c:pt>
                <c:pt idx="36">
                  <c:v>2499.0650000000001</c:v>
                </c:pt>
                <c:pt idx="37">
                  <c:v>2671.04</c:v>
                </c:pt>
                <c:pt idx="38">
                  <c:v>2661</c:v>
                </c:pt>
                <c:pt idx="39">
                  <c:v>2697.57</c:v>
                </c:pt>
                <c:pt idx="40">
                  <c:v>2692.56</c:v>
                </c:pt>
                <c:pt idx="41">
                  <c:v>2720.2</c:v>
                </c:pt>
                <c:pt idx="42">
                  <c:v>2658.55</c:v>
                </c:pt>
                <c:pt idx="43">
                  <c:v>2629.76</c:v>
                </c:pt>
                <c:pt idx="44">
                  <c:v>2525</c:v>
                </c:pt>
                <c:pt idx="45">
                  <c:v>2625</c:v>
                </c:pt>
                <c:pt idx="46">
                  <c:v>2625.32</c:v>
                </c:pt>
              </c:numCache>
            </c:numRef>
          </c:val>
          <c:smooth val="0"/>
          <c:extLst>
            <c:ext xmlns:c16="http://schemas.microsoft.com/office/drawing/2014/chart" uri="{C3380CC4-5D6E-409C-BE32-E72D297353CC}">
              <c16:uniqueId val="{00000001-CD15-4155-8C06-1AB73722434E}"/>
            </c:ext>
          </c:extLst>
        </c:ser>
        <c:ser>
          <c:idx val="2"/>
          <c:order val="2"/>
          <c:tx>
            <c:strRef>
              <c:f>GOOGL!$L$20</c:f>
              <c:strCache>
                <c:ptCount val="1"/>
                <c:pt idx="0">
                  <c:v>High</c:v>
                </c:pt>
              </c:strCache>
            </c:strRef>
          </c:tx>
          <c:spPr>
            <a:ln w="25400" cap="rnd">
              <a:noFill/>
              <a:round/>
            </a:ln>
            <a:effectLst/>
          </c:spPr>
          <c:marker>
            <c:symbol val="none"/>
          </c:marker>
          <c:cat>
            <c:numRef>
              <c:f>GOOGL!$I$21:$I$67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GOOGL!$L$21:$L$67</c:f>
              <c:numCache>
                <c:formatCode>_([$$-409]* #,##0.00_);_([$$-409]* \(#,##0.00\);_([$$-409]* "-"??_);_(@_)</c:formatCode>
                <c:ptCount val="47"/>
                <c:pt idx="0">
                  <c:v>2917.02</c:v>
                </c:pt>
                <c:pt idx="1">
                  <c:v>2929.6977999999999</c:v>
                </c:pt>
                <c:pt idx="2">
                  <c:v>2889.9875000000002</c:v>
                </c:pt>
                <c:pt idx="3">
                  <c:v>2798.8</c:v>
                </c:pt>
                <c:pt idx="4">
                  <c:v>2768.97</c:v>
                </c:pt>
                <c:pt idx="5">
                  <c:v>2776.39</c:v>
                </c:pt>
                <c:pt idx="6">
                  <c:v>2804.32</c:v>
                </c:pt>
                <c:pt idx="7">
                  <c:v>2852.1550000000002</c:v>
                </c:pt>
                <c:pt idx="8">
                  <c:v>2857</c:v>
                </c:pt>
                <c:pt idx="9">
                  <c:v>2814.84</c:v>
                </c:pt>
                <c:pt idx="10">
                  <c:v>2742.63</c:v>
                </c:pt>
                <c:pt idx="11">
                  <c:v>2759.19</c:v>
                </c:pt>
                <c:pt idx="12">
                  <c:v>2752.52</c:v>
                </c:pt>
                <c:pt idx="13">
                  <c:v>2697.3105999999998</c:v>
                </c:pt>
                <c:pt idx="14">
                  <c:v>2624.06</c:v>
                </c:pt>
                <c:pt idx="15">
                  <c:v>2587.98</c:v>
                </c:pt>
                <c:pt idx="16">
                  <c:v>2660</c:v>
                </c:pt>
                <c:pt idx="17">
                  <c:v>2653.0450000000001</c:v>
                </c:pt>
                <c:pt idx="18">
                  <c:v>2667.13</c:v>
                </c:pt>
                <c:pt idx="19">
                  <c:v>2709.46</c:v>
                </c:pt>
                <c:pt idx="20">
                  <c:v>2755.855</c:v>
                </c:pt>
                <c:pt idx="21">
                  <c:v>3030.9315000000001</c:v>
                </c:pt>
                <c:pt idx="22">
                  <c:v>2993.5</c:v>
                </c:pt>
                <c:pt idx="23">
                  <c:v>2897.5</c:v>
                </c:pt>
                <c:pt idx="24">
                  <c:v>2885</c:v>
                </c:pt>
                <c:pt idx="25">
                  <c:v>2800</c:v>
                </c:pt>
                <c:pt idx="26">
                  <c:v>2850.4850000000001</c:v>
                </c:pt>
                <c:pt idx="27">
                  <c:v>2829.69</c:v>
                </c:pt>
                <c:pt idx="28">
                  <c:v>2783.125</c:v>
                </c:pt>
                <c:pt idx="29">
                  <c:v>2726</c:v>
                </c:pt>
                <c:pt idx="30">
                  <c:v>2762.17</c:v>
                </c:pt>
                <c:pt idx="31">
                  <c:v>2761.72</c:v>
                </c:pt>
                <c:pt idx="32">
                  <c:v>2742.2698999999998</c:v>
                </c:pt>
                <c:pt idx="33">
                  <c:v>2681.3998999999999</c:v>
                </c:pt>
                <c:pt idx="34">
                  <c:v>2643.605</c:v>
                </c:pt>
                <c:pt idx="35">
                  <c:v>2641.02</c:v>
                </c:pt>
                <c:pt idx="36">
                  <c:v>2660</c:v>
                </c:pt>
                <c:pt idx="37">
                  <c:v>2705.43</c:v>
                </c:pt>
                <c:pt idx="38">
                  <c:v>2715.03</c:v>
                </c:pt>
                <c:pt idx="39">
                  <c:v>2725.11</c:v>
                </c:pt>
                <c:pt idx="40">
                  <c:v>2705.25</c:v>
                </c:pt>
                <c:pt idx="41">
                  <c:v>2728.7899000000002</c:v>
                </c:pt>
                <c:pt idx="42">
                  <c:v>2677.03</c:v>
                </c:pt>
                <c:pt idx="43">
                  <c:v>2634.7</c:v>
                </c:pt>
                <c:pt idx="44">
                  <c:v>2625</c:v>
                </c:pt>
                <c:pt idx="45">
                  <c:v>2674.71</c:v>
                </c:pt>
                <c:pt idx="46">
                  <c:v>2665.4349999999999</c:v>
                </c:pt>
              </c:numCache>
            </c:numRef>
          </c:val>
          <c:smooth val="0"/>
          <c:extLst>
            <c:ext xmlns:c16="http://schemas.microsoft.com/office/drawing/2014/chart" uri="{C3380CC4-5D6E-409C-BE32-E72D297353CC}">
              <c16:uniqueId val="{00000002-CD15-4155-8C06-1AB73722434E}"/>
            </c:ext>
          </c:extLst>
        </c:ser>
        <c:ser>
          <c:idx val="3"/>
          <c:order val="3"/>
          <c:tx>
            <c:strRef>
              <c:f>GOOGL!$M$20</c:f>
              <c:strCache>
                <c:ptCount val="1"/>
                <c:pt idx="0">
                  <c:v>Low</c:v>
                </c:pt>
              </c:strCache>
            </c:strRef>
          </c:tx>
          <c:spPr>
            <a:ln w="25400" cap="rnd">
              <a:noFill/>
              <a:round/>
            </a:ln>
            <a:effectLst/>
          </c:spPr>
          <c:marker>
            <c:symbol val="none"/>
          </c:marker>
          <c:cat>
            <c:numRef>
              <c:f>GOOGL!$I$21:$I$67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GOOGL!$M$21:$M$67</c:f>
              <c:numCache>
                <c:formatCode>_([$$-409]* #,##0.00_);_([$$-409]* \(#,##0.00\);_([$$-409]* "-"??_);_(@_)</c:formatCode>
                <c:ptCount val="47"/>
                <c:pt idx="0">
                  <c:v>2874.2550000000001</c:v>
                </c:pt>
                <c:pt idx="1">
                  <c:v>2874.3249999999998</c:v>
                </c:pt>
                <c:pt idx="2">
                  <c:v>2753.76</c:v>
                </c:pt>
                <c:pt idx="3">
                  <c:v>2731.17</c:v>
                </c:pt>
                <c:pt idx="4">
                  <c:v>2715.33</c:v>
                </c:pt>
                <c:pt idx="5">
                  <c:v>2663.29</c:v>
                </c:pt>
                <c:pt idx="6">
                  <c:v>2733.8449999999998</c:v>
                </c:pt>
                <c:pt idx="7">
                  <c:v>2813.89</c:v>
                </c:pt>
                <c:pt idx="8">
                  <c:v>2768.18</c:v>
                </c:pt>
                <c:pt idx="9">
                  <c:v>2739.97</c:v>
                </c:pt>
                <c:pt idx="10">
                  <c:v>2708.7649999999999</c:v>
                </c:pt>
                <c:pt idx="11">
                  <c:v>2700.31</c:v>
                </c:pt>
                <c:pt idx="12">
                  <c:v>2659.2930999999999</c:v>
                </c:pt>
                <c:pt idx="13">
                  <c:v>2601.73</c:v>
                </c:pt>
                <c:pt idx="14">
                  <c:v>2490</c:v>
                </c:pt>
                <c:pt idx="15">
                  <c:v>2530.0100000000002</c:v>
                </c:pt>
                <c:pt idx="16">
                  <c:v>2542.84</c:v>
                </c:pt>
                <c:pt idx="17">
                  <c:v>2578.6457999999998</c:v>
                </c:pt>
                <c:pt idx="18">
                  <c:v>2569.6999999999998</c:v>
                </c:pt>
                <c:pt idx="19">
                  <c:v>2644.19</c:v>
                </c:pt>
                <c:pt idx="20">
                  <c:v>2687.37</c:v>
                </c:pt>
                <c:pt idx="21">
                  <c:v>2910.4501</c:v>
                </c:pt>
                <c:pt idx="22">
                  <c:v>2853.3063000000002</c:v>
                </c:pt>
                <c:pt idx="23">
                  <c:v>2810.3</c:v>
                </c:pt>
                <c:pt idx="24">
                  <c:v>2778</c:v>
                </c:pt>
                <c:pt idx="25">
                  <c:v>2740.277</c:v>
                </c:pt>
                <c:pt idx="26">
                  <c:v>2803.7406000000001</c:v>
                </c:pt>
                <c:pt idx="27">
                  <c:v>2759.14</c:v>
                </c:pt>
                <c:pt idx="28">
                  <c:v>2668</c:v>
                </c:pt>
                <c:pt idx="29">
                  <c:v>2665.13</c:v>
                </c:pt>
                <c:pt idx="30">
                  <c:v>2716.43</c:v>
                </c:pt>
                <c:pt idx="31">
                  <c:v>2698.4749999999999</c:v>
                </c:pt>
                <c:pt idx="32">
                  <c:v>2649.57</c:v>
                </c:pt>
                <c:pt idx="33">
                  <c:v>2603.9299999999998</c:v>
                </c:pt>
                <c:pt idx="34">
                  <c:v>2564.4650000000001</c:v>
                </c:pt>
                <c:pt idx="35">
                  <c:v>2550.5500000000002</c:v>
                </c:pt>
                <c:pt idx="36">
                  <c:v>2499.0650000000001</c:v>
                </c:pt>
                <c:pt idx="37">
                  <c:v>2635.03</c:v>
                </c:pt>
                <c:pt idx="38">
                  <c:v>2651.8449999999998</c:v>
                </c:pt>
                <c:pt idx="39">
                  <c:v>2664.37</c:v>
                </c:pt>
                <c:pt idx="40">
                  <c:v>2661.4308000000001</c:v>
                </c:pt>
                <c:pt idx="41">
                  <c:v>2660.51</c:v>
                </c:pt>
                <c:pt idx="42">
                  <c:v>2606.75</c:v>
                </c:pt>
                <c:pt idx="43">
                  <c:v>2525.9</c:v>
                </c:pt>
                <c:pt idx="44">
                  <c:v>2513.4937</c:v>
                </c:pt>
                <c:pt idx="45">
                  <c:v>2598.0100000000002</c:v>
                </c:pt>
                <c:pt idx="46">
                  <c:v>2618.25</c:v>
                </c:pt>
              </c:numCache>
            </c:numRef>
          </c:val>
          <c:smooth val="0"/>
          <c:extLst>
            <c:ext xmlns:c16="http://schemas.microsoft.com/office/drawing/2014/chart" uri="{C3380CC4-5D6E-409C-BE32-E72D297353CC}">
              <c16:uniqueId val="{00000003-CD15-4155-8C06-1AB73722434E}"/>
            </c:ext>
          </c:extLst>
        </c:ser>
        <c:ser>
          <c:idx val="4"/>
          <c:order val="4"/>
          <c:tx>
            <c:strRef>
              <c:f>GOOGL!$N$20</c:f>
              <c:strCache>
                <c:ptCount val="1"/>
                <c:pt idx="0">
                  <c:v>Close</c:v>
                </c:pt>
              </c:strCache>
            </c:strRef>
          </c:tx>
          <c:spPr>
            <a:ln w="25400" cap="rnd">
              <a:noFill/>
              <a:round/>
            </a:ln>
            <a:effectLst/>
          </c:spPr>
          <c:marker>
            <c:symbol val="none"/>
          </c:marker>
          <c:cat>
            <c:numRef>
              <c:f>GOOGL!$I$21:$I$67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GOOGL!$N$21:$N$67</c:f>
              <c:numCache>
                <c:formatCode>_([$$-409]* #,##0.00_);_([$$-409]* \(#,##0.00\);_([$$-409]* "-"??_);_(@_)</c:formatCode>
                <c:ptCount val="47"/>
                <c:pt idx="0">
                  <c:v>2899.83</c:v>
                </c:pt>
                <c:pt idx="1">
                  <c:v>2887.99</c:v>
                </c:pt>
                <c:pt idx="2">
                  <c:v>2755.5</c:v>
                </c:pt>
                <c:pt idx="3">
                  <c:v>2754.95</c:v>
                </c:pt>
                <c:pt idx="4">
                  <c:v>2740.34</c:v>
                </c:pt>
                <c:pt idx="5">
                  <c:v>2773.39</c:v>
                </c:pt>
                <c:pt idx="6">
                  <c:v>2794.72</c:v>
                </c:pt>
                <c:pt idx="7">
                  <c:v>2828.61</c:v>
                </c:pt>
                <c:pt idx="8">
                  <c:v>2771.74</c:v>
                </c:pt>
                <c:pt idx="9">
                  <c:v>2789.61</c:v>
                </c:pt>
                <c:pt idx="10">
                  <c:v>2719.96</c:v>
                </c:pt>
                <c:pt idx="11">
                  <c:v>2702.33</c:v>
                </c:pt>
                <c:pt idx="12">
                  <c:v>2666.15</c:v>
                </c:pt>
                <c:pt idx="13">
                  <c:v>2607.0300000000002</c:v>
                </c:pt>
                <c:pt idx="14">
                  <c:v>2616.08</c:v>
                </c:pt>
                <c:pt idx="15">
                  <c:v>2538.6999999999998</c:v>
                </c:pt>
                <c:pt idx="16">
                  <c:v>2584.66</c:v>
                </c:pt>
                <c:pt idx="17">
                  <c:v>2580.1</c:v>
                </c:pt>
                <c:pt idx="18">
                  <c:v>2667.02</c:v>
                </c:pt>
                <c:pt idx="19">
                  <c:v>2706.07</c:v>
                </c:pt>
                <c:pt idx="20">
                  <c:v>2752.88</c:v>
                </c:pt>
                <c:pt idx="21">
                  <c:v>2960</c:v>
                </c:pt>
                <c:pt idx="22">
                  <c:v>2861.8</c:v>
                </c:pt>
                <c:pt idx="23">
                  <c:v>2865.86</c:v>
                </c:pt>
                <c:pt idx="24">
                  <c:v>2784.02</c:v>
                </c:pt>
                <c:pt idx="25">
                  <c:v>2787.98</c:v>
                </c:pt>
                <c:pt idx="26">
                  <c:v>2831.84</c:v>
                </c:pt>
                <c:pt idx="27">
                  <c:v>2772.4</c:v>
                </c:pt>
                <c:pt idx="28">
                  <c:v>2685.65</c:v>
                </c:pt>
                <c:pt idx="29">
                  <c:v>2710.52</c:v>
                </c:pt>
                <c:pt idx="30">
                  <c:v>2732.17</c:v>
                </c:pt>
                <c:pt idx="31">
                  <c:v>2754.76</c:v>
                </c:pt>
                <c:pt idx="32">
                  <c:v>2650.78</c:v>
                </c:pt>
                <c:pt idx="33">
                  <c:v>2608.06</c:v>
                </c:pt>
                <c:pt idx="34">
                  <c:v>2596.27</c:v>
                </c:pt>
                <c:pt idx="35">
                  <c:v>2551.7600000000002</c:v>
                </c:pt>
                <c:pt idx="36">
                  <c:v>2653.82</c:v>
                </c:pt>
                <c:pt idx="37">
                  <c:v>2689.19</c:v>
                </c:pt>
                <c:pt idx="38">
                  <c:v>2701.14</c:v>
                </c:pt>
                <c:pt idx="39">
                  <c:v>2681.23</c:v>
                </c:pt>
                <c:pt idx="40">
                  <c:v>2691.43</c:v>
                </c:pt>
                <c:pt idx="41">
                  <c:v>2677.99</c:v>
                </c:pt>
                <c:pt idx="42">
                  <c:v>2638.13</c:v>
                </c:pt>
                <c:pt idx="43">
                  <c:v>2527.5700000000002</c:v>
                </c:pt>
                <c:pt idx="44">
                  <c:v>2542.09</c:v>
                </c:pt>
                <c:pt idx="45">
                  <c:v>2668.4</c:v>
                </c:pt>
                <c:pt idx="46">
                  <c:v>2648.59</c:v>
                </c:pt>
              </c:numCache>
            </c:numRef>
          </c:val>
          <c:smooth val="0"/>
          <c:extLst>
            <c:ext xmlns:c16="http://schemas.microsoft.com/office/drawing/2014/chart" uri="{C3380CC4-5D6E-409C-BE32-E72D297353CC}">
              <c16:uniqueId val="{00000004-CD15-4155-8C06-1AB73722434E}"/>
            </c:ext>
          </c:extLst>
        </c:ser>
        <c:dLbls>
          <c:showLegendKey val="0"/>
          <c:showVal val="0"/>
          <c:showCatName val="0"/>
          <c:showSerName val="0"/>
          <c:showPercent val="0"/>
          <c:showBubbleSize val="0"/>
        </c:dLbls>
        <c:hiLowLines>
          <c:spPr>
            <a:ln w="15875" cap="flat" cmpd="sng" algn="ctr">
              <a:solidFill>
                <a:schemeClr val="dk1">
                  <a:lumMod val="65000"/>
                  <a:lumOff val="35000"/>
                </a:schemeClr>
              </a:solidFill>
              <a:round/>
            </a:ln>
            <a:effectLst/>
          </c:spPr>
        </c:hiLowLines>
        <c:upDownBars>
          <c:gapWidth val="150"/>
          <c:upBars>
            <c:spPr>
              <a:solidFill>
                <a:schemeClr val="lt1"/>
              </a:solidFill>
              <a:ln w="9525" cap="flat" cmpd="sng" algn="ctr">
                <a:solidFill>
                  <a:schemeClr val="lt1">
                    <a:lumMod val="85000"/>
                  </a:schemeClr>
                </a:solidFill>
                <a:round/>
              </a:ln>
              <a:effectLst/>
            </c:spPr>
          </c:upBars>
          <c:downBars>
            <c:spPr>
              <a:solidFill>
                <a:schemeClr val="dk1">
                  <a:lumMod val="65000"/>
                  <a:lumOff val="35000"/>
                </a:schemeClr>
              </a:solidFill>
              <a:ln w="9525" cap="flat" cmpd="sng" algn="ctr">
                <a:solidFill>
                  <a:schemeClr val="dk1">
                    <a:lumMod val="65000"/>
                    <a:lumOff val="35000"/>
                  </a:schemeClr>
                </a:solidFill>
                <a:round/>
              </a:ln>
              <a:effectLst/>
            </c:spPr>
          </c:downBars>
        </c:upDownBars>
        <c:axId val="947220271"/>
        <c:axId val="947210287"/>
      </c:stockChart>
      <c:dateAx>
        <c:axId val="947206543"/>
        <c:scaling>
          <c:orientation val="minMax"/>
        </c:scaling>
        <c:delete val="0"/>
        <c:axPos val="b"/>
        <c:numFmt formatCode="m/d/yyyy"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947218607"/>
        <c:crosses val="autoZero"/>
        <c:auto val="1"/>
        <c:lblOffset val="100"/>
        <c:baseTimeUnit val="days"/>
      </c:dateAx>
      <c:valAx>
        <c:axId val="947218607"/>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947206543"/>
        <c:crosses val="autoZero"/>
        <c:crossBetween val="between"/>
      </c:valAx>
      <c:valAx>
        <c:axId val="947210287"/>
        <c:scaling>
          <c:orientation val="minMax"/>
        </c:scaling>
        <c:delete val="0"/>
        <c:axPos val="r"/>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947220271"/>
        <c:crosses val="max"/>
        <c:crossBetween val="between"/>
      </c:valAx>
      <c:dateAx>
        <c:axId val="947220271"/>
        <c:scaling>
          <c:orientation val="minMax"/>
        </c:scaling>
        <c:delete val="1"/>
        <c:axPos val="b"/>
        <c:numFmt formatCode="m/d/yyyy" sourceLinked="1"/>
        <c:majorTickMark val="out"/>
        <c:minorTickMark val="none"/>
        <c:tickLblPos val="nextTo"/>
        <c:crossAx val="947210287"/>
        <c:crosses val="autoZero"/>
        <c:auto val="1"/>
        <c:lblOffset val="100"/>
        <c:baseTimeUnit val="days"/>
      </c:date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 Open-High-Low-Close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stockChart>
        <c:ser>
          <c:idx val="0"/>
          <c:order val="0"/>
          <c:tx>
            <c:strRef>
              <c:f>GOOGL!$K$20</c:f>
              <c:strCache>
                <c:ptCount val="1"/>
                <c:pt idx="0">
                  <c:v>Open</c:v>
                </c:pt>
              </c:strCache>
            </c:strRef>
          </c:tx>
          <c:spPr>
            <a:ln w="25400" cap="rnd">
              <a:noFill/>
              <a:round/>
            </a:ln>
            <a:effectLst/>
          </c:spPr>
          <c:marker>
            <c:symbol val="none"/>
          </c:marker>
          <c:val>
            <c:numRef>
              <c:f>GOOGL!$K$21:$K$67</c:f>
              <c:numCache>
                <c:formatCode>_([$$-409]* #,##0.00_);_([$$-409]* \(#,##0.00\);_([$$-409]* "-"??_);_(@_)</c:formatCode>
                <c:ptCount val="47"/>
                <c:pt idx="0">
                  <c:v>2901.1</c:v>
                </c:pt>
                <c:pt idx="1">
                  <c:v>2907.92</c:v>
                </c:pt>
                <c:pt idx="2">
                  <c:v>2888.4</c:v>
                </c:pt>
                <c:pt idx="3">
                  <c:v>2739.97</c:v>
                </c:pt>
                <c:pt idx="4">
                  <c:v>2762.91</c:v>
                </c:pt>
                <c:pt idx="5">
                  <c:v>2701.56</c:v>
                </c:pt>
                <c:pt idx="6">
                  <c:v>2760.14</c:v>
                </c:pt>
                <c:pt idx="7">
                  <c:v>2823</c:v>
                </c:pt>
                <c:pt idx="8">
                  <c:v>2830.8</c:v>
                </c:pt>
                <c:pt idx="9">
                  <c:v>2741.58</c:v>
                </c:pt>
                <c:pt idx="10">
                  <c:v>2723.5</c:v>
                </c:pt>
                <c:pt idx="11">
                  <c:v>2730.47</c:v>
                </c:pt>
                <c:pt idx="12">
                  <c:v>2725</c:v>
                </c:pt>
                <c:pt idx="13">
                  <c:v>2651.87</c:v>
                </c:pt>
                <c:pt idx="14">
                  <c:v>2519.56</c:v>
                </c:pt>
                <c:pt idx="15">
                  <c:v>2574.8000000000002</c:v>
                </c:pt>
                <c:pt idx="16">
                  <c:v>2622.38</c:v>
                </c:pt>
                <c:pt idx="17">
                  <c:v>2626.08</c:v>
                </c:pt>
                <c:pt idx="18">
                  <c:v>2593.1799999999998</c:v>
                </c:pt>
                <c:pt idx="19">
                  <c:v>2683.2399</c:v>
                </c:pt>
                <c:pt idx="20">
                  <c:v>2751.89</c:v>
                </c:pt>
                <c:pt idx="21">
                  <c:v>3025</c:v>
                </c:pt>
                <c:pt idx="22">
                  <c:v>2914.11</c:v>
                </c:pt>
                <c:pt idx="23">
                  <c:v>2868.8926999999999</c:v>
                </c:pt>
                <c:pt idx="24">
                  <c:v>2885</c:v>
                </c:pt>
                <c:pt idx="25">
                  <c:v>2780.53</c:v>
                </c:pt>
                <c:pt idx="26">
                  <c:v>2819.27</c:v>
                </c:pt>
                <c:pt idx="27">
                  <c:v>2794.07</c:v>
                </c:pt>
                <c:pt idx="28">
                  <c:v>2772</c:v>
                </c:pt>
                <c:pt idx="29">
                  <c:v>2665.13</c:v>
                </c:pt>
                <c:pt idx="30">
                  <c:v>2751.41</c:v>
                </c:pt>
                <c:pt idx="31">
                  <c:v>2732.93</c:v>
                </c:pt>
                <c:pt idx="32">
                  <c:v>2724.86</c:v>
                </c:pt>
                <c:pt idx="33">
                  <c:v>2669.34</c:v>
                </c:pt>
                <c:pt idx="34">
                  <c:v>2596.7618000000002</c:v>
                </c:pt>
                <c:pt idx="35">
                  <c:v>2632.97</c:v>
                </c:pt>
                <c:pt idx="36">
                  <c:v>2499.0650000000001</c:v>
                </c:pt>
                <c:pt idx="37">
                  <c:v>2671.04</c:v>
                </c:pt>
                <c:pt idx="38">
                  <c:v>2661</c:v>
                </c:pt>
                <c:pt idx="39">
                  <c:v>2697.57</c:v>
                </c:pt>
                <c:pt idx="40">
                  <c:v>2692.56</c:v>
                </c:pt>
                <c:pt idx="41">
                  <c:v>2720.2</c:v>
                </c:pt>
                <c:pt idx="42">
                  <c:v>2658.55</c:v>
                </c:pt>
                <c:pt idx="43">
                  <c:v>2629.76</c:v>
                </c:pt>
                <c:pt idx="44">
                  <c:v>2525</c:v>
                </c:pt>
                <c:pt idx="45">
                  <c:v>2625</c:v>
                </c:pt>
                <c:pt idx="46">
                  <c:v>2625.32</c:v>
                </c:pt>
              </c:numCache>
            </c:numRef>
          </c:val>
          <c:smooth val="0"/>
          <c:extLst>
            <c:ext xmlns:c16="http://schemas.microsoft.com/office/drawing/2014/chart" uri="{C3380CC4-5D6E-409C-BE32-E72D297353CC}">
              <c16:uniqueId val="{00000000-4FE3-4D1F-82FC-5ED8DFE99992}"/>
            </c:ext>
          </c:extLst>
        </c:ser>
        <c:ser>
          <c:idx val="1"/>
          <c:order val="1"/>
          <c:tx>
            <c:strRef>
              <c:f>GOOGL!$L$20</c:f>
              <c:strCache>
                <c:ptCount val="1"/>
                <c:pt idx="0">
                  <c:v>High</c:v>
                </c:pt>
              </c:strCache>
            </c:strRef>
          </c:tx>
          <c:spPr>
            <a:ln w="25400" cap="rnd">
              <a:noFill/>
              <a:round/>
            </a:ln>
            <a:effectLst/>
          </c:spPr>
          <c:marker>
            <c:symbol val="none"/>
          </c:marker>
          <c:val>
            <c:numRef>
              <c:f>GOOGL!$L$21:$L$67</c:f>
              <c:numCache>
                <c:formatCode>_([$$-409]* #,##0.00_);_([$$-409]* \(#,##0.00\);_([$$-409]* "-"??_);_(@_)</c:formatCode>
                <c:ptCount val="47"/>
                <c:pt idx="0">
                  <c:v>2917.02</c:v>
                </c:pt>
                <c:pt idx="1">
                  <c:v>2929.6977999999999</c:v>
                </c:pt>
                <c:pt idx="2">
                  <c:v>2889.9875000000002</c:v>
                </c:pt>
                <c:pt idx="3">
                  <c:v>2798.8</c:v>
                </c:pt>
                <c:pt idx="4">
                  <c:v>2768.97</c:v>
                </c:pt>
                <c:pt idx="5">
                  <c:v>2776.39</c:v>
                </c:pt>
                <c:pt idx="6">
                  <c:v>2804.32</c:v>
                </c:pt>
                <c:pt idx="7">
                  <c:v>2852.1550000000002</c:v>
                </c:pt>
                <c:pt idx="8">
                  <c:v>2857</c:v>
                </c:pt>
                <c:pt idx="9">
                  <c:v>2814.84</c:v>
                </c:pt>
                <c:pt idx="10">
                  <c:v>2742.63</c:v>
                </c:pt>
                <c:pt idx="11">
                  <c:v>2759.19</c:v>
                </c:pt>
                <c:pt idx="12">
                  <c:v>2752.52</c:v>
                </c:pt>
                <c:pt idx="13">
                  <c:v>2697.3105999999998</c:v>
                </c:pt>
                <c:pt idx="14">
                  <c:v>2624.06</c:v>
                </c:pt>
                <c:pt idx="15">
                  <c:v>2587.98</c:v>
                </c:pt>
                <c:pt idx="16">
                  <c:v>2660</c:v>
                </c:pt>
                <c:pt idx="17">
                  <c:v>2653.0450000000001</c:v>
                </c:pt>
                <c:pt idx="18">
                  <c:v>2667.13</c:v>
                </c:pt>
                <c:pt idx="19">
                  <c:v>2709.46</c:v>
                </c:pt>
                <c:pt idx="20">
                  <c:v>2755.855</c:v>
                </c:pt>
                <c:pt idx="21">
                  <c:v>3030.9315000000001</c:v>
                </c:pt>
                <c:pt idx="22">
                  <c:v>2993.5</c:v>
                </c:pt>
                <c:pt idx="23">
                  <c:v>2897.5</c:v>
                </c:pt>
                <c:pt idx="24">
                  <c:v>2885</c:v>
                </c:pt>
                <c:pt idx="25">
                  <c:v>2800</c:v>
                </c:pt>
                <c:pt idx="26">
                  <c:v>2850.4850000000001</c:v>
                </c:pt>
                <c:pt idx="27">
                  <c:v>2829.69</c:v>
                </c:pt>
                <c:pt idx="28">
                  <c:v>2783.125</c:v>
                </c:pt>
                <c:pt idx="29">
                  <c:v>2726</c:v>
                </c:pt>
                <c:pt idx="30">
                  <c:v>2762.17</c:v>
                </c:pt>
                <c:pt idx="31">
                  <c:v>2761.72</c:v>
                </c:pt>
                <c:pt idx="32">
                  <c:v>2742.2698999999998</c:v>
                </c:pt>
                <c:pt idx="33">
                  <c:v>2681.3998999999999</c:v>
                </c:pt>
                <c:pt idx="34">
                  <c:v>2643.605</c:v>
                </c:pt>
                <c:pt idx="35">
                  <c:v>2641.02</c:v>
                </c:pt>
                <c:pt idx="36">
                  <c:v>2660</c:v>
                </c:pt>
                <c:pt idx="37">
                  <c:v>2705.43</c:v>
                </c:pt>
                <c:pt idx="38">
                  <c:v>2715.03</c:v>
                </c:pt>
                <c:pt idx="39">
                  <c:v>2725.11</c:v>
                </c:pt>
                <c:pt idx="40">
                  <c:v>2705.25</c:v>
                </c:pt>
                <c:pt idx="41">
                  <c:v>2728.7899000000002</c:v>
                </c:pt>
                <c:pt idx="42">
                  <c:v>2677.03</c:v>
                </c:pt>
                <c:pt idx="43">
                  <c:v>2634.7</c:v>
                </c:pt>
                <c:pt idx="44">
                  <c:v>2625</c:v>
                </c:pt>
                <c:pt idx="45">
                  <c:v>2674.71</c:v>
                </c:pt>
                <c:pt idx="46">
                  <c:v>2665.4349999999999</c:v>
                </c:pt>
              </c:numCache>
            </c:numRef>
          </c:val>
          <c:smooth val="0"/>
          <c:extLst>
            <c:ext xmlns:c16="http://schemas.microsoft.com/office/drawing/2014/chart" uri="{C3380CC4-5D6E-409C-BE32-E72D297353CC}">
              <c16:uniqueId val="{00000001-4FE3-4D1F-82FC-5ED8DFE99992}"/>
            </c:ext>
          </c:extLst>
        </c:ser>
        <c:ser>
          <c:idx val="2"/>
          <c:order val="2"/>
          <c:tx>
            <c:strRef>
              <c:f>GOOGL!$M$20</c:f>
              <c:strCache>
                <c:ptCount val="1"/>
                <c:pt idx="0">
                  <c:v>Low</c:v>
                </c:pt>
              </c:strCache>
            </c:strRef>
          </c:tx>
          <c:spPr>
            <a:ln w="25400" cap="rnd">
              <a:noFill/>
              <a:round/>
            </a:ln>
            <a:effectLst/>
          </c:spPr>
          <c:marker>
            <c:symbol val="none"/>
          </c:marker>
          <c:val>
            <c:numRef>
              <c:f>GOOGL!$M$21:$M$67</c:f>
              <c:numCache>
                <c:formatCode>_([$$-409]* #,##0.00_);_([$$-409]* \(#,##0.00\);_([$$-409]* "-"??_);_(@_)</c:formatCode>
                <c:ptCount val="47"/>
                <c:pt idx="0">
                  <c:v>2874.2550000000001</c:v>
                </c:pt>
                <c:pt idx="1">
                  <c:v>2874.3249999999998</c:v>
                </c:pt>
                <c:pt idx="2">
                  <c:v>2753.76</c:v>
                </c:pt>
                <c:pt idx="3">
                  <c:v>2731.17</c:v>
                </c:pt>
                <c:pt idx="4">
                  <c:v>2715.33</c:v>
                </c:pt>
                <c:pt idx="5">
                  <c:v>2663.29</c:v>
                </c:pt>
                <c:pt idx="6">
                  <c:v>2733.8449999999998</c:v>
                </c:pt>
                <c:pt idx="7">
                  <c:v>2813.89</c:v>
                </c:pt>
                <c:pt idx="8">
                  <c:v>2768.18</c:v>
                </c:pt>
                <c:pt idx="9">
                  <c:v>2739.97</c:v>
                </c:pt>
                <c:pt idx="10">
                  <c:v>2708.7649999999999</c:v>
                </c:pt>
                <c:pt idx="11">
                  <c:v>2700.31</c:v>
                </c:pt>
                <c:pt idx="12">
                  <c:v>2659.2930999999999</c:v>
                </c:pt>
                <c:pt idx="13">
                  <c:v>2601.73</c:v>
                </c:pt>
                <c:pt idx="14">
                  <c:v>2490</c:v>
                </c:pt>
                <c:pt idx="15">
                  <c:v>2530.0100000000002</c:v>
                </c:pt>
                <c:pt idx="16">
                  <c:v>2542.84</c:v>
                </c:pt>
                <c:pt idx="17">
                  <c:v>2578.6457999999998</c:v>
                </c:pt>
                <c:pt idx="18">
                  <c:v>2569.6999999999998</c:v>
                </c:pt>
                <c:pt idx="19">
                  <c:v>2644.19</c:v>
                </c:pt>
                <c:pt idx="20">
                  <c:v>2687.37</c:v>
                </c:pt>
                <c:pt idx="21">
                  <c:v>2910.4501</c:v>
                </c:pt>
                <c:pt idx="22">
                  <c:v>2853.3063000000002</c:v>
                </c:pt>
                <c:pt idx="23">
                  <c:v>2810.3</c:v>
                </c:pt>
                <c:pt idx="24">
                  <c:v>2778</c:v>
                </c:pt>
                <c:pt idx="25">
                  <c:v>2740.277</c:v>
                </c:pt>
                <c:pt idx="26">
                  <c:v>2803.7406000000001</c:v>
                </c:pt>
                <c:pt idx="27">
                  <c:v>2759.14</c:v>
                </c:pt>
                <c:pt idx="28">
                  <c:v>2668</c:v>
                </c:pt>
                <c:pt idx="29">
                  <c:v>2665.13</c:v>
                </c:pt>
                <c:pt idx="30">
                  <c:v>2716.43</c:v>
                </c:pt>
                <c:pt idx="31">
                  <c:v>2698.4749999999999</c:v>
                </c:pt>
                <c:pt idx="32">
                  <c:v>2649.57</c:v>
                </c:pt>
                <c:pt idx="33">
                  <c:v>2603.9299999999998</c:v>
                </c:pt>
                <c:pt idx="34">
                  <c:v>2564.4650000000001</c:v>
                </c:pt>
                <c:pt idx="35">
                  <c:v>2550.5500000000002</c:v>
                </c:pt>
                <c:pt idx="36">
                  <c:v>2499.0650000000001</c:v>
                </c:pt>
                <c:pt idx="37">
                  <c:v>2635.03</c:v>
                </c:pt>
                <c:pt idx="38">
                  <c:v>2651.8449999999998</c:v>
                </c:pt>
                <c:pt idx="39">
                  <c:v>2664.37</c:v>
                </c:pt>
                <c:pt idx="40">
                  <c:v>2661.4308000000001</c:v>
                </c:pt>
                <c:pt idx="41">
                  <c:v>2660.51</c:v>
                </c:pt>
                <c:pt idx="42">
                  <c:v>2606.75</c:v>
                </c:pt>
                <c:pt idx="43">
                  <c:v>2525.9</c:v>
                </c:pt>
                <c:pt idx="44">
                  <c:v>2513.4937</c:v>
                </c:pt>
                <c:pt idx="45">
                  <c:v>2598.0100000000002</c:v>
                </c:pt>
                <c:pt idx="46">
                  <c:v>2618.25</c:v>
                </c:pt>
              </c:numCache>
            </c:numRef>
          </c:val>
          <c:smooth val="0"/>
          <c:extLst>
            <c:ext xmlns:c16="http://schemas.microsoft.com/office/drawing/2014/chart" uri="{C3380CC4-5D6E-409C-BE32-E72D297353CC}">
              <c16:uniqueId val="{00000002-4FE3-4D1F-82FC-5ED8DFE99992}"/>
            </c:ext>
          </c:extLst>
        </c:ser>
        <c:ser>
          <c:idx val="3"/>
          <c:order val="3"/>
          <c:tx>
            <c:strRef>
              <c:f>GOOGL!$N$20</c:f>
              <c:strCache>
                <c:ptCount val="1"/>
                <c:pt idx="0">
                  <c:v>Close</c:v>
                </c:pt>
              </c:strCache>
            </c:strRef>
          </c:tx>
          <c:spPr>
            <a:ln w="25400" cap="rnd">
              <a:noFill/>
              <a:round/>
            </a:ln>
            <a:effectLst/>
          </c:spPr>
          <c:marker>
            <c:symbol val="none"/>
          </c:marker>
          <c:val>
            <c:numRef>
              <c:f>GOOGL!$N$21:$N$67</c:f>
              <c:numCache>
                <c:formatCode>_([$$-409]* #,##0.00_);_([$$-409]* \(#,##0.00\);_([$$-409]* "-"??_);_(@_)</c:formatCode>
                <c:ptCount val="47"/>
                <c:pt idx="0">
                  <c:v>2899.83</c:v>
                </c:pt>
                <c:pt idx="1">
                  <c:v>2887.99</c:v>
                </c:pt>
                <c:pt idx="2">
                  <c:v>2755.5</c:v>
                </c:pt>
                <c:pt idx="3">
                  <c:v>2754.95</c:v>
                </c:pt>
                <c:pt idx="4">
                  <c:v>2740.34</c:v>
                </c:pt>
                <c:pt idx="5">
                  <c:v>2773.39</c:v>
                </c:pt>
                <c:pt idx="6">
                  <c:v>2794.72</c:v>
                </c:pt>
                <c:pt idx="7">
                  <c:v>2828.61</c:v>
                </c:pt>
                <c:pt idx="8">
                  <c:v>2771.74</c:v>
                </c:pt>
                <c:pt idx="9">
                  <c:v>2789.61</c:v>
                </c:pt>
                <c:pt idx="10">
                  <c:v>2719.96</c:v>
                </c:pt>
                <c:pt idx="11">
                  <c:v>2702.33</c:v>
                </c:pt>
                <c:pt idx="12">
                  <c:v>2666.15</c:v>
                </c:pt>
                <c:pt idx="13">
                  <c:v>2607.0300000000002</c:v>
                </c:pt>
                <c:pt idx="14">
                  <c:v>2616.08</c:v>
                </c:pt>
                <c:pt idx="15">
                  <c:v>2538.6999999999998</c:v>
                </c:pt>
                <c:pt idx="16">
                  <c:v>2584.66</c:v>
                </c:pt>
                <c:pt idx="17">
                  <c:v>2580.1</c:v>
                </c:pt>
                <c:pt idx="18">
                  <c:v>2667.02</c:v>
                </c:pt>
                <c:pt idx="19">
                  <c:v>2706.07</c:v>
                </c:pt>
                <c:pt idx="20">
                  <c:v>2752.88</c:v>
                </c:pt>
                <c:pt idx="21">
                  <c:v>2960</c:v>
                </c:pt>
                <c:pt idx="22">
                  <c:v>2861.8</c:v>
                </c:pt>
                <c:pt idx="23">
                  <c:v>2865.86</c:v>
                </c:pt>
                <c:pt idx="24">
                  <c:v>2784.02</c:v>
                </c:pt>
                <c:pt idx="25">
                  <c:v>2787.98</c:v>
                </c:pt>
                <c:pt idx="26">
                  <c:v>2831.84</c:v>
                </c:pt>
                <c:pt idx="27">
                  <c:v>2772.4</c:v>
                </c:pt>
                <c:pt idx="28">
                  <c:v>2685.65</c:v>
                </c:pt>
                <c:pt idx="29">
                  <c:v>2710.52</c:v>
                </c:pt>
                <c:pt idx="30">
                  <c:v>2732.17</c:v>
                </c:pt>
                <c:pt idx="31">
                  <c:v>2754.76</c:v>
                </c:pt>
                <c:pt idx="32">
                  <c:v>2650.78</c:v>
                </c:pt>
                <c:pt idx="33">
                  <c:v>2608.06</c:v>
                </c:pt>
                <c:pt idx="34">
                  <c:v>2596.27</c:v>
                </c:pt>
                <c:pt idx="35">
                  <c:v>2551.7600000000002</c:v>
                </c:pt>
                <c:pt idx="36">
                  <c:v>2653.82</c:v>
                </c:pt>
                <c:pt idx="37">
                  <c:v>2689.19</c:v>
                </c:pt>
                <c:pt idx="38">
                  <c:v>2701.14</c:v>
                </c:pt>
                <c:pt idx="39">
                  <c:v>2681.23</c:v>
                </c:pt>
                <c:pt idx="40">
                  <c:v>2691.43</c:v>
                </c:pt>
                <c:pt idx="41">
                  <c:v>2677.99</c:v>
                </c:pt>
                <c:pt idx="42">
                  <c:v>2638.13</c:v>
                </c:pt>
                <c:pt idx="43">
                  <c:v>2527.5700000000002</c:v>
                </c:pt>
                <c:pt idx="44">
                  <c:v>2542.09</c:v>
                </c:pt>
                <c:pt idx="45">
                  <c:v>2668.4</c:v>
                </c:pt>
                <c:pt idx="46">
                  <c:v>2648.59</c:v>
                </c:pt>
              </c:numCache>
            </c:numRef>
          </c:val>
          <c:smooth val="0"/>
          <c:extLst>
            <c:ext xmlns:c16="http://schemas.microsoft.com/office/drawing/2014/chart" uri="{C3380CC4-5D6E-409C-BE32-E72D297353CC}">
              <c16:uniqueId val="{00000003-4FE3-4D1F-82FC-5ED8DFE99992}"/>
            </c:ext>
          </c:extLst>
        </c:ser>
        <c:dLbls>
          <c:showLegendKey val="0"/>
          <c:showVal val="0"/>
          <c:showCatName val="0"/>
          <c:showSerName val="0"/>
          <c:showPercent val="0"/>
          <c:showBubbleSize val="0"/>
        </c:dLbls>
        <c:hiLowLines>
          <c:spPr>
            <a:ln w="15875" cap="flat" cmpd="sng" algn="ctr">
              <a:solidFill>
                <a:schemeClr val="dk1">
                  <a:lumMod val="65000"/>
                  <a:lumOff val="35000"/>
                </a:schemeClr>
              </a:solidFill>
              <a:round/>
            </a:ln>
            <a:effectLst/>
          </c:spPr>
        </c:hiLowLines>
        <c:upDownBars>
          <c:gapWidth val="150"/>
          <c:upBars>
            <c:spPr>
              <a:solidFill>
                <a:schemeClr val="lt1"/>
              </a:solidFill>
              <a:ln w="9525" cap="flat" cmpd="sng" algn="ctr">
                <a:solidFill>
                  <a:schemeClr val="lt1">
                    <a:lumMod val="85000"/>
                  </a:schemeClr>
                </a:solidFill>
                <a:round/>
              </a:ln>
              <a:effectLst/>
            </c:spPr>
          </c:upBars>
          <c:downBars>
            <c:spPr>
              <a:solidFill>
                <a:schemeClr val="dk1">
                  <a:lumMod val="65000"/>
                  <a:lumOff val="35000"/>
                </a:schemeClr>
              </a:solidFill>
              <a:ln w="9525" cap="flat" cmpd="sng" algn="ctr">
                <a:solidFill>
                  <a:schemeClr val="dk1">
                    <a:lumMod val="65000"/>
                    <a:lumOff val="35000"/>
                  </a:schemeClr>
                </a:solidFill>
                <a:round/>
              </a:ln>
              <a:effectLst/>
            </c:spPr>
          </c:downBars>
        </c:upDownBars>
        <c:axId val="1127930079"/>
        <c:axId val="1127920511"/>
      </c:stockChart>
      <c:catAx>
        <c:axId val="1127930079"/>
        <c:scaling>
          <c:orientation val="minMax"/>
        </c:scaling>
        <c:delete val="0"/>
        <c:axPos val="b"/>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7920511"/>
        <c:crosses val="autoZero"/>
        <c:auto val="1"/>
        <c:lblAlgn val="ctr"/>
        <c:lblOffset val="100"/>
        <c:noMultiLvlLbl val="0"/>
      </c:catAx>
      <c:valAx>
        <c:axId val="1127920511"/>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7930079"/>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High-low-Close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manualLayout>
          <c:layoutTarget val="inner"/>
          <c:xMode val="edge"/>
          <c:yMode val="edge"/>
          <c:x val="0.12842889039292801"/>
          <c:y val="0.26752129674934449"/>
          <c:w val="0.84404477462941052"/>
          <c:h val="0.43883724139661512"/>
        </c:manualLayout>
      </c:layout>
      <c:stockChart>
        <c:ser>
          <c:idx val="0"/>
          <c:order val="0"/>
          <c:tx>
            <c:strRef>
              <c:f>GOOGL!$L$20</c:f>
              <c:strCache>
                <c:ptCount val="1"/>
                <c:pt idx="0">
                  <c:v>High</c:v>
                </c:pt>
              </c:strCache>
            </c:strRef>
          </c:tx>
          <c:spPr>
            <a:ln w="25400" cap="rnd">
              <a:noFill/>
              <a:round/>
            </a:ln>
            <a:effectLst/>
          </c:spPr>
          <c:marker>
            <c:symbol val="none"/>
          </c:marker>
          <c:val>
            <c:numRef>
              <c:f>GOOGL!$L$21:$L$67</c:f>
              <c:numCache>
                <c:formatCode>_([$$-409]* #,##0.00_);_([$$-409]* \(#,##0.00\);_([$$-409]* "-"??_);_(@_)</c:formatCode>
                <c:ptCount val="47"/>
                <c:pt idx="0">
                  <c:v>2917.02</c:v>
                </c:pt>
                <c:pt idx="1">
                  <c:v>2929.6977999999999</c:v>
                </c:pt>
                <c:pt idx="2">
                  <c:v>2889.9875000000002</c:v>
                </c:pt>
                <c:pt idx="3">
                  <c:v>2798.8</c:v>
                </c:pt>
                <c:pt idx="4">
                  <c:v>2768.97</c:v>
                </c:pt>
                <c:pt idx="5">
                  <c:v>2776.39</c:v>
                </c:pt>
                <c:pt idx="6">
                  <c:v>2804.32</c:v>
                </c:pt>
                <c:pt idx="7">
                  <c:v>2852.1550000000002</c:v>
                </c:pt>
                <c:pt idx="8">
                  <c:v>2857</c:v>
                </c:pt>
                <c:pt idx="9">
                  <c:v>2814.84</c:v>
                </c:pt>
                <c:pt idx="10">
                  <c:v>2742.63</c:v>
                </c:pt>
                <c:pt idx="11">
                  <c:v>2759.19</c:v>
                </c:pt>
                <c:pt idx="12">
                  <c:v>2752.52</c:v>
                </c:pt>
                <c:pt idx="13">
                  <c:v>2697.3105999999998</c:v>
                </c:pt>
                <c:pt idx="14">
                  <c:v>2624.06</c:v>
                </c:pt>
                <c:pt idx="15">
                  <c:v>2587.98</c:v>
                </c:pt>
                <c:pt idx="16">
                  <c:v>2660</c:v>
                </c:pt>
                <c:pt idx="17">
                  <c:v>2653.0450000000001</c:v>
                </c:pt>
                <c:pt idx="18">
                  <c:v>2667.13</c:v>
                </c:pt>
                <c:pt idx="19">
                  <c:v>2709.46</c:v>
                </c:pt>
                <c:pt idx="20">
                  <c:v>2755.855</c:v>
                </c:pt>
                <c:pt idx="21">
                  <c:v>3030.9315000000001</c:v>
                </c:pt>
                <c:pt idx="22">
                  <c:v>2993.5</c:v>
                </c:pt>
                <c:pt idx="23">
                  <c:v>2897.5</c:v>
                </c:pt>
                <c:pt idx="24">
                  <c:v>2885</c:v>
                </c:pt>
                <c:pt idx="25">
                  <c:v>2800</c:v>
                </c:pt>
                <c:pt idx="26">
                  <c:v>2850.4850000000001</c:v>
                </c:pt>
                <c:pt idx="27">
                  <c:v>2829.69</c:v>
                </c:pt>
                <c:pt idx="28">
                  <c:v>2783.125</c:v>
                </c:pt>
                <c:pt idx="29">
                  <c:v>2726</c:v>
                </c:pt>
                <c:pt idx="30">
                  <c:v>2762.17</c:v>
                </c:pt>
                <c:pt idx="31">
                  <c:v>2761.72</c:v>
                </c:pt>
                <c:pt idx="32">
                  <c:v>2742.2698999999998</c:v>
                </c:pt>
                <c:pt idx="33">
                  <c:v>2681.3998999999999</c:v>
                </c:pt>
                <c:pt idx="34">
                  <c:v>2643.605</c:v>
                </c:pt>
                <c:pt idx="35">
                  <c:v>2641.02</c:v>
                </c:pt>
                <c:pt idx="36">
                  <c:v>2660</c:v>
                </c:pt>
                <c:pt idx="37">
                  <c:v>2705.43</c:v>
                </c:pt>
                <c:pt idx="38">
                  <c:v>2715.03</c:v>
                </c:pt>
                <c:pt idx="39">
                  <c:v>2725.11</c:v>
                </c:pt>
                <c:pt idx="40">
                  <c:v>2705.25</c:v>
                </c:pt>
                <c:pt idx="41">
                  <c:v>2728.7899000000002</c:v>
                </c:pt>
                <c:pt idx="42">
                  <c:v>2677.03</c:v>
                </c:pt>
                <c:pt idx="43">
                  <c:v>2634.7</c:v>
                </c:pt>
                <c:pt idx="44">
                  <c:v>2625</c:v>
                </c:pt>
                <c:pt idx="45">
                  <c:v>2674.71</c:v>
                </c:pt>
                <c:pt idx="46">
                  <c:v>2665.4349999999999</c:v>
                </c:pt>
              </c:numCache>
            </c:numRef>
          </c:val>
          <c:smooth val="0"/>
          <c:extLst>
            <c:ext xmlns:c16="http://schemas.microsoft.com/office/drawing/2014/chart" uri="{C3380CC4-5D6E-409C-BE32-E72D297353CC}">
              <c16:uniqueId val="{00000000-C44A-4BB9-A44C-F7ABBE9A83FC}"/>
            </c:ext>
          </c:extLst>
        </c:ser>
        <c:ser>
          <c:idx val="1"/>
          <c:order val="1"/>
          <c:tx>
            <c:strRef>
              <c:f>GOOGL!$M$20</c:f>
              <c:strCache>
                <c:ptCount val="1"/>
                <c:pt idx="0">
                  <c:v>Low</c:v>
                </c:pt>
              </c:strCache>
            </c:strRef>
          </c:tx>
          <c:spPr>
            <a:ln w="25400" cap="rnd">
              <a:noFill/>
              <a:round/>
            </a:ln>
            <a:effectLst/>
          </c:spPr>
          <c:marker>
            <c:symbol val="none"/>
          </c:marker>
          <c:val>
            <c:numRef>
              <c:f>GOOGL!$M$21:$M$67</c:f>
              <c:numCache>
                <c:formatCode>_([$$-409]* #,##0.00_);_([$$-409]* \(#,##0.00\);_([$$-409]* "-"??_);_(@_)</c:formatCode>
                <c:ptCount val="47"/>
                <c:pt idx="0">
                  <c:v>2874.2550000000001</c:v>
                </c:pt>
                <c:pt idx="1">
                  <c:v>2874.3249999999998</c:v>
                </c:pt>
                <c:pt idx="2">
                  <c:v>2753.76</c:v>
                </c:pt>
                <c:pt idx="3">
                  <c:v>2731.17</c:v>
                </c:pt>
                <c:pt idx="4">
                  <c:v>2715.33</c:v>
                </c:pt>
                <c:pt idx="5">
                  <c:v>2663.29</c:v>
                </c:pt>
                <c:pt idx="6">
                  <c:v>2733.8449999999998</c:v>
                </c:pt>
                <c:pt idx="7">
                  <c:v>2813.89</c:v>
                </c:pt>
                <c:pt idx="8">
                  <c:v>2768.18</c:v>
                </c:pt>
                <c:pt idx="9">
                  <c:v>2739.97</c:v>
                </c:pt>
                <c:pt idx="10">
                  <c:v>2708.7649999999999</c:v>
                </c:pt>
                <c:pt idx="11">
                  <c:v>2700.31</c:v>
                </c:pt>
                <c:pt idx="12">
                  <c:v>2659.2930999999999</c:v>
                </c:pt>
                <c:pt idx="13">
                  <c:v>2601.73</c:v>
                </c:pt>
                <c:pt idx="14">
                  <c:v>2490</c:v>
                </c:pt>
                <c:pt idx="15">
                  <c:v>2530.0100000000002</c:v>
                </c:pt>
                <c:pt idx="16">
                  <c:v>2542.84</c:v>
                </c:pt>
                <c:pt idx="17">
                  <c:v>2578.6457999999998</c:v>
                </c:pt>
                <c:pt idx="18">
                  <c:v>2569.6999999999998</c:v>
                </c:pt>
                <c:pt idx="19">
                  <c:v>2644.19</c:v>
                </c:pt>
                <c:pt idx="20">
                  <c:v>2687.37</c:v>
                </c:pt>
                <c:pt idx="21">
                  <c:v>2910.4501</c:v>
                </c:pt>
                <c:pt idx="22">
                  <c:v>2853.3063000000002</c:v>
                </c:pt>
                <c:pt idx="23">
                  <c:v>2810.3</c:v>
                </c:pt>
                <c:pt idx="24">
                  <c:v>2778</c:v>
                </c:pt>
                <c:pt idx="25">
                  <c:v>2740.277</c:v>
                </c:pt>
                <c:pt idx="26">
                  <c:v>2803.7406000000001</c:v>
                </c:pt>
                <c:pt idx="27">
                  <c:v>2759.14</c:v>
                </c:pt>
                <c:pt idx="28">
                  <c:v>2668</c:v>
                </c:pt>
                <c:pt idx="29">
                  <c:v>2665.13</c:v>
                </c:pt>
                <c:pt idx="30">
                  <c:v>2716.43</c:v>
                </c:pt>
                <c:pt idx="31">
                  <c:v>2698.4749999999999</c:v>
                </c:pt>
                <c:pt idx="32">
                  <c:v>2649.57</c:v>
                </c:pt>
                <c:pt idx="33">
                  <c:v>2603.9299999999998</c:v>
                </c:pt>
                <c:pt idx="34">
                  <c:v>2564.4650000000001</c:v>
                </c:pt>
                <c:pt idx="35">
                  <c:v>2550.5500000000002</c:v>
                </c:pt>
                <c:pt idx="36">
                  <c:v>2499.0650000000001</c:v>
                </c:pt>
                <c:pt idx="37">
                  <c:v>2635.03</c:v>
                </c:pt>
                <c:pt idx="38">
                  <c:v>2651.8449999999998</c:v>
                </c:pt>
                <c:pt idx="39">
                  <c:v>2664.37</c:v>
                </c:pt>
                <c:pt idx="40">
                  <c:v>2661.4308000000001</c:v>
                </c:pt>
                <c:pt idx="41">
                  <c:v>2660.51</c:v>
                </c:pt>
                <c:pt idx="42">
                  <c:v>2606.75</c:v>
                </c:pt>
                <c:pt idx="43">
                  <c:v>2525.9</c:v>
                </c:pt>
                <c:pt idx="44">
                  <c:v>2513.4937</c:v>
                </c:pt>
                <c:pt idx="45">
                  <c:v>2598.0100000000002</c:v>
                </c:pt>
                <c:pt idx="46">
                  <c:v>2618.25</c:v>
                </c:pt>
              </c:numCache>
            </c:numRef>
          </c:val>
          <c:smooth val="0"/>
          <c:extLst>
            <c:ext xmlns:c16="http://schemas.microsoft.com/office/drawing/2014/chart" uri="{C3380CC4-5D6E-409C-BE32-E72D297353CC}">
              <c16:uniqueId val="{00000001-C44A-4BB9-A44C-F7ABBE9A83FC}"/>
            </c:ext>
          </c:extLst>
        </c:ser>
        <c:ser>
          <c:idx val="2"/>
          <c:order val="2"/>
          <c:tx>
            <c:strRef>
              <c:f>GOOGL!$N$20</c:f>
              <c:strCache>
                <c:ptCount val="1"/>
                <c:pt idx="0">
                  <c:v>Close</c:v>
                </c:pt>
              </c:strCache>
            </c:strRef>
          </c:tx>
          <c:spPr>
            <a:ln w="25400" cap="rnd">
              <a:noFill/>
              <a:round/>
            </a:ln>
            <a:effectLst/>
          </c:spPr>
          <c:marker>
            <c:symbol val="circle"/>
            <c:size val="6"/>
            <c:spPr>
              <a:solidFill>
                <a:schemeClr val="accent3">
                  <a:alpha val="85000"/>
                </a:schemeClr>
              </a:solidFill>
              <a:ln>
                <a:noFill/>
              </a:ln>
              <a:effectLst/>
            </c:spPr>
          </c:marker>
          <c:val>
            <c:numRef>
              <c:f>GOOGL!$N$21:$N$67</c:f>
              <c:numCache>
                <c:formatCode>_([$$-409]* #,##0.00_);_([$$-409]* \(#,##0.00\);_([$$-409]* "-"??_);_(@_)</c:formatCode>
                <c:ptCount val="47"/>
                <c:pt idx="0">
                  <c:v>2899.83</c:v>
                </c:pt>
                <c:pt idx="1">
                  <c:v>2887.99</c:v>
                </c:pt>
                <c:pt idx="2">
                  <c:v>2755.5</c:v>
                </c:pt>
                <c:pt idx="3">
                  <c:v>2754.95</c:v>
                </c:pt>
                <c:pt idx="4">
                  <c:v>2740.34</c:v>
                </c:pt>
                <c:pt idx="5">
                  <c:v>2773.39</c:v>
                </c:pt>
                <c:pt idx="6">
                  <c:v>2794.72</c:v>
                </c:pt>
                <c:pt idx="7">
                  <c:v>2828.61</c:v>
                </c:pt>
                <c:pt idx="8">
                  <c:v>2771.74</c:v>
                </c:pt>
                <c:pt idx="9">
                  <c:v>2789.61</c:v>
                </c:pt>
                <c:pt idx="10">
                  <c:v>2719.96</c:v>
                </c:pt>
                <c:pt idx="11">
                  <c:v>2702.33</c:v>
                </c:pt>
                <c:pt idx="12">
                  <c:v>2666.15</c:v>
                </c:pt>
                <c:pt idx="13">
                  <c:v>2607.0300000000002</c:v>
                </c:pt>
                <c:pt idx="14">
                  <c:v>2616.08</c:v>
                </c:pt>
                <c:pt idx="15">
                  <c:v>2538.6999999999998</c:v>
                </c:pt>
                <c:pt idx="16">
                  <c:v>2584.66</c:v>
                </c:pt>
                <c:pt idx="17">
                  <c:v>2580.1</c:v>
                </c:pt>
                <c:pt idx="18">
                  <c:v>2667.02</c:v>
                </c:pt>
                <c:pt idx="19">
                  <c:v>2706.07</c:v>
                </c:pt>
                <c:pt idx="20">
                  <c:v>2752.88</c:v>
                </c:pt>
                <c:pt idx="21">
                  <c:v>2960</c:v>
                </c:pt>
                <c:pt idx="22">
                  <c:v>2861.8</c:v>
                </c:pt>
                <c:pt idx="23">
                  <c:v>2865.86</c:v>
                </c:pt>
                <c:pt idx="24">
                  <c:v>2784.02</c:v>
                </c:pt>
                <c:pt idx="25">
                  <c:v>2787.98</c:v>
                </c:pt>
                <c:pt idx="26">
                  <c:v>2831.84</c:v>
                </c:pt>
                <c:pt idx="27">
                  <c:v>2772.4</c:v>
                </c:pt>
                <c:pt idx="28">
                  <c:v>2685.65</c:v>
                </c:pt>
                <c:pt idx="29">
                  <c:v>2710.52</c:v>
                </c:pt>
                <c:pt idx="30">
                  <c:v>2732.17</c:v>
                </c:pt>
                <c:pt idx="31">
                  <c:v>2754.76</c:v>
                </c:pt>
                <c:pt idx="32">
                  <c:v>2650.78</c:v>
                </c:pt>
                <c:pt idx="33">
                  <c:v>2608.06</c:v>
                </c:pt>
                <c:pt idx="34">
                  <c:v>2596.27</c:v>
                </c:pt>
                <c:pt idx="35">
                  <c:v>2551.7600000000002</c:v>
                </c:pt>
                <c:pt idx="36">
                  <c:v>2653.82</c:v>
                </c:pt>
                <c:pt idx="37">
                  <c:v>2689.19</c:v>
                </c:pt>
                <c:pt idx="38">
                  <c:v>2701.14</c:v>
                </c:pt>
                <c:pt idx="39">
                  <c:v>2681.23</c:v>
                </c:pt>
                <c:pt idx="40">
                  <c:v>2691.43</c:v>
                </c:pt>
                <c:pt idx="41">
                  <c:v>2677.99</c:v>
                </c:pt>
                <c:pt idx="42">
                  <c:v>2638.13</c:v>
                </c:pt>
                <c:pt idx="43">
                  <c:v>2527.5700000000002</c:v>
                </c:pt>
                <c:pt idx="44">
                  <c:v>2542.09</c:v>
                </c:pt>
                <c:pt idx="45">
                  <c:v>2668.4</c:v>
                </c:pt>
                <c:pt idx="46">
                  <c:v>2648.59</c:v>
                </c:pt>
              </c:numCache>
            </c:numRef>
          </c:val>
          <c:smooth val="0"/>
          <c:extLst>
            <c:ext xmlns:c16="http://schemas.microsoft.com/office/drawing/2014/chart" uri="{C3380CC4-5D6E-409C-BE32-E72D297353CC}">
              <c16:uniqueId val="{00000002-C44A-4BB9-A44C-F7ABBE9A83FC}"/>
            </c:ext>
          </c:extLst>
        </c:ser>
        <c:dLbls>
          <c:showLegendKey val="0"/>
          <c:showVal val="0"/>
          <c:showCatName val="0"/>
          <c:showSerName val="0"/>
          <c:showPercent val="0"/>
          <c:showBubbleSize val="0"/>
        </c:dLbls>
        <c:hiLowLines>
          <c:spPr>
            <a:ln w="15875" cap="flat" cmpd="sng" algn="ctr">
              <a:solidFill>
                <a:schemeClr val="dk1">
                  <a:lumMod val="65000"/>
                  <a:lumOff val="35000"/>
                </a:schemeClr>
              </a:solidFill>
              <a:round/>
            </a:ln>
            <a:effectLst/>
          </c:spPr>
        </c:hiLowLines>
        <c:axId val="1127923423"/>
        <c:axId val="1127927167"/>
      </c:stockChart>
      <c:catAx>
        <c:axId val="1127923423"/>
        <c:scaling>
          <c:orientation val="minMax"/>
        </c:scaling>
        <c:delete val="0"/>
        <c:axPos val="b"/>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7927167"/>
        <c:crosses val="autoZero"/>
        <c:auto val="1"/>
        <c:lblAlgn val="ctr"/>
        <c:lblOffset val="100"/>
        <c:noMultiLvlLbl val="0"/>
      </c:catAx>
      <c:valAx>
        <c:axId val="1127927167"/>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7923423"/>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Volume and Price Analysis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tx>
            <c:strRef>
              <c:f>ADBE!$J$20</c:f>
              <c:strCache>
                <c:ptCount val="1"/>
                <c:pt idx="0">
                  <c:v>Volume</c:v>
                </c:pt>
              </c:strCache>
            </c:strRef>
          </c:tx>
          <c:spPr>
            <a:solidFill>
              <a:schemeClr val="accent1">
                <a:alpha val="85000"/>
              </a:schemeClr>
            </a:solidFill>
            <a:ln w="9525" cap="flat" cmpd="sng" algn="ctr">
              <a:solidFill>
                <a:schemeClr val="lt1">
                  <a:alpha val="50000"/>
                </a:schemeClr>
              </a:solidFill>
              <a:round/>
            </a:ln>
            <a:effectLst/>
          </c:spPr>
          <c:invertIfNegative val="0"/>
          <c:cat>
            <c:numRef>
              <c:f>ADBE!$I$21:$I$67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ADBE!$J$21:$J$67</c:f>
              <c:numCache>
                <c:formatCode>#,##0</c:formatCode>
                <c:ptCount val="47"/>
                <c:pt idx="0">
                  <c:v>2863488</c:v>
                </c:pt>
                <c:pt idx="1">
                  <c:v>4344805</c:v>
                </c:pt>
                <c:pt idx="2">
                  <c:v>7394814</c:v>
                </c:pt>
                <c:pt idx="3">
                  <c:v>3913592</c:v>
                </c:pt>
                <c:pt idx="4">
                  <c:v>3605411</c:v>
                </c:pt>
                <c:pt idx="5">
                  <c:v>5429694</c:v>
                </c:pt>
                <c:pt idx="6">
                  <c:v>3422161</c:v>
                </c:pt>
                <c:pt idx="7">
                  <c:v>2901791</c:v>
                </c:pt>
                <c:pt idx="8">
                  <c:v>3406500</c:v>
                </c:pt>
                <c:pt idx="9">
                  <c:v>2659825</c:v>
                </c:pt>
                <c:pt idx="10">
                  <c:v>3461507</c:v>
                </c:pt>
                <c:pt idx="11">
                  <c:v>2985891</c:v>
                </c:pt>
                <c:pt idx="12">
                  <c:v>3208136</c:v>
                </c:pt>
                <c:pt idx="13">
                  <c:v>4276067</c:v>
                </c:pt>
                <c:pt idx="14">
                  <c:v>7555213</c:v>
                </c:pt>
                <c:pt idx="15">
                  <c:v>4051522</c:v>
                </c:pt>
                <c:pt idx="16">
                  <c:v>4449496</c:v>
                </c:pt>
                <c:pt idx="17">
                  <c:v>5870522</c:v>
                </c:pt>
                <c:pt idx="18">
                  <c:v>4339027</c:v>
                </c:pt>
                <c:pt idx="19">
                  <c:v>3995098</c:v>
                </c:pt>
                <c:pt idx="20">
                  <c:v>2307434</c:v>
                </c:pt>
                <c:pt idx="21">
                  <c:v>2494142</c:v>
                </c:pt>
                <c:pt idx="22">
                  <c:v>3058710</c:v>
                </c:pt>
                <c:pt idx="23">
                  <c:v>2583714</c:v>
                </c:pt>
                <c:pt idx="24">
                  <c:v>3120737</c:v>
                </c:pt>
                <c:pt idx="25">
                  <c:v>3205743</c:v>
                </c:pt>
                <c:pt idx="26">
                  <c:v>2542201</c:v>
                </c:pt>
                <c:pt idx="27">
                  <c:v>4735802</c:v>
                </c:pt>
                <c:pt idx="28">
                  <c:v>5026970</c:v>
                </c:pt>
                <c:pt idx="29">
                  <c:v>3372122</c:v>
                </c:pt>
                <c:pt idx="30">
                  <c:v>3745338</c:v>
                </c:pt>
                <c:pt idx="31">
                  <c:v>3750472</c:v>
                </c:pt>
                <c:pt idx="32">
                  <c:v>4021128</c:v>
                </c:pt>
                <c:pt idx="33">
                  <c:v>5194162</c:v>
                </c:pt>
                <c:pt idx="34">
                  <c:v>4287637</c:v>
                </c:pt>
                <c:pt idx="35">
                  <c:v>4263021</c:v>
                </c:pt>
                <c:pt idx="36">
                  <c:v>6448772</c:v>
                </c:pt>
                <c:pt idx="37">
                  <c:v>2869739</c:v>
                </c:pt>
                <c:pt idx="38">
                  <c:v>3302341</c:v>
                </c:pt>
                <c:pt idx="39">
                  <c:v>3352760</c:v>
                </c:pt>
                <c:pt idx="40">
                  <c:v>2948450</c:v>
                </c:pt>
                <c:pt idx="41">
                  <c:v>2906318</c:v>
                </c:pt>
                <c:pt idx="42">
                  <c:v>2752177</c:v>
                </c:pt>
                <c:pt idx="43">
                  <c:v>3676072</c:v>
                </c:pt>
                <c:pt idx="44">
                  <c:v>3734842</c:v>
                </c:pt>
                <c:pt idx="45">
                  <c:v>2900118</c:v>
                </c:pt>
                <c:pt idx="46">
                  <c:v>2722310</c:v>
                </c:pt>
              </c:numCache>
            </c:numRef>
          </c:val>
          <c:extLst>
            <c:ext xmlns:c16="http://schemas.microsoft.com/office/drawing/2014/chart" uri="{C3380CC4-5D6E-409C-BE32-E72D297353CC}">
              <c16:uniqueId val="{00000000-CA3E-419D-9BD4-769CBAE3013D}"/>
            </c:ext>
          </c:extLst>
        </c:ser>
        <c:dLbls>
          <c:showLegendKey val="0"/>
          <c:showVal val="0"/>
          <c:showCatName val="0"/>
          <c:showSerName val="0"/>
          <c:showPercent val="0"/>
          <c:showBubbleSize val="0"/>
        </c:dLbls>
        <c:gapWidth val="150"/>
        <c:axId val="947206543"/>
        <c:axId val="947218607"/>
      </c:barChart>
      <c:stockChart>
        <c:ser>
          <c:idx val="1"/>
          <c:order val="1"/>
          <c:tx>
            <c:strRef>
              <c:f>ADBE!$K$20</c:f>
              <c:strCache>
                <c:ptCount val="1"/>
                <c:pt idx="0">
                  <c:v>Open</c:v>
                </c:pt>
              </c:strCache>
            </c:strRef>
          </c:tx>
          <c:spPr>
            <a:ln w="25400" cap="rnd">
              <a:noFill/>
              <a:round/>
            </a:ln>
            <a:effectLst/>
          </c:spPr>
          <c:marker>
            <c:symbol val="none"/>
          </c:marker>
          <c:cat>
            <c:numRef>
              <c:f>ADBE!$I$21:$I$67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ADBE!$K$21:$K$67</c:f>
              <c:numCache>
                <c:formatCode>_([$$-409]* #,##0.00_);_([$$-409]* \(#,##0.00\);_([$$-409]* "-"??_);_(@_)</c:formatCode>
                <c:ptCount val="47"/>
                <c:pt idx="0">
                  <c:v>566.65</c:v>
                </c:pt>
                <c:pt idx="1">
                  <c:v>563.9</c:v>
                </c:pt>
                <c:pt idx="2">
                  <c:v>535</c:v>
                </c:pt>
                <c:pt idx="3">
                  <c:v>510</c:v>
                </c:pt>
                <c:pt idx="4">
                  <c:v>513.66</c:v>
                </c:pt>
                <c:pt idx="5">
                  <c:v>500</c:v>
                </c:pt>
                <c:pt idx="6">
                  <c:v>525.55330000000004</c:v>
                </c:pt>
                <c:pt idx="7">
                  <c:v>533.09</c:v>
                </c:pt>
                <c:pt idx="8">
                  <c:v>532.22</c:v>
                </c:pt>
                <c:pt idx="9">
                  <c:v>514.49</c:v>
                </c:pt>
                <c:pt idx="10">
                  <c:v>510.39</c:v>
                </c:pt>
                <c:pt idx="11">
                  <c:v>516.48</c:v>
                </c:pt>
                <c:pt idx="12">
                  <c:v>522.38</c:v>
                </c:pt>
                <c:pt idx="13">
                  <c:v>508.5</c:v>
                </c:pt>
                <c:pt idx="14">
                  <c:v>491.07</c:v>
                </c:pt>
                <c:pt idx="15">
                  <c:v>505.51</c:v>
                </c:pt>
                <c:pt idx="16">
                  <c:v>514</c:v>
                </c:pt>
                <c:pt idx="17">
                  <c:v>508.94</c:v>
                </c:pt>
                <c:pt idx="18">
                  <c:v>494.09010000000001</c:v>
                </c:pt>
                <c:pt idx="19">
                  <c:v>518.98</c:v>
                </c:pt>
                <c:pt idx="20">
                  <c:v>536</c:v>
                </c:pt>
                <c:pt idx="21">
                  <c:v>536.25</c:v>
                </c:pt>
                <c:pt idx="22">
                  <c:v>522.87</c:v>
                </c:pt>
                <c:pt idx="23">
                  <c:v>503.77</c:v>
                </c:pt>
                <c:pt idx="24">
                  <c:v>516</c:v>
                </c:pt>
                <c:pt idx="25">
                  <c:v>501.63</c:v>
                </c:pt>
                <c:pt idx="26">
                  <c:v>520.35</c:v>
                </c:pt>
                <c:pt idx="27">
                  <c:v>508.08</c:v>
                </c:pt>
                <c:pt idx="28">
                  <c:v>497.92</c:v>
                </c:pt>
                <c:pt idx="29">
                  <c:v>473.2</c:v>
                </c:pt>
                <c:pt idx="30">
                  <c:v>482.53370000000001</c:v>
                </c:pt>
                <c:pt idx="31">
                  <c:v>476.48500000000001</c:v>
                </c:pt>
                <c:pt idx="32">
                  <c:v>473.14</c:v>
                </c:pt>
                <c:pt idx="33">
                  <c:v>458.69</c:v>
                </c:pt>
                <c:pt idx="34">
                  <c:v>440.35</c:v>
                </c:pt>
                <c:pt idx="35">
                  <c:v>447.78</c:v>
                </c:pt>
                <c:pt idx="36">
                  <c:v>418.59</c:v>
                </c:pt>
                <c:pt idx="37">
                  <c:v>465.39</c:v>
                </c:pt>
                <c:pt idx="38">
                  <c:v>462.4</c:v>
                </c:pt>
                <c:pt idx="39">
                  <c:v>468</c:v>
                </c:pt>
                <c:pt idx="40">
                  <c:v>471.94</c:v>
                </c:pt>
                <c:pt idx="41">
                  <c:v>475.83</c:v>
                </c:pt>
                <c:pt idx="42">
                  <c:v>455.49</c:v>
                </c:pt>
                <c:pt idx="43">
                  <c:v>456.22</c:v>
                </c:pt>
                <c:pt idx="44">
                  <c:v>432.51</c:v>
                </c:pt>
                <c:pt idx="45">
                  <c:v>443.8</c:v>
                </c:pt>
                <c:pt idx="46">
                  <c:v>444.68</c:v>
                </c:pt>
              </c:numCache>
            </c:numRef>
          </c:val>
          <c:smooth val="0"/>
          <c:extLst>
            <c:ext xmlns:c16="http://schemas.microsoft.com/office/drawing/2014/chart" uri="{C3380CC4-5D6E-409C-BE32-E72D297353CC}">
              <c16:uniqueId val="{00000001-CA3E-419D-9BD4-769CBAE3013D}"/>
            </c:ext>
          </c:extLst>
        </c:ser>
        <c:ser>
          <c:idx val="2"/>
          <c:order val="2"/>
          <c:tx>
            <c:strRef>
              <c:f>ADBE!$L$20</c:f>
              <c:strCache>
                <c:ptCount val="1"/>
                <c:pt idx="0">
                  <c:v>High</c:v>
                </c:pt>
              </c:strCache>
            </c:strRef>
          </c:tx>
          <c:spPr>
            <a:ln w="25400" cap="rnd">
              <a:noFill/>
              <a:round/>
            </a:ln>
            <a:effectLst/>
          </c:spPr>
          <c:marker>
            <c:symbol val="none"/>
          </c:marker>
          <c:cat>
            <c:numRef>
              <c:f>ADBE!$I$21:$I$67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ADBE!$L$21:$L$67</c:f>
              <c:numCache>
                <c:formatCode>_([$$-409]* #,##0.00_);_([$$-409]* \(#,##0.00\);_([$$-409]* "-"??_);_(@_)</c:formatCode>
                <c:ptCount val="47"/>
                <c:pt idx="0">
                  <c:v>575</c:v>
                </c:pt>
                <c:pt idx="1">
                  <c:v>564.29999999999995</c:v>
                </c:pt>
                <c:pt idx="2">
                  <c:v>538.745</c:v>
                </c:pt>
                <c:pt idx="3">
                  <c:v>526.30999999999995</c:v>
                </c:pt>
                <c:pt idx="4">
                  <c:v>520.41999999999996</c:v>
                </c:pt>
                <c:pt idx="5">
                  <c:v>526.58000000000004</c:v>
                </c:pt>
                <c:pt idx="6">
                  <c:v>535.17999999999995</c:v>
                </c:pt>
                <c:pt idx="7">
                  <c:v>541.59</c:v>
                </c:pt>
                <c:pt idx="8">
                  <c:v>535.26499999999999</c:v>
                </c:pt>
                <c:pt idx="9">
                  <c:v>522.57150000000001</c:v>
                </c:pt>
                <c:pt idx="10">
                  <c:v>519.39</c:v>
                </c:pt>
                <c:pt idx="11">
                  <c:v>528.91790000000003</c:v>
                </c:pt>
                <c:pt idx="12">
                  <c:v>532.02499999999998</c:v>
                </c:pt>
                <c:pt idx="13">
                  <c:v>513.86239999999998</c:v>
                </c:pt>
                <c:pt idx="14">
                  <c:v>520.42999999999995</c:v>
                </c:pt>
                <c:pt idx="15">
                  <c:v>514.26</c:v>
                </c:pt>
                <c:pt idx="16">
                  <c:v>520.49</c:v>
                </c:pt>
                <c:pt idx="17">
                  <c:v>513.23</c:v>
                </c:pt>
                <c:pt idx="18">
                  <c:v>519</c:v>
                </c:pt>
                <c:pt idx="19">
                  <c:v>534.94000000000005</c:v>
                </c:pt>
                <c:pt idx="20">
                  <c:v>538.77</c:v>
                </c:pt>
                <c:pt idx="21">
                  <c:v>540.46</c:v>
                </c:pt>
                <c:pt idx="22">
                  <c:v>525.17999999999995</c:v>
                </c:pt>
                <c:pt idx="23">
                  <c:v>519.97</c:v>
                </c:pt>
                <c:pt idx="24">
                  <c:v>516</c:v>
                </c:pt>
                <c:pt idx="25">
                  <c:v>513.51</c:v>
                </c:pt>
                <c:pt idx="26">
                  <c:v>522.48</c:v>
                </c:pt>
                <c:pt idx="27">
                  <c:v>514.47990000000004</c:v>
                </c:pt>
                <c:pt idx="28">
                  <c:v>499.93</c:v>
                </c:pt>
                <c:pt idx="29">
                  <c:v>478.57</c:v>
                </c:pt>
                <c:pt idx="30">
                  <c:v>482.53370000000001</c:v>
                </c:pt>
                <c:pt idx="31">
                  <c:v>480.21</c:v>
                </c:pt>
                <c:pt idx="32">
                  <c:v>476.45</c:v>
                </c:pt>
                <c:pt idx="33">
                  <c:v>459.3</c:v>
                </c:pt>
                <c:pt idx="34">
                  <c:v>451.09</c:v>
                </c:pt>
                <c:pt idx="35">
                  <c:v>449.59</c:v>
                </c:pt>
                <c:pt idx="36">
                  <c:v>465.93</c:v>
                </c:pt>
                <c:pt idx="37">
                  <c:v>468.51990000000001</c:v>
                </c:pt>
                <c:pt idx="38">
                  <c:v>468.48</c:v>
                </c:pt>
                <c:pt idx="39">
                  <c:v>479.21</c:v>
                </c:pt>
                <c:pt idx="40">
                  <c:v>477.49</c:v>
                </c:pt>
                <c:pt idx="41">
                  <c:v>476.05</c:v>
                </c:pt>
                <c:pt idx="42">
                  <c:v>463.52</c:v>
                </c:pt>
                <c:pt idx="43">
                  <c:v>457.68</c:v>
                </c:pt>
                <c:pt idx="44">
                  <c:v>443.8</c:v>
                </c:pt>
                <c:pt idx="45">
                  <c:v>453.11</c:v>
                </c:pt>
                <c:pt idx="46">
                  <c:v>447.65</c:v>
                </c:pt>
              </c:numCache>
            </c:numRef>
          </c:val>
          <c:smooth val="0"/>
          <c:extLst>
            <c:ext xmlns:c16="http://schemas.microsoft.com/office/drawing/2014/chart" uri="{C3380CC4-5D6E-409C-BE32-E72D297353CC}">
              <c16:uniqueId val="{00000002-CA3E-419D-9BD4-769CBAE3013D}"/>
            </c:ext>
          </c:extLst>
        </c:ser>
        <c:ser>
          <c:idx val="3"/>
          <c:order val="3"/>
          <c:tx>
            <c:strRef>
              <c:f>ADBE!$M$20</c:f>
              <c:strCache>
                <c:ptCount val="1"/>
                <c:pt idx="0">
                  <c:v>Low</c:v>
                </c:pt>
              </c:strCache>
            </c:strRef>
          </c:tx>
          <c:spPr>
            <a:ln w="25400" cap="rnd">
              <a:noFill/>
              <a:round/>
            </a:ln>
            <a:effectLst/>
          </c:spPr>
          <c:marker>
            <c:symbol val="none"/>
          </c:marker>
          <c:cat>
            <c:numRef>
              <c:f>ADBE!$I$21:$I$67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ADBE!$M$21:$M$67</c:f>
              <c:numCache>
                <c:formatCode>_([$$-409]* #,##0.00_);_([$$-409]* \(#,##0.00\);_([$$-409]* "-"??_);_(@_)</c:formatCode>
                <c:ptCount val="47"/>
                <c:pt idx="0">
                  <c:v>553.26729999999998</c:v>
                </c:pt>
                <c:pt idx="1">
                  <c:v>541.30999999999995</c:v>
                </c:pt>
                <c:pt idx="2">
                  <c:v>514</c:v>
                </c:pt>
                <c:pt idx="3">
                  <c:v>508.2</c:v>
                </c:pt>
                <c:pt idx="4">
                  <c:v>504</c:v>
                </c:pt>
                <c:pt idx="5">
                  <c:v>497.01</c:v>
                </c:pt>
                <c:pt idx="6">
                  <c:v>520.98209999999995</c:v>
                </c:pt>
                <c:pt idx="7">
                  <c:v>529.28</c:v>
                </c:pt>
                <c:pt idx="8">
                  <c:v>516.32000000000005</c:v>
                </c:pt>
                <c:pt idx="9">
                  <c:v>511.27</c:v>
                </c:pt>
                <c:pt idx="10">
                  <c:v>504.98</c:v>
                </c:pt>
                <c:pt idx="11">
                  <c:v>515.29999999999995</c:v>
                </c:pt>
                <c:pt idx="12">
                  <c:v>509.64</c:v>
                </c:pt>
                <c:pt idx="13">
                  <c:v>499.27010000000001</c:v>
                </c:pt>
                <c:pt idx="14">
                  <c:v>483.31</c:v>
                </c:pt>
                <c:pt idx="15">
                  <c:v>500.01</c:v>
                </c:pt>
                <c:pt idx="16">
                  <c:v>494.22</c:v>
                </c:pt>
                <c:pt idx="17">
                  <c:v>485.62</c:v>
                </c:pt>
                <c:pt idx="18">
                  <c:v>480.62</c:v>
                </c:pt>
                <c:pt idx="19">
                  <c:v>514.39</c:v>
                </c:pt>
                <c:pt idx="20">
                  <c:v>527.72</c:v>
                </c:pt>
                <c:pt idx="21">
                  <c:v>529.32010000000002</c:v>
                </c:pt>
                <c:pt idx="22">
                  <c:v>508.75</c:v>
                </c:pt>
                <c:pt idx="23">
                  <c:v>503.77</c:v>
                </c:pt>
                <c:pt idx="24">
                  <c:v>500.95</c:v>
                </c:pt>
                <c:pt idx="25">
                  <c:v>501.07</c:v>
                </c:pt>
                <c:pt idx="26">
                  <c:v>515.05999999999995</c:v>
                </c:pt>
                <c:pt idx="27">
                  <c:v>492.28</c:v>
                </c:pt>
                <c:pt idx="28">
                  <c:v>472.89519999999999</c:v>
                </c:pt>
                <c:pt idx="29">
                  <c:v>469.21010000000001</c:v>
                </c:pt>
                <c:pt idx="30">
                  <c:v>472.39</c:v>
                </c:pt>
                <c:pt idx="31">
                  <c:v>467.27</c:v>
                </c:pt>
                <c:pt idx="32">
                  <c:v>456.05</c:v>
                </c:pt>
                <c:pt idx="33">
                  <c:v>441.77</c:v>
                </c:pt>
                <c:pt idx="34">
                  <c:v>435.05</c:v>
                </c:pt>
                <c:pt idx="35">
                  <c:v>428.06</c:v>
                </c:pt>
                <c:pt idx="36">
                  <c:v>416.81240000000003</c:v>
                </c:pt>
                <c:pt idx="37">
                  <c:v>456.01499999999999</c:v>
                </c:pt>
                <c:pt idx="38">
                  <c:v>458.86</c:v>
                </c:pt>
                <c:pt idx="39">
                  <c:v>462.92</c:v>
                </c:pt>
                <c:pt idx="40">
                  <c:v>466.04</c:v>
                </c:pt>
                <c:pt idx="41">
                  <c:v>455.44499999999999</c:v>
                </c:pt>
                <c:pt idx="42">
                  <c:v>447</c:v>
                </c:pt>
                <c:pt idx="43">
                  <c:v>437.18</c:v>
                </c:pt>
                <c:pt idx="44">
                  <c:v>421.36</c:v>
                </c:pt>
                <c:pt idx="45">
                  <c:v>438.93</c:v>
                </c:pt>
                <c:pt idx="46">
                  <c:v>433.01</c:v>
                </c:pt>
              </c:numCache>
            </c:numRef>
          </c:val>
          <c:smooth val="0"/>
          <c:extLst>
            <c:ext xmlns:c16="http://schemas.microsoft.com/office/drawing/2014/chart" uri="{C3380CC4-5D6E-409C-BE32-E72D297353CC}">
              <c16:uniqueId val="{00000003-CA3E-419D-9BD4-769CBAE3013D}"/>
            </c:ext>
          </c:extLst>
        </c:ser>
        <c:ser>
          <c:idx val="4"/>
          <c:order val="4"/>
          <c:tx>
            <c:strRef>
              <c:f>ADBE!$N$20</c:f>
              <c:strCache>
                <c:ptCount val="1"/>
                <c:pt idx="0">
                  <c:v>Close</c:v>
                </c:pt>
              </c:strCache>
            </c:strRef>
          </c:tx>
          <c:spPr>
            <a:ln w="25400" cap="rnd">
              <a:noFill/>
              <a:round/>
            </a:ln>
            <a:effectLst/>
          </c:spPr>
          <c:marker>
            <c:symbol val="none"/>
          </c:marker>
          <c:cat>
            <c:numRef>
              <c:f>ADBE!$I$21:$I$67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ADBE!$N$21:$N$67</c:f>
              <c:numCache>
                <c:formatCode>_([$$-409]* #,##0.00_);_([$$-409]* \(#,##0.00\);_([$$-409]* "-"??_);_(@_)</c:formatCode>
                <c:ptCount val="47"/>
                <c:pt idx="0">
                  <c:v>564.37</c:v>
                </c:pt>
                <c:pt idx="1">
                  <c:v>554</c:v>
                </c:pt>
                <c:pt idx="2">
                  <c:v>514.42999999999995</c:v>
                </c:pt>
                <c:pt idx="3">
                  <c:v>514.12</c:v>
                </c:pt>
                <c:pt idx="4">
                  <c:v>510.7</c:v>
                </c:pt>
                <c:pt idx="5">
                  <c:v>525.83000000000004</c:v>
                </c:pt>
                <c:pt idx="6">
                  <c:v>529.89</c:v>
                </c:pt>
                <c:pt idx="7">
                  <c:v>532.37</c:v>
                </c:pt>
                <c:pt idx="8">
                  <c:v>516.9</c:v>
                </c:pt>
                <c:pt idx="9">
                  <c:v>520.6</c:v>
                </c:pt>
                <c:pt idx="10">
                  <c:v>513.34</c:v>
                </c:pt>
                <c:pt idx="11">
                  <c:v>516.58000000000004</c:v>
                </c:pt>
                <c:pt idx="12">
                  <c:v>510.85</c:v>
                </c:pt>
                <c:pt idx="13">
                  <c:v>499.91</c:v>
                </c:pt>
                <c:pt idx="14">
                  <c:v>519.66</c:v>
                </c:pt>
                <c:pt idx="15">
                  <c:v>502.72</c:v>
                </c:pt>
                <c:pt idx="16">
                  <c:v>500.81</c:v>
                </c:pt>
                <c:pt idx="17">
                  <c:v>493.05</c:v>
                </c:pt>
                <c:pt idx="18">
                  <c:v>518.16</c:v>
                </c:pt>
                <c:pt idx="19">
                  <c:v>534.29999999999995</c:v>
                </c:pt>
                <c:pt idx="20">
                  <c:v>535.98</c:v>
                </c:pt>
                <c:pt idx="21">
                  <c:v>533.09</c:v>
                </c:pt>
                <c:pt idx="22">
                  <c:v>510.83</c:v>
                </c:pt>
                <c:pt idx="23">
                  <c:v>513.54</c:v>
                </c:pt>
                <c:pt idx="24">
                  <c:v>507.1</c:v>
                </c:pt>
                <c:pt idx="25">
                  <c:v>511.31</c:v>
                </c:pt>
                <c:pt idx="26">
                  <c:v>521.75</c:v>
                </c:pt>
                <c:pt idx="27">
                  <c:v>495.02</c:v>
                </c:pt>
                <c:pt idx="28">
                  <c:v>473.97</c:v>
                </c:pt>
                <c:pt idx="29">
                  <c:v>474.01</c:v>
                </c:pt>
                <c:pt idx="30">
                  <c:v>479.5</c:v>
                </c:pt>
                <c:pt idx="31">
                  <c:v>477.7</c:v>
                </c:pt>
                <c:pt idx="32">
                  <c:v>457.71</c:v>
                </c:pt>
                <c:pt idx="33">
                  <c:v>442.56</c:v>
                </c:pt>
                <c:pt idx="34">
                  <c:v>438.4</c:v>
                </c:pt>
                <c:pt idx="35">
                  <c:v>429.45</c:v>
                </c:pt>
                <c:pt idx="36">
                  <c:v>463.82</c:v>
                </c:pt>
                <c:pt idx="37">
                  <c:v>465.54</c:v>
                </c:pt>
                <c:pt idx="38">
                  <c:v>467.68</c:v>
                </c:pt>
                <c:pt idx="39">
                  <c:v>466.68</c:v>
                </c:pt>
                <c:pt idx="40">
                  <c:v>471.18</c:v>
                </c:pt>
                <c:pt idx="41">
                  <c:v>459.08</c:v>
                </c:pt>
                <c:pt idx="42">
                  <c:v>452.13</c:v>
                </c:pt>
                <c:pt idx="43">
                  <c:v>437.97</c:v>
                </c:pt>
                <c:pt idx="44">
                  <c:v>431.53</c:v>
                </c:pt>
                <c:pt idx="45">
                  <c:v>450.87</c:v>
                </c:pt>
                <c:pt idx="46">
                  <c:v>438.95</c:v>
                </c:pt>
              </c:numCache>
            </c:numRef>
          </c:val>
          <c:smooth val="0"/>
          <c:extLst>
            <c:ext xmlns:c16="http://schemas.microsoft.com/office/drawing/2014/chart" uri="{C3380CC4-5D6E-409C-BE32-E72D297353CC}">
              <c16:uniqueId val="{00000004-CA3E-419D-9BD4-769CBAE3013D}"/>
            </c:ext>
          </c:extLst>
        </c:ser>
        <c:dLbls>
          <c:showLegendKey val="0"/>
          <c:showVal val="0"/>
          <c:showCatName val="0"/>
          <c:showSerName val="0"/>
          <c:showPercent val="0"/>
          <c:showBubbleSize val="0"/>
        </c:dLbls>
        <c:hiLowLines>
          <c:spPr>
            <a:ln w="15875" cap="flat" cmpd="sng" algn="ctr">
              <a:solidFill>
                <a:schemeClr val="dk1">
                  <a:lumMod val="65000"/>
                  <a:lumOff val="35000"/>
                </a:schemeClr>
              </a:solidFill>
              <a:round/>
            </a:ln>
            <a:effectLst/>
          </c:spPr>
        </c:hiLowLines>
        <c:upDownBars>
          <c:gapWidth val="150"/>
          <c:upBars>
            <c:spPr>
              <a:solidFill>
                <a:schemeClr val="lt1"/>
              </a:solidFill>
              <a:ln w="9525" cap="flat" cmpd="sng" algn="ctr">
                <a:solidFill>
                  <a:schemeClr val="lt1">
                    <a:lumMod val="85000"/>
                  </a:schemeClr>
                </a:solidFill>
                <a:round/>
              </a:ln>
              <a:effectLst/>
            </c:spPr>
          </c:upBars>
          <c:downBars>
            <c:spPr>
              <a:solidFill>
                <a:schemeClr val="dk1">
                  <a:lumMod val="65000"/>
                  <a:lumOff val="35000"/>
                </a:schemeClr>
              </a:solidFill>
              <a:ln w="9525" cap="flat" cmpd="sng" algn="ctr">
                <a:solidFill>
                  <a:schemeClr val="dk1">
                    <a:lumMod val="65000"/>
                    <a:lumOff val="35000"/>
                  </a:schemeClr>
                </a:solidFill>
                <a:round/>
              </a:ln>
              <a:effectLst/>
            </c:spPr>
          </c:downBars>
        </c:upDownBars>
        <c:axId val="947220271"/>
        <c:axId val="947210287"/>
      </c:stockChart>
      <c:dateAx>
        <c:axId val="947206543"/>
        <c:scaling>
          <c:orientation val="minMax"/>
        </c:scaling>
        <c:delete val="0"/>
        <c:axPos val="b"/>
        <c:numFmt formatCode="m/d/yyyy"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947218607"/>
        <c:crosses val="autoZero"/>
        <c:auto val="1"/>
        <c:lblOffset val="100"/>
        <c:baseTimeUnit val="days"/>
      </c:dateAx>
      <c:valAx>
        <c:axId val="947218607"/>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947206543"/>
        <c:crosses val="autoZero"/>
        <c:crossBetween val="between"/>
      </c:valAx>
      <c:valAx>
        <c:axId val="947210287"/>
        <c:scaling>
          <c:orientation val="minMax"/>
        </c:scaling>
        <c:delete val="0"/>
        <c:axPos val="r"/>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947220271"/>
        <c:crosses val="max"/>
        <c:crossBetween val="between"/>
      </c:valAx>
      <c:dateAx>
        <c:axId val="947220271"/>
        <c:scaling>
          <c:orientation val="minMax"/>
        </c:scaling>
        <c:delete val="1"/>
        <c:axPos val="b"/>
        <c:numFmt formatCode="m/d/yyyy" sourceLinked="1"/>
        <c:majorTickMark val="out"/>
        <c:minorTickMark val="none"/>
        <c:tickLblPos val="nextTo"/>
        <c:crossAx val="947210287"/>
        <c:crosses val="autoZero"/>
        <c:auto val="1"/>
        <c:lblOffset val="100"/>
        <c:baseTimeUnit val="days"/>
      </c:date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 Open-High-Low-Close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stockChart>
        <c:ser>
          <c:idx val="0"/>
          <c:order val="0"/>
          <c:tx>
            <c:strRef>
              <c:f>ADBE!$K$20</c:f>
              <c:strCache>
                <c:ptCount val="1"/>
                <c:pt idx="0">
                  <c:v>Open</c:v>
                </c:pt>
              </c:strCache>
            </c:strRef>
          </c:tx>
          <c:spPr>
            <a:ln w="25400" cap="rnd">
              <a:noFill/>
              <a:round/>
            </a:ln>
            <a:effectLst/>
          </c:spPr>
          <c:marker>
            <c:symbol val="none"/>
          </c:marker>
          <c:val>
            <c:numRef>
              <c:f>ADBE!$K$21:$K$67</c:f>
              <c:numCache>
                <c:formatCode>_([$$-409]* #,##0.00_);_([$$-409]* \(#,##0.00\);_([$$-409]* "-"??_);_(@_)</c:formatCode>
                <c:ptCount val="47"/>
                <c:pt idx="0">
                  <c:v>566.65</c:v>
                </c:pt>
                <c:pt idx="1">
                  <c:v>563.9</c:v>
                </c:pt>
                <c:pt idx="2">
                  <c:v>535</c:v>
                </c:pt>
                <c:pt idx="3">
                  <c:v>510</c:v>
                </c:pt>
                <c:pt idx="4">
                  <c:v>513.66</c:v>
                </c:pt>
                <c:pt idx="5">
                  <c:v>500</c:v>
                </c:pt>
                <c:pt idx="6">
                  <c:v>525.55330000000004</c:v>
                </c:pt>
                <c:pt idx="7">
                  <c:v>533.09</c:v>
                </c:pt>
                <c:pt idx="8">
                  <c:v>532.22</c:v>
                </c:pt>
                <c:pt idx="9">
                  <c:v>514.49</c:v>
                </c:pt>
                <c:pt idx="10">
                  <c:v>510.39</c:v>
                </c:pt>
                <c:pt idx="11">
                  <c:v>516.48</c:v>
                </c:pt>
                <c:pt idx="12">
                  <c:v>522.38</c:v>
                </c:pt>
                <c:pt idx="13">
                  <c:v>508.5</c:v>
                </c:pt>
                <c:pt idx="14">
                  <c:v>491.07</c:v>
                </c:pt>
                <c:pt idx="15">
                  <c:v>505.51</c:v>
                </c:pt>
                <c:pt idx="16">
                  <c:v>514</c:v>
                </c:pt>
                <c:pt idx="17">
                  <c:v>508.94</c:v>
                </c:pt>
                <c:pt idx="18">
                  <c:v>494.09010000000001</c:v>
                </c:pt>
                <c:pt idx="19">
                  <c:v>518.98</c:v>
                </c:pt>
                <c:pt idx="20">
                  <c:v>536</c:v>
                </c:pt>
                <c:pt idx="21">
                  <c:v>536.25</c:v>
                </c:pt>
                <c:pt idx="22">
                  <c:v>522.87</c:v>
                </c:pt>
                <c:pt idx="23">
                  <c:v>503.77</c:v>
                </c:pt>
                <c:pt idx="24">
                  <c:v>516</c:v>
                </c:pt>
                <c:pt idx="25">
                  <c:v>501.63</c:v>
                </c:pt>
                <c:pt idx="26">
                  <c:v>520.35</c:v>
                </c:pt>
                <c:pt idx="27">
                  <c:v>508.08</c:v>
                </c:pt>
                <c:pt idx="28">
                  <c:v>497.92</c:v>
                </c:pt>
                <c:pt idx="29">
                  <c:v>473.2</c:v>
                </c:pt>
                <c:pt idx="30">
                  <c:v>482.53370000000001</c:v>
                </c:pt>
                <c:pt idx="31">
                  <c:v>476.48500000000001</c:v>
                </c:pt>
                <c:pt idx="32">
                  <c:v>473.14</c:v>
                </c:pt>
                <c:pt idx="33">
                  <c:v>458.69</c:v>
                </c:pt>
                <c:pt idx="34">
                  <c:v>440.35</c:v>
                </c:pt>
                <c:pt idx="35">
                  <c:v>447.78</c:v>
                </c:pt>
                <c:pt idx="36">
                  <c:v>418.59</c:v>
                </c:pt>
                <c:pt idx="37">
                  <c:v>465.39</c:v>
                </c:pt>
                <c:pt idx="38">
                  <c:v>462.4</c:v>
                </c:pt>
                <c:pt idx="39">
                  <c:v>468</c:v>
                </c:pt>
                <c:pt idx="40">
                  <c:v>471.94</c:v>
                </c:pt>
                <c:pt idx="41">
                  <c:v>475.83</c:v>
                </c:pt>
                <c:pt idx="42">
                  <c:v>455.49</c:v>
                </c:pt>
                <c:pt idx="43">
                  <c:v>456.22</c:v>
                </c:pt>
                <c:pt idx="44">
                  <c:v>432.51</c:v>
                </c:pt>
                <c:pt idx="45">
                  <c:v>443.8</c:v>
                </c:pt>
                <c:pt idx="46">
                  <c:v>444.68</c:v>
                </c:pt>
              </c:numCache>
            </c:numRef>
          </c:val>
          <c:smooth val="0"/>
          <c:extLst>
            <c:ext xmlns:c16="http://schemas.microsoft.com/office/drawing/2014/chart" uri="{C3380CC4-5D6E-409C-BE32-E72D297353CC}">
              <c16:uniqueId val="{00000000-3062-4F49-AA99-D0D2F1B33892}"/>
            </c:ext>
          </c:extLst>
        </c:ser>
        <c:ser>
          <c:idx val="1"/>
          <c:order val="1"/>
          <c:tx>
            <c:strRef>
              <c:f>ADBE!$L$20</c:f>
              <c:strCache>
                <c:ptCount val="1"/>
                <c:pt idx="0">
                  <c:v>High</c:v>
                </c:pt>
              </c:strCache>
            </c:strRef>
          </c:tx>
          <c:spPr>
            <a:ln w="25400" cap="rnd">
              <a:noFill/>
              <a:round/>
            </a:ln>
            <a:effectLst/>
          </c:spPr>
          <c:marker>
            <c:symbol val="none"/>
          </c:marker>
          <c:val>
            <c:numRef>
              <c:f>ADBE!$L$21:$L$67</c:f>
              <c:numCache>
                <c:formatCode>_([$$-409]* #,##0.00_);_([$$-409]* \(#,##0.00\);_([$$-409]* "-"??_);_(@_)</c:formatCode>
                <c:ptCount val="47"/>
                <c:pt idx="0">
                  <c:v>575</c:v>
                </c:pt>
                <c:pt idx="1">
                  <c:v>564.29999999999995</c:v>
                </c:pt>
                <c:pt idx="2">
                  <c:v>538.745</c:v>
                </c:pt>
                <c:pt idx="3">
                  <c:v>526.30999999999995</c:v>
                </c:pt>
                <c:pt idx="4">
                  <c:v>520.41999999999996</c:v>
                </c:pt>
                <c:pt idx="5">
                  <c:v>526.58000000000004</c:v>
                </c:pt>
                <c:pt idx="6">
                  <c:v>535.17999999999995</c:v>
                </c:pt>
                <c:pt idx="7">
                  <c:v>541.59</c:v>
                </c:pt>
                <c:pt idx="8">
                  <c:v>535.26499999999999</c:v>
                </c:pt>
                <c:pt idx="9">
                  <c:v>522.57150000000001</c:v>
                </c:pt>
                <c:pt idx="10">
                  <c:v>519.39</c:v>
                </c:pt>
                <c:pt idx="11">
                  <c:v>528.91790000000003</c:v>
                </c:pt>
                <c:pt idx="12">
                  <c:v>532.02499999999998</c:v>
                </c:pt>
                <c:pt idx="13">
                  <c:v>513.86239999999998</c:v>
                </c:pt>
                <c:pt idx="14">
                  <c:v>520.42999999999995</c:v>
                </c:pt>
                <c:pt idx="15">
                  <c:v>514.26</c:v>
                </c:pt>
                <c:pt idx="16">
                  <c:v>520.49</c:v>
                </c:pt>
                <c:pt idx="17">
                  <c:v>513.23</c:v>
                </c:pt>
                <c:pt idx="18">
                  <c:v>519</c:v>
                </c:pt>
                <c:pt idx="19">
                  <c:v>534.94000000000005</c:v>
                </c:pt>
                <c:pt idx="20">
                  <c:v>538.77</c:v>
                </c:pt>
                <c:pt idx="21">
                  <c:v>540.46</c:v>
                </c:pt>
                <c:pt idx="22">
                  <c:v>525.17999999999995</c:v>
                </c:pt>
                <c:pt idx="23">
                  <c:v>519.97</c:v>
                </c:pt>
                <c:pt idx="24">
                  <c:v>516</c:v>
                </c:pt>
                <c:pt idx="25">
                  <c:v>513.51</c:v>
                </c:pt>
                <c:pt idx="26">
                  <c:v>522.48</c:v>
                </c:pt>
                <c:pt idx="27">
                  <c:v>514.47990000000004</c:v>
                </c:pt>
                <c:pt idx="28">
                  <c:v>499.93</c:v>
                </c:pt>
                <c:pt idx="29">
                  <c:v>478.57</c:v>
                </c:pt>
                <c:pt idx="30">
                  <c:v>482.53370000000001</c:v>
                </c:pt>
                <c:pt idx="31">
                  <c:v>480.21</c:v>
                </c:pt>
                <c:pt idx="32">
                  <c:v>476.45</c:v>
                </c:pt>
                <c:pt idx="33">
                  <c:v>459.3</c:v>
                </c:pt>
                <c:pt idx="34">
                  <c:v>451.09</c:v>
                </c:pt>
                <c:pt idx="35">
                  <c:v>449.59</c:v>
                </c:pt>
                <c:pt idx="36">
                  <c:v>465.93</c:v>
                </c:pt>
                <c:pt idx="37">
                  <c:v>468.51990000000001</c:v>
                </c:pt>
                <c:pt idx="38">
                  <c:v>468.48</c:v>
                </c:pt>
                <c:pt idx="39">
                  <c:v>479.21</c:v>
                </c:pt>
                <c:pt idx="40">
                  <c:v>477.49</c:v>
                </c:pt>
                <c:pt idx="41">
                  <c:v>476.05</c:v>
                </c:pt>
                <c:pt idx="42">
                  <c:v>463.52</c:v>
                </c:pt>
                <c:pt idx="43">
                  <c:v>457.68</c:v>
                </c:pt>
                <c:pt idx="44">
                  <c:v>443.8</c:v>
                </c:pt>
                <c:pt idx="45">
                  <c:v>453.11</c:v>
                </c:pt>
                <c:pt idx="46">
                  <c:v>447.65</c:v>
                </c:pt>
              </c:numCache>
            </c:numRef>
          </c:val>
          <c:smooth val="0"/>
          <c:extLst>
            <c:ext xmlns:c16="http://schemas.microsoft.com/office/drawing/2014/chart" uri="{C3380CC4-5D6E-409C-BE32-E72D297353CC}">
              <c16:uniqueId val="{00000001-3062-4F49-AA99-D0D2F1B33892}"/>
            </c:ext>
          </c:extLst>
        </c:ser>
        <c:ser>
          <c:idx val="2"/>
          <c:order val="2"/>
          <c:tx>
            <c:strRef>
              <c:f>ADBE!$M$20</c:f>
              <c:strCache>
                <c:ptCount val="1"/>
                <c:pt idx="0">
                  <c:v>Low</c:v>
                </c:pt>
              </c:strCache>
            </c:strRef>
          </c:tx>
          <c:spPr>
            <a:ln w="25400" cap="rnd">
              <a:noFill/>
              <a:round/>
            </a:ln>
            <a:effectLst/>
          </c:spPr>
          <c:marker>
            <c:symbol val="none"/>
          </c:marker>
          <c:val>
            <c:numRef>
              <c:f>ADBE!$M$21:$M$67</c:f>
              <c:numCache>
                <c:formatCode>_([$$-409]* #,##0.00_);_([$$-409]* \(#,##0.00\);_([$$-409]* "-"??_);_(@_)</c:formatCode>
                <c:ptCount val="47"/>
                <c:pt idx="0">
                  <c:v>553.26729999999998</c:v>
                </c:pt>
                <c:pt idx="1">
                  <c:v>541.30999999999995</c:v>
                </c:pt>
                <c:pt idx="2">
                  <c:v>514</c:v>
                </c:pt>
                <c:pt idx="3">
                  <c:v>508.2</c:v>
                </c:pt>
                <c:pt idx="4">
                  <c:v>504</c:v>
                </c:pt>
                <c:pt idx="5">
                  <c:v>497.01</c:v>
                </c:pt>
                <c:pt idx="6">
                  <c:v>520.98209999999995</c:v>
                </c:pt>
                <c:pt idx="7">
                  <c:v>529.28</c:v>
                </c:pt>
                <c:pt idx="8">
                  <c:v>516.32000000000005</c:v>
                </c:pt>
                <c:pt idx="9">
                  <c:v>511.27</c:v>
                </c:pt>
                <c:pt idx="10">
                  <c:v>504.98</c:v>
                </c:pt>
                <c:pt idx="11">
                  <c:v>515.29999999999995</c:v>
                </c:pt>
                <c:pt idx="12">
                  <c:v>509.64</c:v>
                </c:pt>
                <c:pt idx="13">
                  <c:v>499.27010000000001</c:v>
                </c:pt>
                <c:pt idx="14">
                  <c:v>483.31</c:v>
                </c:pt>
                <c:pt idx="15">
                  <c:v>500.01</c:v>
                </c:pt>
                <c:pt idx="16">
                  <c:v>494.22</c:v>
                </c:pt>
                <c:pt idx="17">
                  <c:v>485.62</c:v>
                </c:pt>
                <c:pt idx="18">
                  <c:v>480.62</c:v>
                </c:pt>
                <c:pt idx="19">
                  <c:v>514.39</c:v>
                </c:pt>
                <c:pt idx="20">
                  <c:v>527.72</c:v>
                </c:pt>
                <c:pt idx="21">
                  <c:v>529.32010000000002</c:v>
                </c:pt>
                <c:pt idx="22">
                  <c:v>508.75</c:v>
                </c:pt>
                <c:pt idx="23">
                  <c:v>503.77</c:v>
                </c:pt>
                <c:pt idx="24">
                  <c:v>500.95</c:v>
                </c:pt>
                <c:pt idx="25">
                  <c:v>501.07</c:v>
                </c:pt>
                <c:pt idx="26">
                  <c:v>515.05999999999995</c:v>
                </c:pt>
                <c:pt idx="27">
                  <c:v>492.28</c:v>
                </c:pt>
                <c:pt idx="28">
                  <c:v>472.89519999999999</c:v>
                </c:pt>
                <c:pt idx="29">
                  <c:v>469.21010000000001</c:v>
                </c:pt>
                <c:pt idx="30">
                  <c:v>472.39</c:v>
                </c:pt>
                <c:pt idx="31">
                  <c:v>467.27</c:v>
                </c:pt>
                <c:pt idx="32">
                  <c:v>456.05</c:v>
                </c:pt>
                <c:pt idx="33">
                  <c:v>441.77</c:v>
                </c:pt>
                <c:pt idx="34">
                  <c:v>435.05</c:v>
                </c:pt>
                <c:pt idx="35">
                  <c:v>428.06</c:v>
                </c:pt>
                <c:pt idx="36">
                  <c:v>416.81240000000003</c:v>
                </c:pt>
                <c:pt idx="37">
                  <c:v>456.01499999999999</c:v>
                </c:pt>
                <c:pt idx="38">
                  <c:v>458.86</c:v>
                </c:pt>
                <c:pt idx="39">
                  <c:v>462.92</c:v>
                </c:pt>
                <c:pt idx="40">
                  <c:v>466.04</c:v>
                </c:pt>
                <c:pt idx="41">
                  <c:v>455.44499999999999</c:v>
                </c:pt>
                <c:pt idx="42">
                  <c:v>447</c:v>
                </c:pt>
                <c:pt idx="43">
                  <c:v>437.18</c:v>
                </c:pt>
                <c:pt idx="44">
                  <c:v>421.36</c:v>
                </c:pt>
                <c:pt idx="45">
                  <c:v>438.93</c:v>
                </c:pt>
                <c:pt idx="46">
                  <c:v>433.01</c:v>
                </c:pt>
              </c:numCache>
            </c:numRef>
          </c:val>
          <c:smooth val="0"/>
          <c:extLst>
            <c:ext xmlns:c16="http://schemas.microsoft.com/office/drawing/2014/chart" uri="{C3380CC4-5D6E-409C-BE32-E72D297353CC}">
              <c16:uniqueId val="{00000002-3062-4F49-AA99-D0D2F1B33892}"/>
            </c:ext>
          </c:extLst>
        </c:ser>
        <c:ser>
          <c:idx val="3"/>
          <c:order val="3"/>
          <c:tx>
            <c:strRef>
              <c:f>ADBE!$N$20</c:f>
              <c:strCache>
                <c:ptCount val="1"/>
                <c:pt idx="0">
                  <c:v>Close</c:v>
                </c:pt>
              </c:strCache>
            </c:strRef>
          </c:tx>
          <c:spPr>
            <a:ln w="25400" cap="rnd">
              <a:noFill/>
              <a:round/>
            </a:ln>
            <a:effectLst/>
          </c:spPr>
          <c:marker>
            <c:symbol val="none"/>
          </c:marker>
          <c:val>
            <c:numRef>
              <c:f>ADBE!$N$21:$N$67</c:f>
              <c:numCache>
                <c:formatCode>_([$$-409]* #,##0.00_);_([$$-409]* \(#,##0.00\);_([$$-409]* "-"??_);_(@_)</c:formatCode>
                <c:ptCount val="47"/>
                <c:pt idx="0">
                  <c:v>564.37</c:v>
                </c:pt>
                <c:pt idx="1">
                  <c:v>554</c:v>
                </c:pt>
                <c:pt idx="2">
                  <c:v>514.42999999999995</c:v>
                </c:pt>
                <c:pt idx="3">
                  <c:v>514.12</c:v>
                </c:pt>
                <c:pt idx="4">
                  <c:v>510.7</c:v>
                </c:pt>
                <c:pt idx="5">
                  <c:v>525.83000000000004</c:v>
                </c:pt>
                <c:pt idx="6">
                  <c:v>529.89</c:v>
                </c:pt>
                <c:pt idx="7">
                  <c:v>532.37</c:v>
                </c:pt>
                <c:pt idx="8">
                  <c:v>516.9</c:v>
                </c:pt>
                <c:pt idx="9">
                  <c:v>520.6</c:v>
                </c:pt>
                <c:pt idx="10">
                  <c:v>513.34</c:v>
                </c:pt>
                <c:pt idx="11">
                  <c:v>516.58000000000004</c:v>
                </c:pt>
                <c:pt idx="12">
                  <c:v>510.85</c:v>
                </c:pt>
                <c:pt idx="13">
                  <c:v>499.91</c:v>
                </c:pt>
                <c:pt idx="14">
                  <c:v>519.66</c:v>
                </c:pt>
                <c:pt idx="15">
                  <c:v>502.72</c:v>
                </c:pt>
                <c:pt idx="16">
                  <c:v>500.81</c:v>
                </c:pt>
                <c:pt idx="17">
                  <c:v>493.05</c:v>
                </c:pt>
                <c:pt idx="18">
                  <c:v>518.16</c:v>
                </c:pt>
                <c:pt idx="19">
                  <c:v>534.29999999999995</c:v>
                </c:pt>
                <c:pt idx="20">
                  <c:v>535.98</c:v>
                </c:pt>
                <c:pt idx="21">
                  <c:v>533.09</c:v>
                </c:pt>
                <c:pt idx="22">
                  <c:v>510.83</c:v>
                </c:pt>
                <c:pt idx="23">
                  <c:v>513.54</c:v>
                </c:pt>
                <c:pt idx="24">
                  <c:v>507.1</c:v>
                </c:pt>
                <c:pt idx="25">
                  <c:v>511.31</c:v>
                </c:pt>
                <c:pt idx="26">
                  <c:v>521.75</c:v>
                </c:pt>
                <c:pt idx="27">
                  <c:v>495.02</c:v>
                </c:pt>
                <c:pt idx="28">
                  <c:v>473.97</c:v>
                </c:pt>
                <c:pt idx="29">
                  <c:v>474.01</c:v>
                </c:pt>
                <c:pt idx="30">
                  <c:v>479.5</c:v>
                </c:pt>
                <c:pt idx="31">
                  <c:v>477.7</c:v>
                </c:pt>
                <c:pt idx="32">
                  <c:v>457.71</c:v>
                </c:pt>
                <c:pt idx="33">
                  <c:v>442.56</c:v>
                </c:pt>
                <c:pt idx="34">
                  <c:v>438.4</c:v>
                </c:pt>
                <c:pt idx="35">
                  <c:v>429.45</c:v>
                </c:pt>
                <c:pt idx="36">
                  <c:v>463.82</c:v>
                </c:pt>
                <c:pt idx="37">
                  <c:v>465.54</c:v>
                </c:pt>
                <c:pt idx="38">
                  <c:v>467.68</c:v>
                </c:pt>
                <c:pt idx="39">
                  <c:v>466.68</c:v>
                </c:pt>
                <c:pt idx="40">
                  <c:v>471.18</c:v>
                </c:pt>
                <c:pt idx="41">
                  <c:v>459.08</c:v>
                </c:pt>
                <c:pt idx="42">
                  <c:v>452.13</c:v>
                </c:pt>
                <c:pt idx="43">
                  <c:v>437.97</c:v>
                </c:pt>
                <c:pt idx="44">
                  <c:v>431.53</c:v>
                </c:pt>
                <c:pt idx="45">
                  <c:v>450.87</c:v>
                </c:pt>
                <c:pt idx="46">
                  <c:v>438.95</c:v>
                </c:pt>
              </c:numCache>
            </c:numRef>
          </c:val>
          <c:smooth val="0"/>
          <c:extLst>
            <c:ext xmlns:c16="http://schemas.microsoft.com/office/drawing/2014/chart" uri="{C3380CC4-5D6E-409C-BE32-E72D297353CC}">
              <c16:uniqueId val="{00000003-3062-4F49-AA99-D0D2F1B33892}"/>
            </c:ext>
          </c:extLst>
        </c:ser>
        <c:dLbls>
          <c:showLegendKey val="0"/>
          <c:showVal val="0"/>
          <c:showCatName val="0"/>
          <c:showSerName val="0"/>
          <c:showPercent val="0"/>
          <c:showBubbleSize val="0"/>
        </c:dLbls>
        <c:hiLowLines>
          <c:spPr>
            <a:ln w="15875" cap="flat" cmpd="sng" algn="ctr">
              <a:solidFill>
                <a:schemeClr val="dk1">
                  <a:lumMod val="65000"/>
                  <a:lumOff val="35000"/>
                </a:schemeClr>
              </a:solidFill>
              <a:round/>
            </a:ln>
            <a:effectLst/>
          </c:spPr>
        </c:hiLowLines>
        <c:upDownBars>
          <c:gapWidth val="150"/>
          <c:upBars>
            <c:spPr>
              <a:solidFill>
                <a:schemeClr val="lt1"/>
              </a:solidFill>
              <a:ln w="9525" cap="flat" cmpd="sng" algn="ctr">
                <a:solidFill>
                  <a:schemeClr val="lt1">
                    <a:lumMod val="85000"/>
                  </a:schemeClr>
                </a:solidFill>
                <a:round/>
              </a:ln>
              <a:effectLst/>
            </c:spPr>
          </c:upBars>
          <c:downBars>
            <c:spPr>
              <a:solidFill>
                <a:schemeClr val="dk1">
                  <a:lumMod val="65000"/>
                  <a:lumOff val="35000"/>
                </a:schemeClr>
              </a:solidFill>
              <a:ln w="9525" cap="flat" cmpd="sng" algn="ctr">
                <a:solidFill>
                  <a:schemeClr val="dk1">
                    <a:lumMod val="65000"/>
                    <a:lumOff val="35000"/>
                  </a:schemeClr>
                </a:solidFill>
                <a:round/>
              </a:ln>
              <a:effectLst/>
            </c:spPr>
          </c:downBars>
        </c:upDownBars>
        <c:axId val="1127930079"/>
        <c:axId val="1127920511"/>
      </c:stockChart>
      <c:catAx>
        <c:axId val="1127930079"/>
        <c:scaling>
          <c:orientation val="minMax"/>
        </c:scaling>
        <c:delete val="0"/>
        <c:axPos val="b"/>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7920511"/>
        <c:crosses val="autoZero"/>
        <c:auto val="1"/>
        <c:lblAlgn val="ctr"/>
        <c:lblOffset val="100"/>
        <c:noMultiLvlLbl val="0"/>
      </c:catAx>
      <c:valAx>
        <c:axId val="1127920511"/>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7930079"/>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High-low-Close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manualLayout>
          <c:layoutTarget val="inner"/>
          <c:xMode val="edge"/>
          <c:yMode val="edge"/>
          <c:x val="0.12842889039292801"/>
          <c:y val="0.26752129674934449"/>
          <c:w val="0.84404477462941052"/>
          <c:h val="0.43883724139661512"/>
        </c:manualLayout>
      </c:layout>
      <c:stockChart>
        <c:ser>
          <c:idx val="0"/>
          <c:order val="0"/>
          <c:tx>
            <c:strRef>
              <c:f>ADBE!$L$20</c:f>
              <c:strCache>
                <c:ptCount val="1"/>
                <c:pt idx="0">
                  <c:v>High</c:v>
                </c:pt>
              </c:strCache>
            </c:strRef>
          </c:tx>
          <c:spPr>
            <a:ln w="25400" cap="rnd">
              <a:noFill/>
              <a:round/>
            </a:ln>
            <a:effectLst/>
          </c:spPr>
          <c:marker>
            <c:symbol val="none"/>
          </c:marker>
          <c:val>
            <c:numRef>
              <c:f>ADBE!$L$21:$L$67</c:f>
              <c:numCache>
                <c:formatCode>_([$$-409]* #,##0.00_);_([$$-409]* \(#,##0.00\);_([$$-409]* "-"??_);_(@_)</c:formatCode>
                <c:ptCount val="47"/>
                <c:pt idx="0">
                  <c:v>575</c:v>
                </c:pt>
                <c:pt idx="1">
                  <c:v>564.29999999999995</c:v>
                </c:pt>
                <c:pt idx="2">
                  <c:v>538.745</c:v>
                </c:pt>
                <c:pt idx="3">
                  <c:v>526.30999999999995</c:v>
                </c:pt>
                <c:pt idx="4">
                  <c:v>520.41999999999996</c:v>
                </c:pt>
                <c:pt idx="5">
                  <c:v>526.58000000000004</c:v>
                </c:pt>
                <c:pt idx="6">
                  <c:v>535.17999999999995</c:v>
                </c:pt>
                <c:pt idx="7">
                  <c:v>541.59</c:v>
                </c:pt>
                <c:pt idx="8">
                  <c:v>535.26499999999999</c:v>
                </c:pt>
                <c:pt idx="9">
                  <c:v>522.57150000000001</c:v>
                </c:pt>
                <c:pt idx="10">
                  <c:v>519.39</c:v>
                </c:pt>
                <c:pt idx="11">
                  <c:v>528.91790000000003</c:v>
                </c:pt>
                <c:pt idx="12">
                  <c:v>532.02499999999998</c:v>
                </c:pt>
                <c:pt idx="13">
                  <c:v>513.86239999999998</c:v>
                </c:pt>
                <c:pt idx="14">
                  <c:v>520.42999999999995</c:v>
                </c:pt>
                <c:pt idx="15">
                  <c:v>514.26</c:v>
                </c:pt>
                <c:pt idx="16">
                  <c:v>520.49</c:v>
                </c:pt>
                <c:pt idx="17">
                  <c:v>513.23</c:v>
                </c:pt>
                <c:pt idx="18">
                  <c:v>519</c:v>
                </c:pt>
                <c:pt idx="19">
                  <c:v>534.94000000000005</c:v>
                </c:pt>
                <c:pt idx="20">
                  <c:v>538.77</c:v>
                </c:pt>
                <c:pt idx="21">
                  <c:v>540.46</c:v>
                </c:pt>
                <c:pt idx="22">
                  <c:v>525.17999999999995</c:v>
                </c:pt>
                <c:pt idx="23">
                  <c:v>519.97</c:v>
                </c:pt>
                <c:pt idx="24">
                  <c:v>516</c:v>
                </c:pt>
                <c:pt idx="25">
                  <c:v>513.51</c:v>
                </c:pt>
                <c:pt idx="26">
                  <c:v>522.48</c:v>
                </c:pt>
                <c:pt idx="27">
                  <c:v>514.47990000000004</c:v>
                </c:pt>
                <c:pt idx="28">
                  <c:v>499.93</c:v>
                </c:pt>
                <c:pt idx="29">
                  <c:v>478.57</c:v>
                </c:pt>
                <c:pt idx="30">
                  <c:v>482.53370000000001</c:v>
                </c:pt>
                <c:pt idx="31">
                  <c:v>480.21</c:v>
                </c:pt>
                <c:pt idx="32">
                  <c:v>476.45</c:v>
                </c:pt>
                <c:pt idx="33">
                  <c:v>459.3</c:v>
                </c:pt>
                <c:pt idx="34">
                  <c:v>451.09</c:v>
                </c:pt>
                <c:pt idx="35">
                  <c:v>449.59</c:v>
                </c:pt>
                <c:pt idx="36">
                  <c:v>465.93</c:v>
                </c:pt>
                <c:pt idx="37">
                  <c:v>468.51990000000001</c:v>
                </c:pt>
                <c:pt idx="38">
                  <c:v>468.48</c:v>
                </c:pt>
                <c:pt idx="39">
                  <c:v>479.21</c:v>
                </c:pt>
                <c:pt idx="40">
                  <c:v>477.49</c:v>
                </c:pt>
                <c:pt idx="41">
                  <c:v>476.05</c:v>
                </c:pt>
                <c:pt idx="42">
                  <c:v>463.52</c:v>
                </c:pt>
                <c:pt idx="43">
                  <c:v>457.68</c:v>
                </c:pt>
                <c:pt idx="44">
                  <c:v>443.8</c:v>
                </c:pt>
                <c:pt idx="45">
                  <c:v>453.11</c:v>
                </c:pt>
                <c:pt idx="46">
                  <c:v>447.65</c:v>
                </c:pt>
              </c:numCache>
            </c:numRef>
          </c:val>
          <c:smooth val="0"/>
          <c:extLst>
            <c:ext xmlns:c16="http://schemas.microsoft.com/office/drawing/2014/chart" uri="{C3380CC4-5D6E-409C-BE32-E72D297353CC}">
              <c16:uniqueId val="{00000000-D85E-4545-910D-75A4931E1378}"/>
            </c:ext>
          </c:extLst>
        </c:ser>
        <c:ser>
          <c:idx val="1"/>
          <c:order val="1"/>
          <c:tx>
            <c:strRef>
              <c:f>ADBE!$M$20</c:f>
              <c:strCache>
                <c:ptCount val="1"/>
                <c:pt idx="0">
                  <c:v>Low</c:v>
                </c:pt>
              </c:strCache>
            </c:strRef>
          </c:tx>
          <c:spPr>
            <a:ln w="25400" cap="rnd">
              <a:noFill/>
              <a:round/>
            </a:ln>
            <a:effectLst/>
          </c:spPr>
          <c:marker>
            <c:symbol val="none"/>
          </c:marker>
          <c:val>
            <c:numRef>
              <c:f>ADBE!$M$21:$M$67</c:f>
              <c:numCache>
                <c:formatCode>_([$$-409]* #,##0.00_);_([$$-409]* \(#,##0.00\);_([$$-409]* "-"??_);_(@_)</c:formatCode>
                <c:ptCount val="47"/>
                <c:pt idx="0">
                  <c:v>553.26729999999998</c:v>
                </c:pt>
                <c:pt idx="1">
                  <c:v>541.30999999999995</c:v>
                </c:pt>
                <c:pt idx="2">
                  <c:v>514</c:v>
                </c:pt>
                <c:pt idx="3">
                  <c:v>508.2</c:v>
                </c:pt>
                <c:pt idx="4">
                  <c:v>504</c:v>
                </c:pt>
                <c:pt idx="5">
                  <c:v>497.01</c:v>
                </c:pt>
                <c:pt idx="6">
                  <c:v>520.98209999999995</c:v>
                </c:pt>
                <c:pt idx="7">
                  <c:v>529.28</c:v>
                </c:pt>
                <c:pt idx="8">
                  <c:v>516.32000000000005</c:v>
                </c:pt>
                <c:pt idx="9">
                  <c:v>511.27</c:v>
                </c:pt>
                <c:pt idx="10">
                  <c:v>504.98</c:v>
                </c:pt>
                <c:pt idx="11">
                  <c:v>515.29999999999995</c:v>
                </c:pt>
                <c:pt idx="12">
                  <c:v>509.64</c:v>
                </c:pt>
                <c:pt idx="13">
                  <c:v>499.27010000000001</c:v>
                </c:pt>
                <c:pt idx="14">
                  <c:v>483.31</c:v>
                </c:pt>
                <c:pt idx="15">
                  <c:v>500.01</c:v>
                </c:pt>
                <c:pt idx="16">
                  <c:v>494.22</c:v>
                </c:pt>
                <c:pt idx="17">
                  <c:v>485.62</c:v>
                </c:pt>
                <c:pt idx="18">
                  <c:v>480.62</c:v>
                </c:pt>
                <c:pt idx="19">
                  <c:v>514.39</c:v>
                </c:pt>
                <c:pt idx="20">
                  <c:v>527.72</c:v>
                </c:pt>
                <c:pt idx="21">
                  <c:v>529.32010000000002</c:v>
                </c:pt>
                <c:pt idx="22">
                  <c:v>508.75</c:v>
                </c:pt>
                <c:pt idx="23">
                  <c:v>503.77</c:v>
                </c:pt>
                <c:pt idx="24">
                  <c:v>500.95</c:v>
                </c:pt>
                <c:pt idx="25">
                  <c:v>501.07</c:v>
                </c:pt>
                <c:pt idx="26">
                  <c:v>515.05999999999995</c:v>
                </c:pt>
                <c:pt idx="27">
                  <c:v>492.28</c:v>
                </c:pt>
                <c:pt idx="28">
                  <c:v>472.89519999999999</c:v>
                </c:pt>
                <c:pt idx="29">
                  <c:v>469.21010000000001</c:v>
                </c:pt>
                <c:pt idx="30">
                  <c:v>472.39</c:v>
                </c:pt>
                <c:pt idx="31">
                  <c:v>467.27</c:v>
                </c:pt>
                <c:pt idx="32">
                  <c:v>456.05</c:v>
                </c:pt>
                <c:pt idx="33">
                  <c:v>441.77</c:v>
                </c:pt>
                <c:pt idx="34">
                  <c:v>435.05</c:v>
                </c:pt>
                <c:pt idx="35">
                  <c:v>428.06</c:v>
                </c:pt>
                <c:pt idx="36">
                  <c:v>416.81240000000003</c:v>
                </c:pt>
                <c:pt idx="37">
                  <c:v>456.01499999999999</c:v>
                </c:pt>
                <c:pt idx="38">
                  <c:v>458.86</c:v>
                </c:pt>
                <c:pt idx="39">
                  <c:v>462.92</c:v>
                </c:pt>
                <c:pt idx="40">
                  <c:v>466.04</c:v>
                </c:pt>
                <c:pt idx="41">
                  <c:v>455.44499999999999</c:v>
                </c:pt>
                <c:pt idx="42">
                  <c:v>447</c:v>
                </c:pt>
                <c:pt idx="43">
                  <c:v>437.18</c:v>
                </c:pt>
                <c:pt idx="44">
                  <c:v>421.36</c:v>
                </c:pt>
                <c:pt idx="45">
                  <c:v>438.93</c:v>
                </c:pt>
                <c:pt idx="46">
                  <c:v>433.01</c:v>
                </c:pt>
              </c:numCache>
            </c:numRef>
          </c:val>
          <c:smooth val="0"/>
          <c:extLst>
            <c:ext xmlns:c16="http://schemas.microsoft.com/office/drawing/2014/chart" uri="{C3380CC4-5D6E-409C-BE32-E72D297353CC}">
              <c16:uniqueId val="{00000001-D85E-4545-910D-75A4931E1378}"/>
            </c:ext>
          </c:extLst>
        </c:ser>
        <c:ser>
          <c:idx val="2"/>
          <c:order val="2"/>
          <c:tx>
            <c:strRef>
              <c:f>ADBE!$N$20</c:f>
              <c:strCache>
                <c:ptCount val="1"/>
                <c:pt idx="0">
                  <c:v>Close</c:v>
                </c:pt>
              </c:strCache>
            </c:strRef>
          </c:tx>
          <c:spPr>
            <a:ln w="25400" cap="rnd">
              <a:noFill/>
              <a:round/>
            </a:ln>
            <a:effectLst/>
          </c:spPr>
          <c:marker>
            <c:symbol val="circle"/>
            <c:size val="6"/>
            <c:spPr>
              <a:solidFill>
                <a:schemeClr val="accent3">
                  <a:alpha val="85000"/>
                </a:schemeClr>
              </a:solidFill>
              <a:ln>
                <a:noFill/>
              </a:ln>
              <a:effectLst/>
            </c:spPr>
          </c:marker>
          <c:val>
            <c:numRef>
              <c:f>ADBE!$N$21:$N$67</c:f>
              <c:numCache>
                <c:formatCode>_([$$-409]* #,##0.00_);_([$$-409]* \(#,##0.00\);_([$$-409]* "-"??_);_(@_)</c:formatCode>
                <c:ptCount val="47"/>
                <c:pt idx="0">
                  <c:v>564.37</c:v>
                </c:pt>
                <c:pt idx="1">
                  <c:v>554</c:v>
                </c:pt>
                <c:pt idx="2">
                  <c:v>514.42999999999995</c:v>
                </c:pt>
                <c:pt idx="3">
                  <c:v>514.12</c:v>
                </c:pt>
                <c:pt idx="4">
                  <c:v>510.7</c:v>
                </c:pt>
                <c:pt idx="5">
                  <c:v>525.83000000000004</c:v>
                </c:pt>
                <c:pt idx="6">
                  <c:v>529.89</c:v>
                </c:pt>
                <c:pt idx="7">
                  <c:v>532.37</c:v>
                </c:pt>
                <c:pt idx="8">
                  <c:v>516.9</c:v>
                </c:pt>
                <c:pt idx="9">
                  <c:v>520.6</c:v>
                </c:pt>
                <c:pt idx="10">
                  <c:v>513.34</c:v>
                </c:pt>
                <c:pt idx="11">
                  <c:v>516.58000000000004</c:v>
                </c:pt>
                <c:pt idx="12">
                  <c:v>510.85</c:v>
                </c:pt>
                <c:pt idx="13">
                  <c:v>499.91</c:v>
                </c:pt>
                <c:pt idx="14">
                  <c:v>519.66</c:v>
                </c:pt>
                <c:pt idx="15">
                  <c:v>502.72</c:v>
                </c:pt>
                <c:pt idx="16">
                  <c:v>500.81</c:v>
                </c:pt>
                <c:pt idx="17">
                  <c:v>493.05</c:v>
                </c:pt>
                <c:pt idx="18">
                  <c:v>518.16</c:v>
                </c:pt>
                <c:pt idx="19">
                  <c:v>534.29999999999995</c:v>
                </c:pt>
                <c:pt idx="20">
                  <c:v>535.98</c:v>
                </c:pt>
                <c:pt idx="21">
                  <c:v>533.09</c:v>
                </c:pt>
                <c:pt idx="22">
                  <c:v>510.83</c:v>
                </c:pt>
                <c:pt idx="23">
                  <c:v>513.54</c:v>
                </c:pt>
                <c:pt idx="24">
                  <c:v>507.1</c:v>
                </c:pt>
                <c:pt idx="25">
                  <c:v>511.31</c:v>
                </c:pt>
                <c:pt idx="26">
                  <c:v>521.75</c:v>
                </c:pt>
                <c:pt idx="27">
                  <c:v>495.02</c:v>
                </c:pt>
                <c:pt idx="28">
                  <c:v>473.97</c:v>
                </c:pt>
                <c:pt idx="29">
                  <c:v>474.01</c:v>
                </c:pt>
                <c:pt idx="30">
                  <c:v>479.5</c:v>
                </c:pt>
                <c:pt idx="31">
                  <c:v>477.7</c:v>
                </c:pt>
                <c:pt idx="32">
                  <c:v>457.71</c:v>
                </c:pt>
                <c:pt idx="33">
                  <c:v>442.56</c:v>
                </c:pt>
                <c:pt idx="34">
                  <c:v>438.4</c:v>
                </c:pt>
                <c:pt idx="35">
                  <c:v>429.45</c:v>
                </c:pt>
                <c:pt idx="36">
                  <c:v>463.82</c:v>
                </c:pt>
                <c:pt idx="37">
                  <c:v>465.54</c:v>
                </c:pt>
                <c:pt idx="38">
                  <c:v>467.68</c:v>
                </c:pt>
                <c:pt idx="39">
                  <c:v>466.68</c:v>
                </c:pt>
                <c:pt idx="40">
                  <c:v>471.18</c:v>
                </c:pt>
                <c:pt idx="41">
                  <c:v>459.08</c:v>
                </c:pt>
                <c:pt idx="42">
                  <c:v>452.13</c:v>
                </c:pt>
                <c:pt idx="43">
                  <c:v>437.97</c:v>
                </c:pt>
                <c:pt idx="44">
                  <c:v>431.53</c:v>
                </c:pt>
                <c:pt idx="45">
                  <c:v>450.87</c:v>
                </c:pt>
                <c:pt idx="46">
                  <c:v>438.95</c:v>
                </c:pt>
              </c:numCache>
            </c:numRef>
          </c:val>
          <c:smooth val="0"/>
          <c:extLst>
            <c:ext xmlns:c16="http://schemas.microsoft.com/office/drawing/2014/chart" uri="{C3380CC4-5D6E-409C-BE32-E72D297353CC}">
              <c16:uniqueId val="{00000002-D85E-4545-910D-75A4931E1378}"/>
            </c:ext>
          </c:extLst>
        </c:ser>
        <c:dLbls>
          <c:showLegendKey val="0"/>
          <c:showVal val="0"/>
          <c:showCatName val="0"/>
          <c:showSerName val="0"/>
          <c:showPercent val="0"/>
          <c:showBubbleSize val="0"/>
        </c:dLbls>
        <c:hiLowLines>
          <c:spPr>
            <a:ln w="15875" cap="flat" cmpd="sng" algn="ctr">
              <a:solidFill>
                <a:schemeClr val="dk1">
                  <a:lumMod val="65000"/>
                  <a:lumOff val="35000"/>
                </a:schemeClr>
              </a:solidFill>
              <a:round/>
            </a:ln>
            <a:effectLst/>
          </c:spPr>
        </c:hiLowLines>
        <c:axId val="1127923423"/>
        <c:axId val="1127927167"/>
      </c:stockChart>
      <c:catAx>
        <c:axId val="1127923423"/>
        <c:scaling>
          <c:orientation val="minMax"/>
        </c:scaling>
        <c:delete val="0"/>
        <c:axPos val="b"/>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7927167"/>
        <c:crosses val="autoZero"/>
        <c:auto val="1"/>
        <c:lblAlgn val="ctr"/>
        <c:lblOffset val="100"/>
        <c:noMultiLvlLbl val="0"/>
      </c:catAx>
      <c:valAx>
        <c:axId val="1127927167"/>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7923423"/>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Volume and Price Analysis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tx>
            <c:strRef>
              <c:f>MGM!$J$20</c:f>
              <c:strCache>
                <c:ptCount val="1"/>
                <c:pt idx="0">
                  <c:v>Volume</c:v>
                </c:pt>
              </c:strCache>
            </c:strRef>
          </c:tx>
          <c:spPr>
            <a:solidFill>
              <a:schemeClr val="accent1">
                <a:alpha val="85000"/>
              </a:schemeClr>
            </a:solidFill>
            <a:ln w="9525" cap="flat" cmpd="sng" algn="ctr">
              <a:solidFill>
                <a:schemeClr val="lt1">
                  <a:alpha val="50000"/>
                </a:schemeClr>
              </a:solidFill>
              <a:round/>
            </a:ln>
            <a:effectLst/>
          </c:spPr>
          <c:invertIfNegative val="0"/>
          <c:cat>
            <c:numRef>
              <c:f>MGM!$I$21:$I$67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MGM!$J$21:$J$67</c:f>
              <c:numCache>
                <c:formatCode>#,##0</c:formatCode>
                <c:ptCount val="47"/>
                <c:pt idx="0">
                  <c:v>5187816</c:v>
                </c:pt>
                <c:pt idx="1">
                  <c:v>4036088</c:v>
                </c:pt>
                <c:pt idx="2">
                  <c:v>5511417</c:v>
                </c:pt>
                <c:pt idx="3">
                  <c:v>5031900</c:v>
                </c:pt>
                <c:pt idx="4">
                  <c:v>5477007</c:v>
                </c:pt>
                <c:pt idx="5">
                  <c:v>4576429</c:v>
                </c:pt>
                <c:pt idx="6">
                  <c:v>4851527</c:v>
                </c:pt>
                <c:pt idx="7">
                  <c:v>4371125</c:v>
                </c:pt>
                <c:pt idx="8">
                  <c:v>4264030</c:v>
                </c:pt>
                <c:pt idx="9">
                  <c:v>5292777</c:v>
                </c:pt>
                <c:pt idx="10">
                  <c:v>4291356</c:v>
                </c:pt>
                <c:pt idx="11">
                  <c:v>5893213</c:v>
                </c:pt>
                <c:pt idx="12">
                  <c:v>5826474</c:v>
                </c:pt>
                <c:pt idx="13">
                  <c:v>6150963</c:v>
                </c:pt>
                <c:pt idx="14">
                  <c:v>7052805</c:v>
                </c:pt>
                <c:pt idx="15">
                  <c:v>4214458</c:v>
                </c:pt>
                <c:pt idx="16">
                  <c:v>5722845</c:v>
                </c:pt>
                <c:pt idx="17">
                  <c:v>5284417</c:v>
                </c:pt>
                <c:pt idx="18">
                  <c:v>5108369</c:v>
                </c:pt>
                <c:pt idx="19">
                  <c:v>5671222</c:v>
                </c:pt>
                <c:pt idx="20">
                  <c:v>4841156</c:v>
                </c:pt>
                <c:pt idx="21">
                  <c:v>3556762</c:v>
                </c:pt>
                <c:pt idx="22">
                  <c:v>3562032</c:v>
                </c:pt>
                <c:pt idx="23">
                  <c:v>4809626</c:v>
                </c:pt>
                <c:pt idx="24">
                  <c:v>6149230</c:v>
                </c:pt>
                <c:pt idx="25">
                  <c:v>9317754</c:v>
                </c:pt>
                <c:pt idx="26">
                  <c:v>6628890</c:v>
                </c:pt>
                <c:pt idx="27">
                  <c:v>10074320</c:v>
                </c:pt>
                <c:pt idx="28">
                  <c:v>7871472</c:v>
                </c:pt>
                <c:pt idx="29">
                  <c:v>5067398</c:v>
                </c:pt>
                <c:pt idx="30">
                  <c:v>6287655</c:v>
                </c:pt>
                <c:pt idx="31">
                  <c:v>5413248</c:v>
                </c:pt>
                <c:pt idx="32">
                  <c:v>4426035</c:v>
                </c:pt>
                <c:pt idx="33">
                  <c:v>5214072</c:v>
                </c:pt>
                <c:pt idx="34">
                  <c:v>5606149</c:v>
                </c:pt>
                <c:pt idx="35">
                  <c:v>5208124</c:v>
                </c:pt>
                <c:pt idx="36">
                  <c:v>5536579</c:v>
                </c:pt>
                <c:pt idx="37">
                  <c:v>5417858</c:v>
                </c:pt>
                <c:pt idx="38">
                  <c:v>6383462</c:v>
                </c:pt>
                <c:pt idx="39">
                  <c:v>5925730</c:v>
                </c:pt>
                <c:pt idx="40">
                  <c:v>5813651</c:v>
                </c:pt>
                <c:pt idx="41">
                  <c:v>4957440</c:v>
                </c:pt>
                <c:pt idx="42">
                  <c:v>6807695</c:v>
                </c:pt>
                <c:pt idx="43">
                  <c:v>9245104</c:v>
                </c:pt>
                <c:pt idx="44">
                  <c:v>8132132</c:v>
                </c:pt>
                <c:pt idx="45">
                  <c:v>6192910</c:v>
                </c:pt>
                <c:pt idx="46">
                  <c:v>5525428</c:v>
                </c:pt>
              </c:numCache>
            </c:numRef>
          </c:val>
          <c:extLst>
            <c:ext xmlns:c16="http://schemas.microsoft.com/office/drawing/2014/chart" uri="{C3380CC4-5D6E-409C-BE32-E72D297353CC}">
              <c16:uniqueId val="{00000000-7C70-43AA-B3C7-5C4612FDAD07}"/>
            </c:ext>
          </c:extLst>
        </c:ser>
        <c:dLbls>
          <c:showLegendKey val="0"/>
          <c:showVal val="0"/>
          <c:showCatName val="0"/>
          <c:showSerName val="0"/>
          <c:showPercent val="0"/>
          <c:showBubbleSize val="0"/>
        </c:dLbls>
        <c:gapWidth val="150"/>
        <c:axId val="947206543"/>
        <c:axId val="947218607"/>
      </c:barChart>
      <c:stockChart>
        <c:ser>
          <c:idx val="1"/>
          <c:order val="1"/>
          <c:tx>
            <c:strRef>
              <c:f>MGM!$K$20</c:f>
              <c:strCache>
                <c:ptCount val="1"/>
                <c:pt idx="0">
                  <c:v>Open</c:v>
                </c:pt>
              </c:strCache>
            </c:strRef>
          </c:tx>
          <c:spPr>
            <a:ln w="25400" cap="rnd">
              <a:noFill/>
              <a:round/>
            </a:ln>
            <a:effectLst/>
          </c:spPr>
          <c:marker>
            <c:symbol val="none"/>
          </c:marker>
          <c:cat>
            <c:numRef>
              <c:f>MGM!$I$21:$I$67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MGM!$K$21:$K$67</c:f>
              <c:numCache>
                <c:formatCode>_([$$-409]* #,##0.00_);_([$$-409]* \(#,##0.00\);_([$$-409]* "-"??_);_(@_)</c:formatCode>
                <c:ptCount val="47"/>
                <c:pt idx="0">
                  <c:v>45.04</c:v>
                </c:pt>
                <c:pt idx="1">
                  <c:v>46.2</c:v>
                </c:pt>
                <c:pt idx="2">
                  <c:v>45.344999999999999</c:v>
                </c:pt>
                <c:pt idx="3">
                  <c:v>43.49</c:v>
                </c:pt>
                <c:pt idx="4">
                  <c:v>44.58</c:v>
                </c:pt>
                <c:pt idx="5">
                  <c:v>44.63</c:v>
                </c:pt>
                <c:pt idx="6">
                  <c:v>43.57</c:v>
                </c:pt>
                <c:pt idx="7">
                  <c:v>45.27</c:v>
                </c:pt>
                <c:pt idx="8">
                  <c:v>44.82</c:v>
                </c:pt>
                <c:pt idx="9">
                  <c:v>46.05</c:v>
                </c:pt>
                <c:pt idx="10">
                  <c:v>43.91</c:v>
                </c:pt>
                <c:pt idx="11">
                  <c:v>44.14</c:v>
                </c:pt>
                <c:pt idx="12">
                  <c:v>42.43</c:v>
                </c:pt>
                <c:pt idx="13">
                  <c:v>41.51</c:v>
                </c:pt>
                <c:pt idx="14">
                  <c:v>39.81</c:v>
                </c:pt>
                <c:pt idx="15">
                  <c:v>41.29</c:v>
                </c:pt>
                <c:pt idx="16">
                  <c:v>42.6</c:v>
                </c:pt>
                <c:pt idx="17">
                  <c:v>41.95</c:v>
                </c:pt>
                <c:pt idx="18">
                  <c:v>40.81</c:v>
                </c:pt>
                <c:pt idx="19">
                  <c:v>41.48</c:v>
                </c:pt>
                <c:pt idx="20">
                  <c:v>43.2</c:v>
                </c:pt>
                <c:pt idx="21">
                  <c:v>44.18</c:v>
                </c:pt>
                <c:pt idx="22">
                  <c:v>43.26</c:v>
                </c:pt>
                <c:pt idx="23">
                  <c:v>42.82</c:v>
                </c:pt>
                <c:pt idx="24">
                  <c:v>44.68</c:v>
                </c:pt>
                <c:pt idx="25">
                  <c:v>46.12</c:v>
                </c:pt>
                <c:pt idx="26">
                  <c:v>47.45</c:v>
                </c:pt>
                <c:pt idx="27">
                  <c:v>48</c:v>
                </c:pt>
                <c:pt idx="28">
                  <c:v>47.2</c:v>
                </c:pt>
                <c:pt idx="29">
                  <c:v>45.58</c:v>
                </c:pt>
                <c:pt idx="30">
                  <c:v>45.43</c:v>
                </c:pt>
                <c:pt idx="31">
                  <c:v>44.76</c:v>
                </c:pt>
                <c:pt idx="32">
                  <c:v>45.05</c:v>
                </c:pt>
                <c:pt idx="33">
                  <c:v>43.5</c:v>
                </c:pt>
                <c:pt idx="34">
                  <c:v>43.27</c:v>
                </c:pt>
                <c:pt idx="35">
                  <c:v>43.91</c:v>
                </c:pt>
                <c:pt idx="36">
                  <c:v>40.57</c:v>
                </c:pt>
                <c:pt idx="37">
                  <c:v>43.78</c:v>
                </c:pt>
                <c:pt idx="38">
                  <c:v>44.26</c:v>
                </c:pt>
                <c:pt idx="39">
                  <c:v>44.1</c:v>
                </c:pt>
                <c:pt idx="40">
                  <c:v>42.95</c:v>
                </c:pt>
                <c:pt idx="41">
                  <c:v>44.98</c:v>
                </c:pt>
                <c:pt idx="42">
                  <c:v>42.62</c:v>
                </c:pt>
                <c:pt idx="43">
                  <c:v>41.52</c:v>
                </c:pt>
                <c:pt idx="44">
                  <c:v>37.79</c:v>
                </c:pt>
                <c:pt idx="45">
                  <c:v>39.19</c:v>
                </c:pt>
                <c:pt idx="46">
                  <c:v>39.18</c:v>
                </c:pt>
              </c:numCache>
            </c:numRef>
          </c:val>
          <c:smooth val="0"/>
          <c:extLst>
            <c:ext xmlns:c16="http://schemas.microsoft.com/office/drawing/2014/chart" uri="{C3380CC4-5D6E-409C-BE32-E72D297353CC}">
              <c16:uniqueId val="{00000001-7C70-43AA-B3C7-5C4612FDAD07}"/>
            </c:ext>
          </c:extLst>
        </c:ser>
        <c:ser>
          <c:idx val="2"/>
          <c:order val="2"/>
          <c:tx>
            <c:strRef>
              <c:f>MGM!$L$20</c:f>
              <c:strCache>
                <c:ptCount val="1"/>
                <c:pt idx="0">
                  <c:v>High</c:v>
                </c:pt>
              </c:strCache>
            </c:strRef>
          </c:tx>
          <c:spPr>
            <a:ln w="25400" cap="rnd">
              <a:noFill/>
              <a:round/>
            </a:ln>
            <a:effectLst/>
          </c:spPr>
          <c:marker>
            <c:symbol val="none"/>
          </c:marker>
          <c:cat>
            <c:numRef>
              <c:f>MGM!$I$21:$I$67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MGM!$L$21:$L$67</c:f>
              <c:numCache>
                <c:formatCode>_([$$-409]* #,##0.00_);_([$$-409]* \(#,##0.00\);_([$$-409]* "-"??_);_(@_)</c:formatCode>
                <c:ptCount val="47"/>
                <c:pt idx="0">
                  <c:v>46.37</c:v>
                </c:pt>
                <c:pt idx="1">
                  <c:v>46.6</c:v>
                </c:pt>
                <c:pt idx="2">
                  <c:v>45.5</c:v>
                </c:pt>
                <c:pt idx="3">
                  <c:v>44.76</c:v>
                </c:pt>
                <c:pt idx="4">
                  <c:v>45.38</c:v>
                </c:pt>
                <c:pt idx="5">
                  <c:v>44.77</c:v>
                </c:pt>
                <c:pt idx="6">
                  <c:v>45.28</c:v>
                </c:pt>
                <c:pt idx="7">
                  <c:v>45.45</c:v>
                </c:pt>
                <c:pt idx="8">
                  <c:v>45.7</c:v>
                </c:pt>
                <c:pt idx="9">
                  <c:v>46.44</c:v>
                </c:pt>
                <c:pt idx="10">
                  <c:v>44.73</c:v>
                </c:pt>
                <c:pt idx="11">
                  <c:v>44.32</c:v>
                </c:pt>
                <c:pt idx="12">
                  <c:v>43.42</c:v>
                </c:pt>
                <c:pt idx="13">
                  <c:v>42.25</c:v>
                </c:pt>
                <c:pt idx="14">
                  <c:v>41.99</c:v>
                </c:pt>
                <c:pt idx="15">
                  <c:v>42.51</c:v>
                </c:pt>
                <c:pt idx="16">
                  <c:v>43.45</c:v>
                </c:pt>
                <c:pt idx="17">
                  <c:v>42.71</c:v>
                </c:pt>
                <c:pt idx="18">
                  <c:v>41.65</c:v>
                </c:pt>
                <c:pt idx="19">
                  <c:v>42.79</c:v>
                </c:pt>
                <c:pt idx="20">
                  <c:v>44.319899999999997</c:v>
                </c:pt>
                <c:pt idx="21">
                  <c:v>44.39</c:v>
                </c:pt>
                <c:pt idx="22">
                  <c:v>44.05</c:v>
                </c:pt>
                <c:pt idx="23">
                  <c:v>44.83</c:v>
                </c:pt>
                <c:pt idx="24">
                  <c:v>46.03</c:v>
                </c:pt>
                <c:pt idx="25">
                  <c:v>47.38</c:v>
                </c:pt>
                <c:pt idx="26">
                  <c:v>48.7</c:v>
                </c:pt>
                <c:pt idx="27">
                  <c:v>49</c:v>
                </c:pt>
                <c:pt idx="28">
                  <c:v>47.95</c:v>
                </c:pt>
                <c:pt idx="29">
                  <c:v>46.23</c:v>
                </c:pt>
                <c:pt idx="30">
                  <c:v>45.9</c:v>
                </c:pt>
                <c:pt idx="31">
                  <c:v>45.69</c:v>
                </c:pt>
                <c:pt idx="32">
                  <c:v>45.17</c:v>
                </c:pt>
                <c:pt idx="33">
                  <c:v>44.284999999999997</c:v>
                </c:pt>
                <c:pt idx="34">
                  <c:v>43.94</c:v>
                </c:pt>
                <c:pt idx="35">
                  <c:v>44.16</c:v>
                </c:pt>
                <c:pt idx="36">
                  <c:v>43.63</c:v>
                </c:pt>
                <c:pt idx="37">
                  <c:v>45.15</c:v>
                </c:pt>
                <c:pt idx="38">
                  <c:v>44.8</c:v>
                </c:pt>
                <c:pt idx="39">
                  <c:v>44.11</c:v>
                </c:pt>
                <c:pt idx="40">
                  <c:v>44.237000000000002</c:v>
                </c:pt>
                <c:pt idx="41">
                  <c:v>45.12</c:v>
                </c:pt>
                <c:pt idx="42">
                  <c:v>42.89</c:v>
                </c:pt>
                <c:pt idx="43">
                  <c:v>41.52</c:v>
                </c:pt>
                <c:pt idx="44">
                  <c:v>38.954999999999998</c:v>
                </c:pt>
                <c:pt idx="45">
                  <c:v>40.9101</c:v>
                </c:pt>
                <c:pt idx="46">
                  <c:v>41.07</c:v>
                </c:pt>
              </c:numCache>
            </c:numRef>
          </c:val>
          <c:smooth val="0"/>
          <c:extLst>
            <c:ext xmlns:c16="http://schemas.microsoft.com/office/drawing/2014/chart" uri="{C3380CC4-5D6E-409C-BE32-E72D297353CC}">
              <c16:uniqueId val="{00000002-7C70-43AA-B3C7-5C4612FDAD07}"/>
            </c:ext>
          </c:extLst>
        </c:ser>
        <c:ser>
          <c:idx val="3"/>
          <c:order val="3"/>
          <c:tx>
            <c:strRef>
              <c:f>MGM!$M$20</c:f>
              <c:strCache>
                <c:ptCount val="1"/>
                <c:pt idx="0">
                  <c:v>Low</c:v>
                </c:pt>
              </c:strCache>
            </c:strRef>
          </c:tx>
          <c:spPr>
            <a:ln w="25400" cap="rnd">
              <a:noFill/>
              <a:round/>
            </a:ln>
            <a:effectLst/>
          </c:spPr>
          <c:marker>
            <c:symbol val="none"/>
          </c:marker>
          <c:cat>
            <c:numRef>
              <c:f>MGM!$I$21:$I$67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MGM!$M$21:$M$67</c:f>
              <c:numCache>
                <c:formatCode>_([$$-409]* #,##0.00_);_([$$-409]* \(#,##0.00\);_([$$-409]* "-"??_);_(@_)</c:formatCode>
                <c:ptCount val="47"/>
                <c:pt idx="0">
                  <c:v>44.8</c:v>
                </c:pt>
                <c:pt idx="1">
                  <c:v>45.07</c:v>
                </c:pt>
                <c:pt idx="2">
                  <c:v>43.02</c:v>
                </c:pt>
                <c:pt idx="3">
                  <c:v>43.42</c:v>
                </c:pt>
                <c:pt idx="4">
                  <c:v>44.34</c:v>
                </c:pt>
                <c:pt idx="5">
                  <c:v>42.28</c:v>
                </c:pt>
                <c:pt idx="6">
                  <c:v>43.41</c:v>
                </c:pt>
                <c:pt idx="7">
                  <c:v>44.23</c:v>
                </c:pt>
                <c:pt idx="8">
                  <c:v>44.04</c:v>
                </c:pt>
                <c:pt idx="9">
                  <c:v>43.61</c:v>
                </c:pt>
                <c:pt idx="10">
                  <c:v>43.405000000000001</c:v>
                </c:pt>
                <c:pt idx="11">
                  <c:v>42.11</c:v>
                </c:pt>
                <c:pt idx="12">
                  <c:v>41.44</c:v>
                </c:pt>
                <c:pt idx="13">
                  <c:v>40.43</c:v>
                </c:pt>
                <c:pt idx="14">
                  <c:v>39.049999999999997</c:v>
                </c:pt>
                <c:pt idx="15">
                  <c:v>40.734999999999999</c:v>
                </c:pt>
                <c:pt idx="16">
                  <c:v>41.43</c:v>
                </c:pt>
                <c:pt idx="17">
                  <c:v>40.340000000000003</c:v>
                </c:pt>
                <c:pt idx="18">
                  <c:v>39.86</c:v>
                </c:pt>
                <c:pt idx="19">
                  <c:v>41.22</c:v>
                </c:pt>
                <c:pt idx="20">
                  <c:v>42.75</c:v>
                </c:pt>
                <c:pt idx="21">
                  <c:v>43.31</c:v>
                </c:pt>
                <c:pt idx="22">
                  <c:v>42.95</c:v>
                </c:pt>
                <c:pt idx="23">
                  <c:v>42.62</c:v>
                </c:pt>
                <c:pt idx="24">
                  <c:v>44.68</c:v>
                </c:pt>
                <c:pt idx="25">
                  <c:v>45.7</c:v>
                </c:pt>
                <c:pt idx="26">
                  <c:v>47.3</c:v>
                </c:pt>
                <c:pt idx="27">
                  <c:v>46.62</c:v>
                </c:pt>
                <c:pt idx="28">
                  <c:v>45.18</c:v>
                </c:pt>
                <c:pt idx="29">
                  <c:v>44.34</c:v>
                </c:pt>
                <c:pt idx="30">
                  <c:v>44.63</c:v>
                </c:pt>
                <c:pt idx="31">
                  <c:v>44.28</c:v>
                </c:pt>
                <c:pt idx="32">
                  <c:v>43.59</c:v>
                </c:pt>
                <c:pt idx="33">
                  <c:v>42.981400000000001</c:v>
                </c:pt>
                <c:pt idx="34">
                  <c:v>42.57</c:v>
                </c:pt>
                <c:pt idx="35">
                  <c:v>42.371000000000002</c:v>
                </c:pt>
                <c:pt idx="36">
                  <c:v>40.450000000000003</c:v>
                </c:pt>
                <c:pt idx="37">
                  <c:v>43.42</c:v>
                </c:pt>
                <c:pt idx="38">
                  <c:v>43.45</c:v>
                </c:pt>
                <c:pt idx="39">
                  <c:v>41.68</c:v>
                </c:pt>
                <c:pt idx="40">
                  <c:v>42.51</c:v>
                </c:pt>
                <c:pt idx="41">
                  <c:v>43.05</c:v>
                </c:pt>
                <c:pt idx="42">
                  <c:v>40.409999999999997</c:v>
                </c:pt>
                <c:pt idx="43">
                  <c:v>37.44</c:v>
                </c:pt>
                <c:pt idx="44">
                  <c:v>36.46</c:v>
                </c:pt>
                <c:pt idx="45">
                  <c:v>39.0456</c:v>
                </c:pt>
                <c:pt idx="46">
                  <c:v>38.950000000000003</c:v>
                </c:pt>
              </c:numCache>
            </c:numRef>
          </c:val>
          <c:smooth val="0"/>
          <c:extLst>
            <c:ext xmlns:c16="http://schemas.microsoft.com/office/drawing/2014/chart" uri="{C3380CC4-5D6E-409C-BE32-E72D297353CC}">
              <c16:uniqueId val="{00000003-7C70-43AA-B3C7-5C4612FDAD07}"/>
            </c:ext>
          </c:extLst>
        </c:ser>
        <c:ser>
          <c:idx val="4"/>
          <c:order val="4"/>
          <c:tx>
            <c:strRef>
              <c:f>MGM!$N$20</c:f>
              <c:strCache>
                <c:ptCount val="1"/>
                <c:pt idx="0">
                  <c:v>Close</c:v>
                </c:pt>
              </c:strCache>
            </c:strRef>
          </c:tx>
          <c:spPr>
            <a:ln w="25400" cap="rnd">
              <a:noFill/>
              <a:round/>
            </a:ln>
            <a:effectLst/>
          </c:spPr>
          <c:marker>
            <c:symbol val="none"/>
          </c:marker>
          <c:cat>
            <c:numRef>
              <c:f>MGM!$I$21:$I$67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MGM!$N$21:$N$67</c:f>
              <c:numCache>
                <c:formatCode>_([$$-409]* #,##0.00_);_([$$-409]* \(#,##0.00\);_([$$-409]* "-"??_);_(@_)</c:formatCode>
                <c:ptCount val="47"/>
                <c:pt idx="0">
                  <c:v>45.48</c:v>
                </c:pt>
                <c:pt idx="1">
                  <c:v>45.39</c:v>
                </c:pt>
                <c:pt idx="2">
                  <c:v>43.04</c:v>
                </c:pt>
                <c:pt idx="3">
                  <c:v>44.32</c:v>
                </c:pt>
                <c:pt idx="4">
                  <c:v>44.53</c:v>
                </c:pt>
                <c:pt idx="5">
                  <c:v>43.62</c:v>
                </c:pt>
                <c:pt idx="6">
                  <c:v>44.95</c:v>
                </c:pt>
                <c:pt idx="7">
                  <c:v>44.8</c:v>
                </c:pt>
                <c:pt idx="8">
                  <c:v>44.25</c:v>
                </c:pt>
                <c:pt idx="9">
                  <c:v>44.47</c:v>
                </c:pt>
                <c:pt idx="10">
                  <c:v>43.83</c:v>
                </c:pt>
                <c:pt idx="11">
                  <c:v>42.21</c:v>
                </c:pt>
                <c:pt idx="12">
                  <c:v>41.55</c:v>
                </c:pt>
                <c:pt idx="13">
                  <c:v>40.96</c:v>
                </c:pt>
                <c:pt idx="14">
                  <c:v>41.89</c:v>
                </c:pt>
                <c:pt idx="15">
                  <c:v>41.98</c:v>
                </c:pt>
                <c:pt idx="16">
                  <c:v>41.68</c:v>
                </c:pt>
                <c:pt idx="17">
                  <c:v>40.619999999999997</c:v>
                </c:pt>
                <c:pt idx="18">
                  <c:v>41.63</c:v>
                </c:pt>
                <c:pt idx="19">
                  <c:v>42.72</c:v>
                </c:pt>
                <c:pt idx="20">
                  <c:v>44.16</c:v>
                </c:pt>
                <c:pt idx="21">
                  <c:v>43.64</c:v>
                </c:pt>
                <c:pt idx="22">
                  <c:v>42.98</c:v>
                </c:pt>
                <c:pt idx="23">
                  <c:v>44.54</c:v>
                </c:pt>
                <c:pt idx="24">
                  <c:v>45.61</c:v>
                </c:pt>
                <c:pt idx="25">
                  <c:v>47.2</c:v>
                </c:pt>
                <c:pt idx="26">
                  <c:v>48.52</c:v>
                </c:pt>
                <c:pt idx="27">
                  <c:v>47.07</c:v>
                </c:pt>
                <c:pt idx="28">
                  <c:v>45.46</c:v>
                </c:pt>
                <c:pt idx="29">
                  <c:v>44.65</c:v>
                </c:pt>
                <c:pt idx="30">
                  <c:v>45.08</c:v>
                </c:pt>
                <c:pt idx="31">
                  <c:v>45.17</c:v>
                </c:pt>
                <c:pt idx="32">
                  <c:v>43.68</c:v>
                </c:pt>
                <c:pt idx="33">
                  <c:v>43.56</c:v>
                </c:pt>
                <c:pt idx="34">
                  <c:v>43.23</c:v>
                </c:pt>
                <c:pt idx="35">
                  <c:v>42.48</c:v>
                </c:pt>
                <c:pt idx="36">
                  <c:v>43.51</c:v>
                </c:pt>
                <c:pt idx="37">
                  <c:v>45.12</c:v>
                </c:pt>
                <c:pt idx="38">
                  <c:v>44.29</c:v>
                </c:pt>
                <c:pt idx="39">
                  <c:v>41.92</c:v>
                </c:pt>
                <c:pt idx="40">
                  <c:v>43.73</c:v>
                </c:pt>
                <c:pt idx="41">
                  <c:v>43.35</c:v>
                </c:pt>
                <c:pt idx="42">
                  <c:v>41.54</c:v>
                </c:pt>
                <c:pt idx="43">
                  <c:v>37.479999999999997</c:v>
                </c:pt>
                <c:pt idx="44">
                  <c:v>37.630000000000003</c:v>
                </c:pt>
                <c:pt idx="45">
                  <c:v>40.28</c:v>
                </c:pt>
                <c:pt idx="46">
                  <c:v>40.89</c:v>
                </c:pt>
              </c:numCache>
            </c:numRef>
          </c:val>
          <c:smooth val="0"/>
          <c:extLst>
            <c:ext xmlns:c16="http://schemas.microsoft.com/office/drawing/2014/chart" uri="{C3380CC4-5D6E-409C-BE32-E72D297353CC}">
              <c16:uniqueId val="{00000004-7C70-43AA-B3C7-5C4612FDAD07}"/>
            </c:ext>
          </c:extLst>
        </c:ser>
        <c:dLbls>
          <c:showLegendKey val="0"/>
          <c:showVal val="0"/>
          <c:showCatName val="0"/>
          <c:showSerName val="0"/>
          <c:showPercent val="0"/>
          <c:showBubbleSize val="0"/>
        </c:dLbls>
        <c:hiLowLines>
          <c:spPr>
            <a:ln w="15875" cap="flat" cmpd="sng" algn="ctr">
              <a:solidFill>
                <a:schemeClr val="dk1">
                  <a:lumMod val="65000"/>
                  <a:lumOff val="35000"/>
                </a:schemeClr>
              </a:solidFill>
              <a:round/>
            </a:ln>
            <a:effectLst/>
          </c:spPr>
        </c:hiLowLines>
        <c:upDownBars>
          <c:gapWidth val="150"/>
          <c:upBars>
            <c:spPr>
              <a:solidFill>
                <a:schemeClr val="lt1"/>
              </a:solidFill>
              <a:ln w="9525" cap="flat" cmpd="sng" algn="ctr">
                <a:solidFill>
                  <a:schemeClr val="lt1">
                    <a:lumMod val="85000"/>
                  </a:schemeClr>
                </a:solidFill>
                <a:round/>
              </a:ln>
              <a:effectLst/>
            </c:spPr>
          </c:upBars>
          <c:downBars>
            <c:spPr>
              <a:solidFill>
                <a:schemeClr val="dk1">
                  <a:lumMod val="65000"/>
                  <a:lumOff val="35000"/>
                </a:schemeClr>
              </a:solidFill>
              <a:ln w="9525" cap="flat" cmpd="sng" algn="ctr">
                <a:solidFill>
                  <a:schemeClr val="dk1">
                    <a:lumMod val="65000"/>
                    <a:lumOff val="35000"/>
                  </a:schemeClr>
                </a:solidFill>
                <a:round/>
              </a:ln>
              <a:effectLst/>
            </c:spPr>
          </c:downBars>
        </c:upDownBars>
        <c:axId val="947220271"/>
        <c:axId val="947210287"/>
      </c:stockChart>
      <c:dateAx>
        <c:axId val="947206543"/>
        <c:scaling>
          <c:orientation val="minMax"/>
        </c:scaling>
        <c:delete val="0"/>
        <c:axPos val="b"/>
        <c:numFmt formatCode="m/d/yyyy"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947218607"/>
        <c:crosses val="autoZero"/>
        <c:auto val="1"/>
        <c:lblOffset val="100"/>
        <c:baseTimeUnit val="days"/>
      </c:dateAx>
      <c:valAx>
        <c:axId val="947218607"/>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947206543"/>
        <c:crosses val="autoZero"/>
        <c:crossBetween val="between"/>
      </c:valAx>
      <c:valAx>
        <c:axId val="947210287"/>
        <c:scaling>
          <c:orientation val="minMax"/>
        </c:scaling>
        <c:delete val="0"/>
        <c:axPos val="r"/>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947220271"/>
        <c:crosses val="max"/>
        <c:crossBetween val="between"/>
      </c:valAx>
      <c:dateAx>
        <c:axId val="947220271"/>
        <c:scaling>
          <c:orientation val="minMax"/>
        </c:scaling>
        <c:delete val="1"/>
        <c:axPos val="b"/>
        <c:numFmt formatCode="m/d/yyyy" sourceLinked="1"/>
        <c:majorTickMark val="out"/>
        <c:minorTickMark val="none"/>
        <c:tickLblPos val="nextTo"/>
        <c:crossAx val="947210287"/>
        <c:crosses val="autoZero"/>
        <c:auto val="1"/>
        <c:lblOffset val="100"/>
        <c:baseTimeUnit val="days"/>
      </c:date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 Open-High-Low-Close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stockChart>
        <c:ser>
          <c:idx val="0"/>
          <c:order val="0"/>
          <c:tx>
            <c:strRef>
              <c:f>MGM!$K$20</c:f>
              <c:strCache>
                <c:ptCount val="1"/>
                <c:pt idx="0">
                  <c:v>Open</c:v>
                </c:pt>
              </c:strCache>
            </c:strRef>
          </c:tx>
          <c:spPr>
            <a:ln w="25400" cap="rnd">
              <a:noFill/>
              <a:round/>
            </a:ln>
            <a:effectLst/>
          </c:spPr>
          <c:marker>
            <c:symbol val="none"/>
          </c:marker>
          <c:val>
            <c:numRef>
              <c:f>MGM!$K$21:$K$67</c:f>
              <c:numCache>
                <c:formatCode>_([$$-409]* #,##0.00_);_([$$-409]* \(#,##0.00\);_([$$-409]* "-"??_);_(@_)</c:formatCode>
                <c:ptCount val="47"/>
                <c:pt idx="0">
                  <c:v>45.04</c:v>
                </c:pt>
                <c:pt idx="1">
                  <c:v>46.2</c:v>
                </c:pt>
                <c:pt idx="2">
                  <c:v>45.344999999999999</c:v>
                </c:pt>
                <c:pt idx="3">
                  <c:v>43.49</c:v>
                </c:pt>
                <c:pt idx="4">
                  <c:v>44.58</c:v>
                </c:pt>
                <c:pt idx="5">
                  <c:v>44.63</c:v>
                </c:pt>
                <c:pt idx="6">
                  <c:v>43.57</c:v>
                </c:pt>
                <c:pt idx="7">
                  <c:v>45.27</c:v>
                </c:pt>
                <c:pt idx="8">
                  <c:v>44.82</c:v>
                </c:pt>
                <c:pt idx="9">
                  <c:v>46.05</c:v>
                </c:pt>
                <c:pt idx="10">
                  <c:v>43.91</c:v>
                </c:pt>
                <c:pt idx="11">
                  <c:v>44.14</c:v>
                </c:pt>
                <c:pt idx="12">
                  <c:v>42.43</c:v>
                </c:pt>
                <c:pt idx="13">
                  <c:v>41.51</c:v>
                </c:pt>
                <c:pt idx="14">
                  <c:v>39.81</c:v>
                </c:pt>
                <c:pt idx="15">
                  <c:v>41.29</c:v>
                </c:pt>
                <c:pt idx="16">
                  <c:v>42.6</c:v>
                </c:pt>
                <c:pt idx="17">
                  <c:v>41.95</c:v>
                </c:pt>
                <c:pt idx="18">
                  <c:v>40.81</c:v>
                </c:pt>
                <c:pt idx="19">
                  <c:v>41.48</c:v>
                </c:pt>
                <c:pt idx="20">
                  <c:v>43.2</c:v>
                </c:pt>
                <c:pt idx="21">
                  <c:v>44.18</c:v>
                </c:pt>
                <c:pt idx="22">
                  <c:v>43.26</c:v>
                </c:pt>
                <c:pt idx="23">
                  <c:v>42.82</c:v>
                </c:pt>
                <c:pt idx="24">
                  <c:v>44.68</c:v>
                </c:pt>
                <c:pt idx="25">
                  <c:v>46.12</c:v>
                </c:pt>
                <c:pt idx="26">
                  <c:v>47.45</c:v>
                </c:pt>
                <c:pt idx="27">
                  <c:v>48</c:v>
                </c:pt>
                <c:pt idx="28">
                  <c:v>47.2</c:v>
                </c:pt>
                <c:pt idx="29">
                  <c:v>45.58</c:v>
                </c:pt>
                <c:pt idx="30">
                  <c:v>45.43</c:v>
                </c:pt>
                <c:pt idx="31">
                  <c:v>44.76</c:v>
                </c:pt>
                <c:pt idx="32">
                  <c:v>45.05</c:v>
                </c:pt>
                <c:pt idx="33">
                  <c:v>43.5</c:v>
                </c:pt>
                <c:pt idx="34">
                  <c:v>43.27</c:v>
                </c:pt>
                <c:pt idx="35">
                  <c:v>43.91</c:v>
                </c:pt>
                <c:pt idx="36">
                  <c:v>40.57</c:v>
                </c:pt>
                <c:pt idx="37">
                  <c:v>43.78</c:v>
                </c:pt>
                <c:pt idx="38">
                  <c:v>44.26</c:v>
                </c:pt>
                <c:pt idx="39">
                  <c:v>44.1</c:v>
                </c:pt>
                <c:pt idx="40">
                  <c:v>42.95</c:v>
                </c:pt>
                <c:pt idx="41">
                  <c:v>44.98</c:v>
                </c:pt>
                <c:pt idx="42">
                  <c:v>42.62</c:v>
                </c:pt>
                <c:pt idx="43">
                  <c:v>41.52</c:v>
                </c:pt>
                <c:pt idx="44">
                  <c:v>37.79</c:v>
                </c:pt>
                <c:pt idx="45">
                  <c:v>39.19</c:v>
                </c:pt>
                <c:pt idx="46">
                  <c:v>39.18</c:v>
                </c:pt>
              </c:numCache>
            </c:numRef>
          </c:val>
          <c:smooth val="0"/>
          <c:extLst>
            <c:ext xmlns:c16="http://schemas.microsoft.com/office/drawing/2014/chart" uri="{C3380CC4-5D6E-409C-BE32-E72D297353CC}">
              <c16:uniqueId val="{00000000-D6BB-43AA-83D0-779F7CFF7984}"/>
            </c:ext>
          </c:extLst>
        </c:ser>
        <c:ser>
          <c:idx val="1"/>
          <c:order val="1"/>
          <c:tx>
            <c:strRef>
              <c:f>MGM!$L$20</c:f>
              <c:strCache>
                <c:ptCount val="1"/>
                <c:pt idx="0">
                  <c:v>High</c:v>
                </c:pt>
              </c:strCache>
            </c:strRef>
          </c:tx>
          <c:spPr>
            <a:ln w="25400" cap="rnd">
              <a:noFill/>
              <a:round/>
            </a:ln>
            <a:effectLst/>
          </c:spPr>
          <c:marker>
            <c:symbol val="none"/>
          </c:marker>
          <c:val>
            <c:numRef>
              <c:f>MGM!$L$21:$L$67</c:f>
              <c:numCache>
                <c:formatCode>_([$$-409]* #,##0.00_);_([$$-409]* \(#,##0.00\);_([$$-409]* "-"??_);_(@_)</c:formatCode>
                <c:ptCount val="47"/>
                <c:pt idx="0">
                  <c:v>46.37</c:v>
                </c:pt>
                <c:pt idx="1">
                  <c:v>46.6</c:v>
                </c:pt>
                <c:pt idx="2">
                  <c:v>45.5</c:v>
                </c:pt>
                <c:pt idx="3">
                  <c:v>44.76</c:v>
                </c:pt>
                <c:pt idx="4">
                  <c:v>45.38</c:v>
                </c:pt>
                <c:pt idx="5">
                  <c:v>44.77</c:v>
                </c:pt>
                <c:pt idx="6">
                  <c:v>45.28</c:v>
                </c:pt>
                <c:pt idx="7">
                  <c:v>45.45</c:v>
                </c:pt>
                <c:pt idx="8">
                  <c:v>45.7</c:v>
                </c:pt>
                <c:pt idx="9">
                  <c:v>46.44</c:v>
                </c:pt>
                <c:pt idx="10">
                  <c:v>44.73</c:v>
                </c:pt>
                <c:pt idx="11">
                  <c:v>44.32</c:v>
                </c:pt>
                <c:pt idx="12">
                  <c:v>43.42</c:v>
                </c:pt>
                <c:pt idx="13">
                  <c:v>42.25</c:v>
                </c:pt>
                <c:pt idx="14">
                  <c:v>41.99</c:v>
                </c:pt>
                <c:pt idx="15">
                  <c:v>42.51</c:v>
                </c:pt>
                <c:pt idx="16">
                  <c:v>43.45</c:v>
                </c:pt>
                <c:pt idx="17">
                  <c:v>42.71</c:v>
                </c:pt>
                <c:pt idx="18">
                  <c:v>41.65</c:v>
                </c:pt>
                <c:pt idx="19">
                  <c:v>42.79</c:v>
                </c:pt>
                <c:pt idx="20">
                  <c:v>44.319899999999997</c:v>
                </c:pt>
                <c:pt idx="21">
                  <c:v>44.39</c:v>
                </c:pt>
                <c:pt idx="22">
                  <c:v>44.05</c:v>
                </c:pt>
                <c:pt idx="23">
                  <c:v>44.83</c:v>
                </c:pt>
                <c:pt idx="24">
                  <c:v>46.03</c:v>
                </c:pt>
                <c:pt idx="25">
                  <c:v>47.38</c:v>
                </c:pt>
                <c:pt idx="26">
                  <c:v>48.7</c:v>
                </c:pt>
                <c:pt idx="27">
                  <c:v>49</c:v>
                </c:pt>
                <c:pt idx="28">
                  <c:v>47.95</c:v>
                </c:pt>
                <c:pt idx="29">
                  <c:v>46.23</c:v>
                </c:pt>
                <c:pt idx="30">
                  <c:v>45.9</c:v>
                </c:pt>
                <c:pt idx="31">
                  <c:v>45.69</c:v>
                </c:pt>
                <c:pt idx="32">
                  <c:v>45.17</c:v>
                </c:pt>
                <c:pt idx="33">
                  <c:v>44.284999999999997</c:v>
                </c:pt>
                <c:pt idx="34">
                  <c:v>43.94</c:v>
                </c:pt>
                <c:pt idx="35">
                  <c:v>44.16</c:v>
                </c:pt>
                <c:pt idx="36">
                  <c:v>43.63</c:v>
                </c:pt>
                <c:pt idx="37">
                  <c:v>45.15</c:v>
                </c:pt>
                <c:pt idx="38">
                  <c:v>44.8</c:v>
                </c:pt>
                <c:pt idx="39">
                  <c:v>44.11</c:v>
                </c:pt>
                <c:pt idx="40">
                  <c:v>44.237000000000002</c:v>
                </c:pt>
                <c:pt idx="41">
                  <c:v>45.12</c:v>
                </c:pt>
                <c:pt idx="42">
                  <c:v>42.89</c:v>
                </c:pt>
                <c:pt idx="43">
                  <c:v>41.52</c:v>
                </c:pt>
                <c:pt idx="44">
                  <c:v>38.954999999999998</c:v>
                </c:pt>
                <c:pt idx="45">
                  <c:v>40.9101</c:v>
                </c:pt>
                <c:pt idx="46">
                  <c:v>41.07</c:v>
                </c:pt>
              </c:numCache>
            </c:numRef>
          </c:val>
          <c:smooth val="0"/>
          <c:extLst>
            <c:ext xmlns:c16="http://schemas.microsoft.com/office/drawing/2014/chart" uri="{C3380CC4-5D6E-409C-BE32-E72D297353CC}">
              <c16:uniqueId val="{00000001-D6BB-43AA-83D0-779F7CFF7984}"/>
            </c:ext>
          </c:extLst>
        </c:ser>
        <c:ser>
          <c:idx val="2"/>
          <c:order val="2"/>
          <c:tx>
            <c:strRef>
              <c:f>MGM!$M$20</c:f>
              <c:strCache>
                <c:ptCount val="1"/>
                <c:pt idx="0">
                  <c:v>Low</c:v>
                </c:pt>
              </c:strCache>
            </c:strRef>
          </c:tx>
          <c:spPr>
            <a:ln w="25400" cap="rnd">
              <a:noFill/>
              <a:round/>
            </a:ln>
            <a:effectLst/>
          </c:spPr>
          <c:marker>
            <c:symbol val="none"/>
          </c:marker>
          <c:val>
            <c:numRef>
              <c:f>MGM!$M$21:$M$67</c:f>
              <c:numCache>
                <c:formatCode>_([$$-409]* #,##0.00_);_([$$-409]* \(#,##0.00\);_([$$-409]* "-"??_);_(@_)</c:formatCode>
                <c:ptCount val="47"/>
                <c:pt idx="0">
                  <c:v>44.8</c:v>
                </c:pt>
                <c:pt idx="1">
                  <c:v>45.07</c:v>
                </c:pt>
                <c:pt idx="2">
                  <c:v>43.02</c:v>
                </c:pt>
                <c:pt idx="3">
                  <c:v>43.42</c:v>
                </c:pt>
                <c:pt idx="4">
                  <c:v>44.34</c:v>
                </c:pt>
                <c:pt idx="5">
                  <c:v>42.28</c:v>
                </c:pt>
                <c:pt idx="6">
                  <c:v>43.41</c:v>
                </c:pt>
                <c:pt idx="7">
                  <c:v>44.23</c:v>
                </c:pt>
                <c:pt idx="8">
                  <c:v>44.04</c:v>
                </c:pt>
                <c:pt idx="9">
                  <c:v>43.61</c:v>
                </c:pt>
                <c:pt idx="10">
                  <c:v>43.405000000000001</c:v>
                </c:pt>
                <c:pt idx="11">
                  <c:v>42.11</c:v>
                </c:pt>
                <c:pt idx="12">
                  <c:v>41.44</c:v>
                </c:pt>
                <c:pt idx="13">
                  <c:v>40.43</c:v>
                </c:pt>
                <c:pt idx="14">
                  <c:v>39.049999999999997</c:v>
                </c:pt>
                <c:pt idx="15">
                  <c:v>40.734999999999999</c:v>
                </c:pt>
                <c:pt idx="16">
                  <c:v>41.43</c:v>
                </c:pt>
                <c:pt idx="17">
                  <c:v>40.340000000000003</c:v>
                </c:pt>
                <c:pt idx="18">
                  <c:v>39.86</c:v>
                </c:pt>
                <c:pt idx="19">
                  <c:v>41.22</c:v>
                </c:pt>
                <c:pt idx="20">
                  <c:v>42.75</c:v>
                </c:pt>
                <c:pt idx="21">
                  <c:v>43.31</c:v>
                </c:pt>
                <c:pt idx="22">
                  <c:v>42.95</c:v>
                </c:pt>
                <c:pt idx="23">
                  <c:v>42.62</c:v>
                </c:pt>
                <c:pt idx="24">
                  <c:v>44.68</c:v>
                </c:pt>
                <c:pt idx="25">
                  <c:v>45.7</c:v>
                </c:pt>
                <c:pt idx="26">
                  <c:v>47.3</c:v>
                </c:pt>
                <c:pt idx="27">
                  <c:v>46.62</c:v>
                </c:pt>
                <c:pt idx="28">
                  <c:v>45.18</c:v>
                </c:pt>
                <c:pt idx="29">
                  <c:v>44.34</c:v>
                </c:pt>
                <c:pt idx="30">
                  <c:v>44.63</c:v>
                </c:pt>
                <c:pt idx="31">
                  <c:v>44.28</c:v>
                </c:pt>
                <c:pt idx="32">
                  <c:v>43.59</c:v>
                </c:pt>
                <c:pt idx="33">
                  <c:v>42.981400000000001</c:v>
                </c:pt>
                <c:pt idx="34">
                  <c:v>42.57</c:v>
                </c:pt>
                <c:pt idx="35">
                  <c:v>42.371000000000002</c:v>
                </c:pt>
                <c:pt idx="36">
                  <c:v>40.450000000000003</c:v>
                </c:pt>
                <c:pt idx="37">
                  <c:v>43.42</c:v>
                </c:pt>
                <c:pt idx="38">
                  <c:v>43.45</c:v>
                </c:pt>
                <c:pt idx="39">
                  <c:v>41.68</c:v>
                </c:pt>
                <c:pt idx="40">
                  <c:v>42.51</c:v>
                </c:pt>
                <c:pt idx="41">
                  <c:v>43.05</c:v>
                </c:pt>
                <c:pt idx="42">
                  <c:v>40.409999999999997</c:v>
                </c:pt>
                <c:pt idx="43">
                  <c:v>37.44</c:v>
                </c:pt>
                <c:pt idx="44">
                  <c:v>36.46</c:v>
                </c:pt>
                <c:pt idx="45">
                  <c:v>39.0456</c:v>
                </c:pt>
                <c:pt idx="46">
                  <c:v>38.950000000000003</c:v>
                </c:pt>
              </c:numCache>
            </c:numRef>
          </c:val>
          <c:smooth val="0"/>
          <c:extLst>
            <c:ext xmlns:c16="http://schemas.microsoft.com/office/drawing/2014/chart" uri="{C3380CC4-5D6E-409C-BE32-E72D297353CC}">
              <c16:uniqueId val="{00000002-D6BB-43AA-83D0-779F7CFF7984}"/>
            </c:ext>
          </c:extLst>
        </c:ser>
        <c:ser>
          <c:idx val="3"/>
          <c:order val="3"/>
          <c:tx>
            <c:strRef>
              <c:f>MGM!$N$20</c:f>
              <c:strCache>
                <c:ptCount val="1"/>
                <c:pt idx="0">
                  <c:v>Close</c:v>
                </c:pt>
              </c:strCache>
            </c:strRef>
          </c:tx>
          <c:spPr>
            <a:ln w="25400" cap="rnd">
              <a:noFill/>
              <a:round/>
            </a:ln>
            <a:effectLst/>
          </c:spPr>
          <c:marker>
            <c:symbol val="none"/>
          </c:marker>
          <c:val>
            <c:numRef>
              <c:f>MGM!$N$21:$N$67</c:f>
              <c:numCache>
                <c:formatCode>_([$$-409]* #,##0.00_);_([$$-409]* \(#,##0.00\);_([$$-409]* "-"??_);_(@_)</c:formatCode>
                <c:ptCount val="47"/>
                <c:pt idx="0">
                  <c:v>45.48</c:v>
                </c:pt>
                <c:pt idx="1">
                  <c:v>45.39</c:v>
                </c:pt>
                <c:pt idx="2">
                  <c:v>43.04</c:v>
                </c:pt>
                <c:pt idx="3">
                  <c:v>44.32</c:v>
                </c:pt>
                <c:pt idx="4">
                  <c:v>44.53</c:v>
                </c:pt>
                <c:pt idx="5">
                  <c:v>43.62</c:v>
                </c:pt>
                <c:pt idx="6">
                  <c:v>44.95</c:v>
                </c:pt>
                <c:pt idx="7">
                  <c:v>44.8</c:v>
                </c:pt>
                <c:pt idx="8">
                  <c:v>44.25</c:v>
                </c:pt>
                <c:pt idx="9">
                  <c:v>44.47</c:v>
                </c:pt>
                <c:pt idx="10">
                  <c:v>43.83</c:v>
                </c:pt>
                <c:pt idx="11">
                  <c:v>42.21</c:v>
                </c:pt>
                <c:pt idx="12">
                  <c:v>41.55</c:v>
                </c:pt>
                <c:pt idx="13">
                  <c:v>40.96</c:v>
                </c:pt>
                <c:pt idx="14">
                  <c:v>41.89</c:v>
                </c:pt>
                <c:pt idx="15">
                  <c:v>41.98</c:v>
                </c:pt>
                <c:pt idx="16">
                  <c:v>41.68</c:v>
                </c:pt>
                <c:pt idx="17">
                  <c:v>40.619999999999997</c:v>
                </c:pt>
                <c:pt idx="18">
                  <c:v>41.63</c:v>
                </c:pt>
                <c:pt idx="19">
                  <c:v>42.72</c:v>
                </c:pt>
                <c:pt idx="20">
                  <c:v>44.16</c:v>
                </c:pt>
                <c:pt idx="21">
                  <c:v>43.64</c:v>
                </c:pt>
                <c:pt idx="22">
                  <c:v>42.98</c:v>
                </c:pt>
                <c:pt idx="23">
                  <c:v>44.54</c:v>
                </c:pt>
                <c:pt idx="24">
                  <c:v>45.61</c:v>
                </c:pt>
                <c:pt idx="25">
                  <c:v>47.2</c:v>
                </c:pt>
                <c:pt idx="26">
                  <c:v>48.52</c:v>
                </c:pt>
                <c:pt idx="27">
                  <c:v>47.07</c:v>
                </c:pt>
                <c:pt idx="28">
                  <c:v>45.46</c:v>
                </c:pt>
                <c:pt idx="29">
                  <c:v>44.65</c:v>
                </c:pt>
                <c:pt idx="30">
                  <c:v>45.08</c:v>
                </c:pt>
                <c:pt idx="31">
                  <c:v>45.17</c:v>
                </c:pt>
                <c:pt idx="32">
                  <c:v>43.68</c:v>
                </c:pt>
                <c:pt idx="33">
                  <c:v>43.56</c:v>
                </c:pt>
                <c:pt idx="34">
                  <c:v>43.23</c:v>
                </c:pt>
                <c:pt idx="35">
                  <c:v>42.48</c:v>
                </c:pt>
                <c:pt idx="36">
                  <c:v>43.51</c:v>
                </c:pt>
                <c:pt idx="37">
                  <c:v>45.12</c:v>
                </c:pt>
                <c:pt idx="38">
                  <c:v>44.29</c:v>
                </c:pt>
                <c:pt idx="39">
                  <c:v>41.92</c:v>
                </c:pt>
                <c:pt idx="40">
                  <c:v>43.73</c:v>
                </c:pt>
                <c:pt idx="41">
                  <c:v>43.35</c:v>
                </c:pt>
                <c:pt idx="42">
                  <c:v>41.54</c:v>
                </c:pt>
                <c:pt idx="43">
                  <c:v>37.479999999999997</c:v>
                </c:pt>
                <c:pt idx="44">
                  <c:v>37.630000000000003</c:v>
                </c:pt>
                <c:pt idx="45">
                  <c:v>40.28</c:v>
                </c:pt>
                <c:pt idx="46">
                  <c:v>40.89</c:v>
                </c:pt>
              </c:numCache>
            </c:numRef>
          </c:val>
          <c:smooth val="0"/>
          <c:extLst>
            <c:ext xmlns:c16="http://schemas.microsoft.com/office/drawing/2014/chart" uri="{C3380CC4-5D6E-409C-BE32-E72D297353CC}">
              <c16:uniqueId val="{00000003-D6BB-43AA-83D0-779F7CFF7984}"/>
            </c:ext>
          </c:extLst>
        </c:ser>
        <c:dLbls>
          <c:showLegendKey val="0"/>
          <c:showVal val="0"/>
          <c:showCatName val="0"/>
          <c:showSerName val="0"/>
          <c:showPercent val="0"/>
          <c:showBubbleSize val="0"/>
        </c:dLbls>
        <c:hiLowLines>
          <c:spPr>
            <a:ln w="15875" cap="flat" cmpd="sng" algn="ctr">
              <a:solidFill>
                <a:schemeClr val="dk1">
                  <a:lumMod val="65000"/>
                  <a:lumOff val="35000"/>
                </a:schemeClr>
              </a:solidFill>
              <a:round/>
            </a:ln>
            <a:effectLst/>
          </c:spPr>
        </c:hiLowLines>
        <c:upDownBars>
          <c:gapWidth val="150"/>
          <c:upBars>
            <c:spPr>
              <a:solidFill>
                <a:schemeClr val="lt1"/>
              </a:solidFill>
              <a:ln w="9525" cap="flat" cmpd="sng" algn="ctr">
                <a:solidFill>
                  <a:schemeClr val="lt1">
                    <a:lumMod val="85000"/>
                  </a:schemeClr>
                </a:solidFill>
                <a:round/>
              </a:ln>
              <a:effectLst/>
            </c:spPr>
          </c:upBars>
          <c:downBars>
            <c:spPr>
              <a:solidFill>
                <a:schemeClr val="dk1">
                  <a:lumMod val="65000"/>
                  <a:lumOff val="35000"/>
                </a:schemeClr>
              </a:solidFill>
              <a:ln w="9525" cap="flat" cmpd="sng" algn="ctr">
                <a:solidFill>
                  <a:schemeClr val="dk1">
                    <a:lumMod val="65000"/>
                    <a:lumOff val="35000"/>
                  </a:schemeClr>
                </a:solidFill>
                <a:round/>
              </a:ln>
              <a:effectLst/>
            </c:spPr>
          </c:downBars>
        </c:upDownBars>
        <c:axId val="1127930079"/>
        <c:axId val="1127920511"/>
      </c:stockChart>
      <c:catAx>
        <c:axId val="1127930079"/>
        <c:scaling>
          <c:orientation val="minMax"/>
        </c:scaling>
        <c:delete val="0"/>
        <c:axPos val="b"/>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7920511"/>
        <c:crosses val="autoZero"/>
        <c:auto val="1"/>
        <c:lblAlgn val="ctr"/>
        <c:lblOffset val="100"/>
        <c:noMultiLvlLbl val="0"/>
      </c:catAx>
      <c:valAx>
        <c:axId val="1127920511"/>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7930079"/>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High-low-Close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manualLayout>
          <c:layoutTarget val="inner"/>
          <c:xMode val="edge"/>
          <c:yMode val="edge"/>
          <c:x val="0.12842889039292801"/>
          <c:y val="0.26752129674934449"/>
          <c:w val="0.84404477462941052"/>
          <c:h val="0.43883724139661512"/>
        </c:manualLayout>
      </c:layout>
      <c:stockChart>
        <c:ser>
          <c:idx val="0"/>
          <c:order val="0"/>
          <c:tx>
            <c:strRef>
              <c:f>MGM!$L$20</c:f>
              <c:strCache>
                <c:ptCount val="1"/>
                <c:pt idx="0">
                  <c:v>High</c:v>
                </c:pt>
              </c:strCache>
            </c:strRef>
          </c:tx>
          <c:spPr>
            <a:ln w="25400" cap="rnd">
              <a:noFill/>
              <a:round/>
            </a:ln>
            <a:effectLst/>
          </c:spPr>
          <c:marker>
            <c:symbol val="none"/>
          </c:marker>
          <c:val>
            <c:numRef>
              <c:f>MGM!$L$21:$L$67</c:f>
              <c:numCache>
                <c:formatCode>_([$$-409]* #,##0.00_);_([$$-409]* \(#,##0.00\);_([$$-409]* "-"??_);_(@_)</c:formatCode>
                <c:ptCount val="47"/>
                <c:pt idx="0">
                  <c:v>46.37</c:v>
                </c:pt>
                <c:pt idx="1">
                  <c:v>46.6</c:v>
                </c:pt>
                <c:pt idx="2">
                  <c:v>45.5</c:v>
                </c:pt>
                <c:pt idx="3">
                  <c:v>44.76</c:v>
                </c:pt>
                <c:pt idx="4">
                  <c:v>45.38</c:v>
                </c:pt>
                <c:pt idx="5">
                  <c:v>44.77</c:v>
                </c:pt>
                <c:pt idx="6">
                  <c:v>45.28</c:v>
                </c:pt>
                <c:pt idx="7">
                  <c:v>45.45</c:v>
                </c:pt>
                <c:pt idx="8">
                  <c:v>45.7</c:v>
                </c:pt>
                <c:pt idx="9">
                  <c:v>46.44</c:v>
                </c:pt>
                <c:pt idx="10">
                  <c:v>44.73</c:v>
                </c:pt>
                <c:pt idx="11">
                  <c:v>44.32</c:v>
                </c:pt>
                <c:pt idx="12">
                  <c:v>43.42</c:v>
                </c:pt>
                <c:pt idx="13">
                  <c:v>42.25</c:v>
                </c:pt>
                <c:pt idx="14">
                  <c:v>41.99</c:v>
                </c:pt>
                <c:pt idx="15">
                  <c:v>42.51</c:v>
                </c:pt>
                <c:pt idx="16">
                  <c:v>43.45</c:v>
                </c:pt>
                <c:pt idx="17">
                  <c:v>42.71</c:v>
                </c:pt>
                <c:pt idx="18">
                  <c:v>41.65</c:v>
                </c:pt>
                <c:pt idx="19">
                  <c:v>42.79</c:v>
                </c:pt>
                <c:pt idx="20">
                  <c:v>44.319899999999997</c:v>
                </c:pt>
                <c:pt idx="21">
                  <c:v>44.39</c:v>
                </c:pt>
                <c:pt idx="22">
                  <c:v>44.05</c:v>
                </c:pt>
                <c:pt idx="23">
                  <c:v>44.83</c:v>
                </c:pt>
                <c:pt idx="24">
                  <c:v>46.03</c:v>
                </c:pt>
                <c:pt idx="25">
                  <c:v>47.38</c:v>
                </c:pt>
                <c:pt idx="26">
                  <c:v>48.7</c:v>
                </c:pt>
                <c:pt idx="27">
                  <c:v>49</c:v>
                </c:pt>
                <c:pt idx="28">
                  <c:v>47.95</c:v>
                </c:pt>
                <c:pt idx="29">
                  <c:v>46.23</c:v>
                </c:pt>
                <c:pt idx="30">
                  <c:v>45.9</c:v>
                </c:pt>
                <c:pt idx="31">
                  <c:v>45.69</c:v>
                </c:pt>
                <c:pt idx="32">
                  <c:v>45.17</c:v>
                </c:pt>
                <c:pt idx="33">
                  <c:v>44.284999999999997</c:v>
                </c:pt>
                <c:pt idx="34">
                  <c:v>43.94</c:v>
                </c:pt>
                <c:pt idx="35">
                  <c:v>44.16</c:v>
                </c:pt>
                <c:pt idx="36">
                  <c:v>43.63</c:v>
                </c:pt>
                <c:pt idx="37">
                  <c:v>45.15</c:v>
                </c:pt>
                <c:pt idx="38">
                  <c:v>44.8</c:v>
                </c:pt>
                <c:pt idx="39">
                  <c:v>44.11</c:v>
                </c:pt>
                <c:pt idx="40">
                  <c:v>44.237000000000002</c:v>
                </c:pt>
                <c:pt idx="41">
                  <c:v>45.12</c:v>
                </c:pt>
                <c:pt idx="42">
                  <c:v>42.89</c:v>
                </c:pt>
                <c:pt idx="43">
                  <c:v>41.52</c:v>
                </c:pt>
                <c:pt idx="44">
                  <c:v>38.954999999999998</c:v>
                </c:pt>
                <c:pt idx="45">
                  <c:v>40.9101</c:v>
                </c:pt>
                <c:pt idx="46">
                  <c:v>41.07</c:v>
                </c:pt>
              </c:numCache>
            </c:numRef>
          </c:val>
          <c:smooth val="0"/>
          <c:extLst>
            <c:ext xmlns:c16="http://schemas.microsoft.com/office/drawing/2014/chart" uri="{C3380CC4-5D6E-409C-BE32-E72D297353CC}">
              <c16:uniqueId val="{00000000-871A-4086-BB3C-785ED3F53A91}"/>
            </c:ext>
          </c:extLst>
        </c:ser>
        <c:ser>
          <c:idx val="1"/>
          <c:order val="1"/>
          <c:tx>
            <c:strRef>
              <c:f>MGM!$M$20</c:f>
              <c:strCache>
                <c:ptCount val="1"/>
                <c:pt idx="0">
                  <c:v>Low</c:v>
                </c:pt>
              </c:strCache>
            </c:strRef>
          </c:tx>
          <c:spPr>
            <a:ln w="25400" cap="rnd">
              <a:noFill/>
              <a:round/>
            </a:ln>
            <a:effectLst/>
          </c:spPr>
          <c:marker>
            <c:symbol val="none"/>
          </c:marker>
          <c:val>
            <c:numRef>
              <c:f>MGM!$M$21:$M$67</c:f>
              <c:numCache>
                <c:formatCode>_([$$-409]* #,##0.00_);_([$$-409]* \(#,##0.00\);_([$$-409]* "-"??_);_(@_)</c:formatCode>
                <c:ptCount val="47"/>
                <c:pt idx="0">
                  <c:v>44.8</c:v>
                </c:pt>
                <c:pt idx="1">
                  <c:v>45.07</c:v>
                </c:pt>
                <c:pt idx="2">
                  <c:v>43.02</c:v>
                </c:pt>
                <c:pt idx="3">
                  <c:v>43.42</c:v>
                </c:pt>
                <c:pt idx="4">
                  <c:v>44.34</c:v>
                </c:pt>
                <c:pt idx="5">
                  <c:v>42.28</c:v>
                </c:pt>
                <c:pt idx="6">
                  <c:v>43.41</c:v>
                </c:pt>
                <c:pt idx="7">
                  <c:v>44.23</c:v>
                </c:pt>
                <c:pt idx="8">
                  <c:v>44.04</c:v>
                </c:pt>
                <c:pt idx="9">
                  <c:v>43.61</c:v>
                </c:pt>
                <c:pt idx="10">
                  <c:v>43.405000000000001</c:v>
                </c:pt>
                <c:pt idx="11">
                  <c:v>42.11</c:v>
                </c:pt>
                <c:pt idx="12">
                  <c:v>41.44</c:v>
                </c:pt>
                <c:pt idx="13">
                  <c:v>40.43</c:v>
                </c:pt>
                <c:pt idx="14">
                  <c:v>39.049999999999997</c:v>
                </c:pt>
                <c:pt idx="15">
                  <c:v>40.734999999999999</c:v>
                </c:pt>
                <c:pt idx="16">
                  <c:v>41.43</c:v>
                </c:pt>
                <c:pt idx="17">
                  <c:v>40.340000000000003</c:v>
                </c:pt>
                <c:pt idx="18">
                  <c:v>39.86</c:v>
                </c:pt>
                <c:pt idx="19">
                  <c:v>41.22</c:v>
                </c:pt>
                <c:pt idx="20">
                  <c:v>42.75</c:v>
                </c:pt>
                <c:pt idx="21">
                  <c:v>43.31</c:v>
                </c:pt>
                <c:pt idx="22">
                  <c:v>42.95</c:v>
                </c:pt>
                <c:pt idx="23">
                  <c:v>42.62</c:v>
                </c:pt>
                <c:pt idx="24">
                  <c:v>44.68</c:v>
                </c:pt>
                <c:pt idx="25">
                  <c:v>45.7</c:v>
                </c:pt>
                <c:pt idx="26">
                  <c:v>47.3</c:v>
                </c:pt>
                <c:pt idx="27">
                  <c:v>46.62</c:v>
                </c:pt>
                <c:pt idx="28">
                  <c:v>45.18</c:v>
                </c:pt>
                <c:pt idx="29">
                  <c:v>44.34</c:v>
                </c:pt>
                <c:pt idx="30">
                  <c:v>44.63</c:v>
                </c:pt>
                <c:pt idx="31">
                  <c:v>44.28</c:v>
                </c:pt>
                <c:pt idx="32">
                  <c:v>43.59</c:v>
                </c:pt>
                <c:pt idx="33">
                  <c:v>42.981400000000001</c:v>
                </c:pt>
                <c:pt idx="34">
                  <c:v>42.57</c:v>
                </c:pt>
                <c:pt idx="35">
                  <c:v>42.371000000000002</c:v>
                </c:pt>
                <c:pt idx="36">
                  <c:v>40.450000000000003</c:v>
                </c:pt>
                <c:pt idx="37">
                  <c:v>43.42</c:v>
                </c:pt>
                <c:pt idx="38">
                  <c:v>43.45</c:v>
                </c:pt>
                <c:pt idx="39">
                  <c:v>41.68</c:v>
                </c:pt>
                <c:pt idx="40">
                  <c:v>42.51</c:v>
                </c:pt>
                <c:pt idx="41">
                  <c:v>43.05</c:v>
                </c:pt>
                <c:pt idx="42">
                  <c:v>40.409999999999997</c:v>
                </c:pt>
                <c:pt idx="43">
                  <c:v>37.44</c:v>
                </c:pt>
                <c:pt idx="44">
                  <c:v>36.46</c:v>
                </c:pt>
                <c:pt idx="45">
                  <c:v>39.0456</c:v>
                </c:pt>
                <c:pt idx="46">
                  <c:v>38.950000000000003</c:v>
                </c:pt>
              </c:numCache>
            </c:numRef>
          </c:val>
          <c:smooth val="0"/>
          <c:extLst>
            <c:ext xmlns:c16="http://schemas.microsoft.com/office/drawing/2014/chart" uri="{C3380CC4-5D6E-409C-BE32-E72D297353CC}">
              <c16:uniqueId val="{00000001-871A-4086-BB3C-785ED3F53A91}"/>
            </c:ext>
          </c:extLst>
        </c:ser>
        <c:ser>
          <c:idx val="2"/>
          <c:order val="2"/>
          <c:tx>
            <c:strRef>
              <c:f>MGM!$N$20</c:f>
              <c:strCache>
                <c:ptCount val="1"/>
                <c:pt idx="0">
                  <c:v>Close</c:v>
                </c:pt>
              </c:strCache>
            </c:strRef>
          </c:tx>
          <c:spPr>
            <a:ln w="25400" cap="rnd">
              <a:noFill/>
              <a:round/>
            </a:ln>
            <a:effectLst/>
          </c:spPr>
          <c:marker>
            <c:symbol val="circle"/>
            <c:size val="6"/>
            <c:spPr>
              <a:solidFill>
                <a:schemeClr val="accent3">
                  <a:alpha val="85000"/>
                </a:schemeClr>
              </a:solidFill>
              <a:ln>
                <a:noFill/>
              </a:ln>
              <a:effectLst/>
            </c:spPr>
          </c:marker>
          <c:val>
            <c:numRef>
              <c:f>MGM!$N$21:$N$67</c:f>
              <c:numCache>
                <c:formatCode>_([$$-409]* #,##0.00_);_([$$-409]* \(#,##0.00\);_([$$-409]* "-"??_);_(@_)</c:formatCode>
                <c:ptCount val="47"/>
                <c:pt idx="0">
                  <c:v>45.48</c:v>
                </c:pt>
                <c:pt idx="1">
                  <c:v>45.39</c:v>
                </c:pt>
                <c:pt idx="2">
                  <c:v>43.04</c:v>
                </c:pt>
                <c:pt idx="3">
                  <c:v>44.32</c:v>
                </c:pt>
                <c:pt idx="4">
                  <c:v>44.53</c:v>
                </c:pt>
                <c:pt idx="5">
                  <c:v>43.62</c:v>
                </c:pt>
                <c:pt idx="6">
                  <c:v>44.95</c:v>
                </c:pt>
                <c:pt idx="7">
                  <c:v>44.8</c:v>
                </c:pt>
                <c:pt idx="8">
                  <c:v>44.25</c:v>
                </c:pt>
                <c:pt idx="9">
                  <c:v>44.47</c:v>
                </c:pt>
                <c:pt idx="10">
                  <c:v>43.83</c:v>
                </c:pt>
                <c:pt idx="11">
                  <c:v>42.21</c:v>
                </c:pt>
                <c:pt idx="12">
                  <c:v>41.55</c:v>
                </c:pt>
                <c:pt idx="13">
                  <c:v>40.96</c:v>
                </c:pt>
                <c:pt idx="14">
                  <c:v>41.89</c:v>
                </c:pt>
                <c:pt idx="15">
                  <c:v>41.98</c:v>
                </c:pt>
                <c:pt idx="16">
                  <c:v>41.68</c:v>
                </c:pt>
                <c:pt idx="17">
                  <c:v>40.619999999999997</c:v>
                </c:pt>
                <c:pt idx="18">
                  <c:v>41.63</c:v>
                </c:pt>
                <c:pt idx="19">
                  <c:v>42.72</c:v>
                </c:pt>
                <c:pt idx="20">
                  <c:v>44.16</c:v>
                </c:pt>
                <c:pt idx="21">
                  <c:v>43.64</c:v>
                </c:pt>
                <c:pt idx="22">
                  <c:v>42.98</c:v>
                </c:pt>
                <c:pt idx="23">
                  <c:v>44.54</c:v>
                </c:pt>
                <c:pt idx="24">
                  <c:v>45.61</c:v>
                </c:pt>
                <c:pt idx="25">
                  <c:v>47.2</c:v>
                </c:pt>
                <c:pt idx="26">
                  <c:v>48.52</c:v>
                </c:pt>
                <c:pt idx="27">
                  <c:v>47.07</c:v>
                </c:pt>
                <c:pt idx="28">
                  <c:v>45.46</c:v>
                </c:pt>
                <c:pt idx="29">
                  <c:v>44.65</c:v>
                </c:pt>
                <c:pt idx="30">
                  <c:v>45.08</c:v>
                </c:pt>
                <c:pt idx="31">
                  <c:v>45.17</c:v>
                </c:pt>
                <c:pt idx="32">
                  <c:v>43.68</c:v>
                </c:pt>
                <c:pt idx="33">
                  <c:v>43.56</c:v>
                </c:pt>
                <c:pt idx="34">
                  <c:v>43.23</c:v>
                </c:pt>
                <c:pt idx="35">
                  <c:v>42.48</c:v>
                </c:pt>
                <c:pt idx="36">
                  <c:v>43.51</c:v>
                </c:pt>
                <c:pt idx="37">
                  <c:v>45.12</c:v>
                </c:pt>
                <c:pt idx="38">
                  <c:v>44.29</c:v>
                </c:pt>
                <c:pt idx="39">
                  <c:v>41.92</c:v>
                </c:pt>
                <c:pt idx="40">
                  <c:v>43.73</c:v>
                </c:pt>
                <c:pt idx="41">
                  <c:v>43.35</c:v>
                </c:pt>
                <c:pt idx="42">
                  <c:v>41.54</c:v>
                </c:pt>
                <c:pt idx="43">
                  <c:v>37.479999999999997</c:v>
                </c:pt>
                <c:pt idx="44">
                  <c:v>37.630000000000003</c:v>
                </c:pt>
                <c:pt idx="45">
                  <c:v>40.28</c:v>
                </c:pt>
                <c:pt idx="46">
                  <c:v>40.89</c:v>
                </c:pt>
              </c:numCache>
            </c:numRef>
          </c:val>
          <c:smooth val="0"/>
          <c:extLst>
            <c:ext xmlns:c16="http://schemas.microsoft.com/office/drawing/2014/chart" uri="{C3380CC4-5D6E-409C-BE32-E72D297353CC}">
              <c16:uniqueId val="{00000002-871A-4086-BB3C-785ED3F53A91}"/>
            </c:ext>
          </c:extLst>
        </c:ser>
        <c:dLbls>
          <c:showLegendKey val="0"/>
          <c:showVal val="0"/>
          <c:showCatName val="0"/>
          <c:showSerName val="0"/>
          <c:showPercent val="0"/>
          <c:showBubbleSize val="0"/>
        </c:dLbls>
        <c:hiLowLines>
          <c:spPr>
            <a:ln w="15875" cap="flat" cmpd="sng" algn="ctr">
              <a:solidFill>
                <a:schemeClr val="dk1">
                  <a:lumMod val="65000"/>
                  <a:lumOff val="35000"/>
                </a:schemeClr>
              </a:solidFill>
              <a:round/>
            </a:ln>
            <a:effectLst/>
          </c:spPr>
        </c:hiLowLines>
        <c:axId val="1127923423"/>
        <c:axId val="1127927167"/>
      </c:stockChart>
      <c:catAx>
        <c:axId val="1127923423"/>
        <c:scaling>
          <c:orientation val="minMax"/>
        </c:scaling>
        <c:delete val="0"/>
        <c:axPos val="b"/>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7927167"/>
        <c:crosses val="autoZero"/>
        <c:auto val="1"/>
        <c:lblAlgn val="ctr"/>
        <c:lblOffset val="100"/>
        <c:noMultiLvlLbl val="0"/>
      </c:catAx>
      <c:valAx>
        <c:axId val="1127927167"/>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7923423"/>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Volume and Price Analysis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tx>
            <c:strRef>
              <c:f>DIS!$J$20</c:f>
              <c:strCache>
                <c:ptCount val="1"/>
                <c:pt idx="0">
                  <c:v>Volume</c:v>
                </c:pt>
              </c:strCache>
            </c:strRef>
          </c:tx>
          <c:spPr>
            <a:solidFill>
              <a:schemeClr val="accent1">
                <a:alpha val="85000"/>
              </a:schemeClr>
            </a:solidFill>
            <a:ln w="9525" cap="flat" cmpd="sng" algn="ctr">
              <a:solidFill>
                <a:schemeClr val="lt1">
                  <a:alpha val="50000"/>
                </a:schemeClr>
              </a:solidFill>
              <a:round/>
            </a:ln>
            <a:effectLst/>
          </c:spPr>
          <c:invertIfNegative val="0"/>
          <c:cat>
            <c:numRef>
              <c:f>DIS!$I$21:$I$67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DIS!$J$21:$J$67</c:f>
              <c:numCache>
                <c:formatCode>#,##0</c:formatCode>
                <c:ptCount val="47"/>
                <c:pt idx="0">
                  <c:v>10228257</c:v>
                </c:pt>
                <c:pt idx="1">
                  <c:v>16582041</c:v>
                </c:pt>
                <c:pt idx="2">
                  <c:v>12272097</c:v>
                </c:pt>
                <c:pt idx="3">
                  <c:v>11095326</c:v>
                </c:pt>
                <c:pt idx="4">
                  <c:v>9554622</c:v>
                </c:pt>
                <c:pt idx="5">
                  <c:v>8672855</c:v>
                </c:pt>
                <c:pt idx="6">
                  <c:v>8042556</c:v>
                </c:pt>
                <c:pt idx="7">
                  <c:v>6995649</c:v>
                </c:pt>
                <c:pt idx="8">
                  <c:v>9680583</c:v>
                </c:pt>
                <c:pt idx="9">
                  <c:v>16831957</c:v>
                </c:pt>
                <c:pt idx="10">
                  <c:v>10425768</c:v>
                </c:pt>
                <c:pt idx="11">
                  <c:v>10413247</c:v>
                </c:pt>
                <c:pt idx="12">
                  <c:v>11760374</c:v>
                </c:pt>
                <c:pt idx="13">
                  <c:v>34491847</c:v>
                </c:pt>
                <c:pt idx="14">
                  <c:v>31523846</c:v>
                </c:pt>
                <c:pt idx="15">
                  <c:v>14694413</c:v>
                </c:pt>
                <c:pt idx="16">
                  <c:v>14569916</c:v>
                </c:pt>
                <c:pt idx="17">
                  <c:v>11913900</c:v>
                </c:pt>
                <c:pt idx="18">
                  <c:v>10011666</c:v>
                </c:pt>
                <c:pt idx="19">
                  <c:v>10185499</c:v>
                </c:pt>
                <c:pt idx="20">
                  <c:v>8573340</c:v>
                </c:pt>
                <c:pt idx="21">
                  <c:v>9529884</c:v>
                </c:pt>
                <c:pt idx="22">
                  <c:v>9820585</c:v>
                </c:pt>
                <c:pt idx="23">
                  <c:v>8061075</c:v>
                </c:pt>
                <c:pt idx="24">
                  <c:v>10937517</c:v>
                </c:pt>
                <c:pt idx="25">
                  <c:v>9231697</c:v>
                </c:pt>
                <c:pt idx="26">
                  <c:v>22877397</c:v>
                </c:pt>
                <c:pt idx="27">
                  <c:v>42500322</c:v>
                </c:pt>
                <c:pt idx="28">
                  <c:v>17975207</c:v>
                </c:pt>
                <c:pt idx="29">
                  <c:v>14694683</c:v>
                </c:pt>
                <c:pt idx="30">
                  <c:v>12730923</c:v>
                </c:pt>
                <c:pt idx="31">
                  <c:v>10656352</c:v>
                </c:pt>
                <c:pt idx="32">
                  <c:v>8110299</c:v>
                </c:pt>
                <c:pt idx="33">
                  <c:v>10785503</c:v>
                </c:pt>
                <c:pt idx="34">
                  <c:v>12227209</c:v>
                </c:pt>
                <c:pt idx="35">
                  <c:v>9300697</c:v>
                </c:pt>
                <c:pt idx="36">
                  <c:v>12475485</c:v>
                </c:pt>
                <c:pt idx="37">
                  <c:v>10149515</c:v>
                </c:pt>
                <c:pt idx="38">
                  <c:v>10834719</c:v>
                </c:pt>
                <c:pt idx="39">
                  <c:v>8943991</c:v>
                </c:pt>
                <c:pt idx="40">
                  <c:v>7851027</c:v>
                </c:pt>
                <c:pt idx="41">
                  <c:v>8048440</c:v>
                </c:pt>
                <c:pt idx="42">
                  <c:v>12925361</c:v>
                </c:pt>
                <c:pt idx="43">
                  <c:v>14549670</c:v>
                </c:pt>
                <c:pt idx="44">
                  <c:v>16552011</c:v>
                </c:pt>
                <c:pt idx="45">
                  <c:v>14616726</c:v>
                </c:pt>
                <c:pt idx="46">
                  <c:v>8447238</c:v>
                </c:pt>
              </c:numCache>
            </c:numRef>
          </c:val>
          <c:extLst>
            <c:ext xmlns:c16="http://schemas.microsoft.com/office/drawing/2014/chart" uri="{C3380CC4-5D6E-409C-BE32-E72D297353CC}">
              <c16:uniqueId val="{00000000-665A-46E6-A277-38C9E6C65E41}"/>
            </c:ext>
          </c:extLst>
        </c:ser>
        <c:dLbls>
          <c:showLegendKey val="0"/>
          <c:showVal val="0"/>
          <c:showCatName val="0"/>
          <c:showSerName val="0"/>
          <c:showPercent val="0"/>
          <c:showBubbleSize val="0"/>
        </c:dLbls>
        <c:gapWidth val="150"/>
        <c:axId val="947206543"/>
        <c:axId val="947218607"/>
      </c:barChart>
      <c:stockChart>
        <c:ser>
          <c:idx val="1"/>
          <c:order val="1"/>
          <c:tx>
            <c:strRef>
              <c:f>DIS!$K$20</c:f>
              <c:strCache>
                <c:ptCount val="1"/>
                <c:pt idx="0">
                  <c:v>Open</c:v>
                </c:pt>
              </c:strCache>
            </c:strRef>
          </c:tx>
          <c:spPr>
            <a:ln w="25400" cap="rnd">
              <a:noFill/>
              <a:round/>
            </a:ln>
            <a:effectLst/>
          </c:spPr>
          <c:marker>
            <c:symbol val="none"/>
          </c:marker>
          <c:cat>
            <c:numRef>
              <c:f>DIS!$I$21:$I$67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DIS!$K$21:$K$67</c:f>
              <c:numCache>
                <c:formatCode>_([$$-409]* #,##0.00_);_([$$-409]* \(#,##0.00\);_([$$-409]* "-"??_);_(@_)</c:formatCode>
                <c:ptCount val="47"/>
                <c:pt idx="0">
                  <c:v>155.83000000000001</c:v>
                </c:pt>
                <c:pt idx="1">
                  <c:v>158.59</c:v>
                </c:pt>
                <c:pt idx="2">
                  <c:v>156.52000000000001</c:v>
                </c:pt>
                <c:pt idx="3">
                  <c:v>156.24</c:v>
                </c:pt>
                <c:pt idx="4">
                  <c:v>156.9</c:v>
                </c:pt>
                <c:pt idx="5">
                  <c:v>157.97999999999999</c:v>
                </c:pt>
                <c:pt idx="6">
                  <c:v>156.62</c:v>
                </c:pt>
                <c:pt idx="7">
                  <c:v>158.5</c:v>
                </c:pt>
                <c:pt idx="8">
                  <c:v>157.69999999999999</c:v>
                </c:pt>
                <c:pt idx="9">
                  <c:v>152.35</c:v>
                </c:pt>
                <c:pt idx="10">
                  <c:v>151.11000000000001</c:v>
                </c:pt>
                <c:pt idx="11">
                  <c:v>150.84</c:v>
                </c:pt>
                <c:pt idx="12">
                  <c:v>150.905</c:v>
                </c:pt>
                <c:pt idx="13">
                  <c:v>141.22999999999999</c:v>
                </c:pt>
                <c:pt idx="14">
                  <c:v>134.82</c:v>
                </c:pt>
                <c:pt idx="15">
                  <c:v>135.29</c:v>
                </c:pt>
                <c:pt idx="16">
                  <c:v>137.70699999999999</c:v>
                </c:pt>
                <c:pt idx="17">
                  <c:v>135.07</c:v>
                </c:pt>
                <c:pt idx="18">
                  <c:v>135.21</c:v>
                </c:pt>
                <c:pt idx="19">
                  <c:v>138.86000000000001</c:v>
                </c:pt>
                <c:pt idx="20">
                  <c:v>143.02000000000001</c:v>
                </c:pt>
                <c:pt idx="21">
                  <c:v>144.19</c:v>
                </c:pt>
                <c:pt idx="22">
                  <c:v>140</c:v>
                </c:pt>
                <c:pt idx="23">
                  <c:v>140.04</c:v>
                </c:pt>
                <c:pt idx="24">
                  <c:v>143.38999999999999</c:v>
                </c:pt>
                <c:pt idx="25">
                  <c:v>141.79</c:v>
                </c:pt>
                <c:pt idx="26">
                  <c:v>144.37</c:v>
                </c:pt>
                <c:pt idx="27">
                  <c:v>156.02000000000001</c:v>
                </c:pt>
                <c:pt idx="28">
                  <c:v>153.54</c:v>
                </c:pt>
                <c:pt idx="29">
                  <c:v>149.37</c:v>
                </c:pt>
                <c:pt idx="30">
                  <c:v>153.54</c:v>
                </c:pt>
                <c:pt idx="31">
                  <c:v>154.97999999999999</c:v>
                </c:pt>
                <c:pt idx="32">
                  <c:v>154.69</c:v>
                </c:pt>
                <c:pt idx="33">
                  <c:v>152.91</c:v>
                </c:pt>
                <c:pt idx="34">
                  <c:v>150.19</c:v>
                </c:pt>
                <c:pt idx="35">
                  <c:v>149.5</c:v>
                </c:pt>
                <c:pt idx="36">
                  <c:v>140</c:v>
                </c:pt>
                <c:pt idx="37">
                  <c:v>149.56</c:v>
                </c:pt>
                <c:pt idx="38">
                  <c:v>147.83000000000001</c:v>
                </c:pt>
                <c:pt idx="39">
                  <c:v>147.86000000000001</c:v>
                </c:pt>
                <c:pt idx="40">
                  <c:v>146.31</c:v>
                </c:pt>
                <c:pt idx="41">
                  <c:v>147.31</c:v>
                </c:pt>
                <c:pt idx="42">
                  <c:v>144.01</c:v>
                </c:pt>
                <c:pt idx="43">
                  <c:v>140.28</c:v>
                </c:pt>
                <c:pt idx="44">
                  <c:v>133.02000000000001</c:v>
                </c:pt>
                <c:pt idx="45">
                  <c:v>135.49</c:v>
                </c:pt>
                <c:pt idx="46">
                  <c:v>132.36000000000001</c:v>
                </c:pt>
              </c:numCache>
            </c:numRef>
          </c:val>
          <c:smooth val="0"/>
          <c:extLst>
            <c:ext xmlns:c16="http://schemas.microsoft.com/office/drawing/2014/chart" uri="{C3380CC4-5D6E-409C-BE32-E72D297353CC}">
              <c16:uniqueId val="{00000001-665A-46E6-A277-38C9E6C65E41}"/>
            </c:ext>
          </c:extLst>
        </c:ser>
        <c:ser>
          <c:idx val="2"/>
          <c:order val="2"/>
          <c:tx>
            <c:strRef>
              <c:f>DIS!$L$20</c:f>
              <c:strCache>
                <c:ptCount val="1"/>
                <c:pt idx="0">
                  <c:v>High</c:v>
                </c:pt>
              </c:strCache>
            </c:strRef>
          </c:tx>
          <c:spPr>
            <a:ln w="25400" cap="rnd">
              <a:noFill/>
              <a:round/>
            </a:ln>
            <a:effectLst/>
          </c:spPr>
          <c:marker>
            <c:symbol val="none"/>
          </c:marker>
          <c:cat>
            <c:numRef>
              <c:f>DIS!$I$21:$I$67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DIS!$L$21:$L$67</c:f>
              <c:numCache>
                <c:formatCode>_([$$-409]* #,##0.00_);_([$$-409]* \(#,##0.00\);_([$$-409]* "-"??_);_(@_)</c:formatCode>
                <c:ptCount val="47"/>
                <c:pt idx="0">
                  <c:v>157.56</c:v>
                </c:pt>
                <c:pt idx="1">
                  <c:v>160.32</c:v>
                </c:pt>
                <c:pt idx="2">
                  <c:v>159.38</c:v>
                </c:pt>
                <c:pt idx="3">
                  <c:v>157.77000000000001</c:v>
                </c:pt>
                <c:pt idx="4">
                  <c:v>159.30000000000001</c:v>
                </c:pt>
                <c:pt idx="5">
                  <c:v>158.27000000000001</c:v>
                </c:pt>
                <c:pt idx="6">
                  <c:v>158.22</c:v>
                </c:pt>
                <c:pt idx="7">
                  <c:v>158.99</c:v>
                </c:pt>
                <c:pt idx="8">
                  <c:v>158.53</c:v>
                </c:pt>
                <c:pt idx="9">
                  <c:v>152.62</c:v>
                </c:pt>
                <c:pt idx="10">
                  <c:v>153.13</c:v>
                </c:pt>
                <c:pt idx="11">
                  <c:v>152.86000000000001</c:v>
                </c:pt>
                <c:pt idx="12">
                  <c:v>152.66</c:v>
                </c:pt>
                <c:pt idx="13">
                  <c:v>141.87</c:v>
                </c:pt>
                <c:pt idx="14">
                  <c:v>137.68</c:v>
                </c:pt>
                <c:pt idx="15">
                  <c:v>137.75</c:v>
                </c:pt>
                <c:pt idx="16">
                  <c:v>138.19999999999999</c:v>
                </c:pt>
                <c:pt idx="17">
                  <c:v>137.91</c:v>
                </c:pt>
                <c:pt idx="18">
                  <c:v>138.69</c:v>
                </c:pt>
                <c:pt idx="19">
                  <c:v>143.15</c:v>
                </c:pt>
                <c:pt idx="20">
                  <c:v>144.69</c:v>
                </c:pt>
                <c:pt idx="21">
                  <c:v>144.59</c:v>
                </c:pt>
                <c:pt idx="22">
                  <c:v>142.04</c:v>
                </c:pt>
                <c:pt idx="23">
                  <c:v>143.19</c:v>
                </c:pt>
                <c:pt idx="24">
                  <c:v>144.09</c:v>
                </c:pt>
                <c:pt idx="25">
                  <c:v>142.8879</c:v>
                </c:pt>
                <c:pt idx="26">
                  <c:v>147.35499999999999</c:v>
                </c:pt>
                <c:pt idx="27">
                  <c:v>157.5</c:v>
                </c:pt>
                <c:pt idx="28">
                  <c:v>154.69</c:v>
                </c:pt>
                <c:pt idx="29">
                  <c:v>153.72999999999999</c:v>
                </c:pt>
                <c:pt idx="30">
                  <c:v>154.85</c:v>
                </c:pt>
                <c:pt idx="31">
                  <c:v>156.72999999999999</c:v>
                </c:pt>
                <c:pt idx="32">
                  <c:v>155.3612</c:v>
                </c:pt>
                <c:pt idx="33">
                  <c:v>153.6755</c:v>
                </c:pt>
                <c:pt idx="34">
                  <c:v>150.79</c:v>
                </c:pt>
                <c:pt idx="35">
                  <c:v>149.74</c:v>
                </c:pt>
                <c:pt idx="36">
                  <c:v>149.57</c:v>
                </c:pt>
                <c:pt idx="37">
                  <c:v>150.28</c:v>
                </c:pt>
                <c:pt idx="38">
                  <c:v>149.47999999999999</c:v>
                </c:pt>
                <c:pt idx="39">
                  <c:v>148.14599999999999</c:v>
                </c:pt>
                <c:pt idx="40">
                  <c:v>148.465</c:v>
                </c:pt>
                <c:pt idx="41">
                  <c:v>148.65</c:v>
                </c:pt>
                <c:pt idx="42">
                  <c:v>144.26</c:v>
                </c:pt>
                <c:pt idx="43">
                  <c:v>140.88999999999999</c:v>
                </c:pt>
                <c:pt idx="44">
                  <c:v>135.48500000000001</c:v>
                </c:pt>
                <c:pt idx="45">
                  <c:v>135.5</c:v>
                </c:pt>
                <c:pt idx="46">
                  <c:v>134.19999999999999</c:v>
                </c:pt>
              </c:numCache>
            </c:numRef>
          </c:val>
          <c:smooth val="0"/>
          <c:extLst>
            <c:ext xmlns:c16="http://schemas.microsoft.com/office/drawing/2014/chart" uri="{C3380CC4-5D6E-409C-BE32-E72D297353CC}">
              <c16:uniqueId val="{00000002-665A-46E6-A277-38C9E6C65E41}"/>
            </c:ext>
          </c:extLst>
        </c:ser>
        <c:ser>
          <c:idx val="3"/>
          <c:order val="3"/>
          <c:tx>
            <c:strRef>
              <c:f>DIS!$M$20</c:f>
              <c:strCache>
                <c:ptCount val="1"/>
                <c:pt idx="0">
                  <c:v>Low</c:v>
                </c:pt>
              </c:strCache>
            </c:strRef>
          </c:tx>
          <c:spPr>
            <a:ln w="25400" cap="rnd">
              <a:noFill/>
              <a:round/>
            </a:ln>
            <a:effectLst/>
          </c:spPr>
          <c:marker>
            <c:symbol val="none"/>
          </c:marker>
          <c:cat>
            <c:numRef>
              <c:f>DIS!$I$21:$I$67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DIS!$M$21:$M$67</c:f>
              <c:numCache>
                <c:formatCode>_([$$-409]* #,##0.00_);_([$$-409]* \(#,##0.00\);_([$$-409]* "-"??_);_(@_)</c:formatCode>
                <c:ptCount val="47"/>
                <c:pt idx="0">
                  <c:v>155.36000000000001</c:v>
                </c:pt>
                <c:pt idx="1">
                  <c:v>155.55000000000001</c:v>
                </c:pt>
                <c:pt idx="2">
                  <c:v>155.1</c:v>
                </c:pt>
                <c:pt idx="3">
                  <c:v>153.67910000000001</c:v>
                </c:pt>
                <c:pt idx="4">
                  <c:v>156.29</c:v>
                </c:pt>
                <c:pt idx="5">
                  <c:v>154.65</c:v>
                </c:pt>
                <c:pt idx="6">
                  <c:v>155.94550000000001</c:v>
                </c:pt>
                <c:pt idx="7">
                  <c:v>156.33000000000001</c:v>
                </c:pt>
                <c:pt idx="8">
                  <c:v>155.16999999999999</c:v>
                </c:pt>
                <c:pt idx="9">
                  <c:v>148.41499999999999</c:v>
                </c:pt>
                <c:pt idx="10">
                  <c:v>149.83000000000001</c:v>
                </c:pt>
                <c:pt idx="11">
                  <c:v>149.95500000000001</c:v>
                </c:pt>
                <c:pt idx="12">
                  <c:v>147.15</c:v>
                </c:pt>
                <c:pt idx="13">
                  <c:v>136.6319</c:v>
                </c:pt>
                <c:pt idx="14">
                  <c:v>129.26</c:v>
                </c:pt>
                <c:pt idx="15">
                  <c:v>132.38</c:v>
                </c:pt>
                <c:pt idx="16">
                  <c:v>132.26</c:v>
                </c:pt>
                <c:pt idx="17">
                  <c:v>134.02000000000001</c:v>
                </c:pt>
                <c:pt idx="18">
                  <c:v>133.56</c:v>
                </c:pt>
                <c:pt idx="19">
                  <c:v>138.47</c:v>
                </c:pt>
                <c:pt idx="20">
                  <c:v>142.25</c:v>
                </c:pt>
                <c:pt idx="21">
                  <c:v>141.38</c:v>
                </c:pt>
                <c:pt idx="22">
                  <c:v>139.25</c:v>
                </c:pt>
                <c:pt idx="23">
                  <c:v>139.53</c:v>
                </c:pt>
                <c:pt idx="24">
                  <c:v>141.61000000000001</c:v>
                </c:pt>
                <c:pt idx="25">
                  <c:v>140.74</c:v>
                </c:pt>
                <c:pt idx="26">
                  <c:v>143.25</c:v>
                </c:pt>
                <c:pt idx="27">
                  <c:v>151.11000000000001</c:v>
                </c:pt>
                <c:pt idx="28">
                  <c:v>148.56</c:v>
                </c:pt>
                <c:pt idx="29">
                  <c:v>149.21</c:v>
                </c:pt>
                <c:pt idx="30">
                  <c:v>152.51</c:v>
                </c:pt>
                <c:pt idx="31">
                  <c:v>153.75</c:v>
                </c:pt>
                <c:pt idx="32">
                  <c:v>152.61000000000001</c:v>
                </c:pt>
                <c:pt idx="33">
                  <c:v>150.05000000000001</c:v>
                </c:pt>
                <c:pt idx="34">
                  <c:v>147.61000000000001</c:v>
                </c:pt>
                <c:pt idx="35">
                  <c:v>145.5</c:v>
                </c:pt>
                <c:pt idx="36">
                  <c:v>140</c:v>
                </c:pt>
                <c:pt idx="37">
                  <c:v>147.22</c:v>
                </c:pt>
                <c:pt idx="38">
                  <c:v>146.46</c:v>
                </c:pt>
                <c:pt idx="39">
                  <c:v>143.779</c:v>
                </c:pt>
                <c:pt idx="40">
                  <c:v>145.91999999999999</c:v>
                </c:pt>
                <c:pt idx="41">
                  <c:v>144.44999999999999</c:v>
                </c:pt>
                <c:pt idx="42">
                  <c:v>139.55000000000001</c:v>
                </c:pt>
                <c:pt idx="43">
                  <c:v>133.44</c:v>
                </c:pt>
                <c:pt idx="44">
                  <c:v>129.29</c:v>
                </c:pt>
                <c:pt idx="45">
                  <c:v>133.36000000000001</c:v>
                </c:pt>
                <c:pt idx="46">
                  <c:v>131.62</c:v>
                </c:pt>
              </c:numCache>
            </c:numRef>
          </c:val>
          <c:smooth val="0"/>
          <c:extLst>
            <c:ext xmlns:c16="http://schemas.microsoft.com/office/drawing/2014/chart" uri="{C3380CC4-5D6E-409C-BE32-E72D297353CC}">
              <c16:uniqueId val="{00000003-665A-46E6-A277-38C9E6C65E41}"/>
            </c:ext>
          </c:extLst>
        </c:ser>
        <c:ser>
          <c:idx val="4"/>
          <c:order val="4"/>
          <c:tx>
            <c:strRef>
              <c:f>DIS!$N$20</c:f>
              <c:strCache>
                <c:ptCount val="1"/>
                <c:pt idx="0">
                  <c:v>Close</c:v>
                </c:pt>
              </c:strCache>
            </c:strRef>
          </c:tx>
          <c:spPr>
            <a:ln w="25400" cap="rnd">
              <a:noFill/>
              <a:round/>
            </a:ln>
            <a:effectLst/>
          </c:spPr>
          <c:marker>
            <c:symbol val="none"/>
          </c:marker>
          <c:cat>
            <c:numRef>
              <c:f>DIS!$I$21:$I$67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DIS!$N$21:$N$67</c:f>
              <c:numCache>
                <c:formatCode>_([$$-409]* #,##0.00_);_([$$-409]* \(#,##0.00\);_([$$-409]* "-"??_);_(@_)</c:formatCode>
                <c:ptCount val="47"/>
                <c:pt idx="0">
                  <c:v>156.76</c:v>
                </c:pt>
                <c:pt idx="1">
                  <c:v>155.72999999999999</c:v>
                </c:pt>
                <c:pt idx="2">
                  <c:v>155.19</c:v>
                </c:pt>
                <c:pt idx="3">
                  <c:v>156.9</c:v>
                </c:pt>
                <c:pt idx="4">
                  <c:v>157.83000000000001</c:v>
                </c:pt>
                <c:pt idx="5">
                  <c:v>156.6</c:v>
                </c:pt>
                <c:pt idx="6">
                  <c:v>157.88999999999999</c:v>
                </c:pt>
                <c:pt idx="7">
                  <c:v>157.80000000000001</c:v>
                </c:pt>
                <c:pt idx="8">
                  <c:v>155.44</c:v>
                </c:pt>
                <c:pt idx="9">
                  <c:v>151.94</c:v>
                </c:pt>
                <c:pt idx="10">
                  <c:v>152.27000000000001</c:v>
                </c:pt>
                <c:pt idx="11">
                  <c:v>150.11000000000001</c:v>
                </c:pt>
                <c:pt idx="12">
                  <c:v>147.62</c:v>
                </c:pt>
                <c:pt idx="13">
                  <c:v>137.38</c:v>
                </c:pt>
                <c:pt idx="14">
                  <c:v>137.46</c:v>
                </c:pt>
                <c:pt idx="15">
                  <c:v>136.51</c:v>
                </c:pt>
                <c:pt idx="16">
                  <c:v>133.6</c:v>
                </c:pt>
                <c:pt idx="17">
                  <c:v>135.41999999999999</c:v>
                </c:pt>
                <c:pt idx="18">
                  <c:v>138.63</c:v>
                </c:pt>
                <c:pt idx="19">
                  <c:v>142.97</c:v>
                </c:pt>
                <c:pt idx="20">
                  <c:v>144.49</c:v>
                </c:pt>
                <c:pt idx="21">
                  <c:v>142.62</c:v>
                </c:pt>
                <c:pt idx="22">
                  <c:v>140.03</c:v>
                </c:pt>
                <c:pt idx="23">
                  <c:v>142.02000000000001</c:v>
                </c:pt>
                <c:pt idx="24">
                  <c:v>142.51</c:v>
                </c:pt>
                <c:pt idx="25">
                  <c:v>142.47999999999999</c:v>
                </c:pt>
                <c:pt idx="26">
                  <c:v>147.22999999999999</c:v>
                </c:pt>
                <c:pt idx="27">
                  <c:v>152.16</c:v>
                </c:pt>
                <c:pt idx="28">
                  <c:v>149.47</c:v>
                </c:pt>
                <c:pt idx="29">
                  <c:v>150.85</c:v>
                </c:pt>
                <c:pt idx="30">
                  <c:v>154.72</c:v>
                </c:pt>
                <c:pt idx="31">
                  <c:v>156.35</c:v>
                </c:pt>
                <c:pt idx="32">
                  <c:v>152.94999999999999</c:v>
                </c:pt>
                <c:pt idx="33">
                  <c:v>151.36000000000001</c:v>
                </c:pt>
                <c:pt idx="34">
                  <c:v>148.09</c:v>
                </c:pt>
                <c:pt idx="35">
                  <c:v>145.87</c:v>
                </c:pt>
                <c:pt idx="36">
                  <c:v>149.4</c:v>
                </c:pt>
                <c:pt idx="37">
                  <c:v>149.53</c:v>
                </c:pt>
                <c:pt idx="38">
                  <c:v>148.46</c:v>
                </c:pt>
                <c:pt idx="39">
                  <c:v>145.69999999999999</c:v>
                </c:pt>
                <c:pt idx="40">
                  <c:v>147.34</c:v>
                </c:pt>
                <c:pt idx="41">
                  <c:v>145.57</c:v>
                </c:pt>
                <c:pt idx="42">
                  <c:v>140.72</c:v>
                </c:pt>
                <c:pt idx="43">
                  <c:v>133.5</c:v>
                </c:pt>
                <c:pt idx="44">
                  <c:v>131.75</c:v>
                </c:pt>
                <c:pt idx="45">
                  <c:v>133.65</c:v>
                </c:pt>
                <c:pt idx="46">
                  <c:v>133.63999999999999</c:v>
                </c:pt>
              </c:numCache>
            </c:numRef>
          </c:val>
          <c:smooth val="0"/>
          <c:extLst>
            <c:ext xmlns:c16="http://schemas.microsoft.com/office/drawing/2014/chart" uri="{C3380CC4-5D6E-409C-BE32-E72D297353CC}">
              <c16:uniqueId val="{00000004-665A-46E6-A277-38C9E6C65E41}"/>
            </c:ext>
          </c:extLst>
        </c:ser>
        <c:dLbls>
          <c:showLegendKey val="0"/>
          <c:showVal val="0"/>
          <c:showCatName val="0"/>
          <c:showSerName val="0"/>
          <c:showPercent val="0"/>
          <c:showBubbleSize val="0"/>
        </c:dLbls>
        <c:hiLowLines>
          <c:spPr>
            <a:ln w="15875" cap="flat" cmpd="sng" algn="ctr">
              <a:solidFill>
                <a:schemeClr val="dk1">
                  <a:lumMod val="65000"/>
                  <a:lumOff val="35000"/>
                </a:schemeClr>
              </a:solidFill>
              <a:round/>
            </a:ln>
            <a:effectLst/>
          </c:spPr>
        </c:hiLowLines>
        <c:upDownBars>
          <c:gapWidth val="150"/>
          <c:upBars>
            <c:spPr>
              <a:solidFill>
                <a:schemeClr val="lt1"/>
              </a:solidFill>
              <a:ln w="9525" cap="flat" cmpd="sng" algn="ctr">
                <a:solidFill>
                  <a:schemeClr val="lt1">
                    <a:lumMod val="85000"/>
                  </a:schemeClr>
                </a:solidFill>
                <a:round/>
              </a:ln>
              <a:effectLst/>
            </c:spPr>
          </c:upBars>
          <c:downBars>
            <c:spPr>
              <a:solidFill>
                <a:schemeClr val="dk1">
                  <a:lumMod val="65000"/>
                  <a:lumOff val="35000"/>
                </a:schemeClr>
              </a:solidFill>
              <a:ln w="9525" cap="flat" cmpd="sng" algn="ctr">
                <a:solidFill>
                  <a:schemeClr val="dk1">
                    <a:lumMod val="65000"/>
                    <a:lumOff val="35000"/>
                  </a:schemeClr>
                </a:solidFill>
                <a:round/>
              </a:ln>
              <a:effectLst/>
            </c:spPr>
          </c:downBars>
        </c:upDownBars>
        <c:axId val="947220271"/>
        <c:axId val="947210287"/>
      </c:stockChart>
      <c:dateAx>
        <c:axId val="947206543"/>
        <c:scaling>
          <c:orientation val="minMax"/>
        </c:scaling>
        <c:delete val="0"/>
        <c:axPos val="b"/>
        <c:numFmt formatCode="m/d/yyyy"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947218607"/>
        <c:crosses val="autoZero"/>
        <c:auto val="1"/>
        <c:lblOffset val="100"/>
        <c:baseTimeUnit val="days"/>
      </c:dateAx>
      <c:valAx>
        <c:axId val="947218607"/>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947206543"/>
        <c:crosses val="autoZero"/>
        <c:crossBetween val="between"/>
      </c:valAx>
      <c:valAx>
        <c:axId val="947210287"/>
        <c:scaling>
          <c:orientation val="minMax"/>
        </c:scaling>
        <c:delete val="0"/>
        <c:axPos val="r"/>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947220271"/>
        <c:crosses val="max"/>
        <c:crossBetween val="between"/>
      </c:valAx>
      <c:dateAx>
        <c:axId val="947220271"/>
        <c:scaling>
          <c:orientation val="minMax"/>
        </c:scaling>
        <c:delete val="1"/>
        <c:axPos val="b"/>
        <c:numFmt formatCode="m/d/yyyy" sourceLinked="1"/>
        <c:majorTickMark val="out"/>
        <c:minorTickMark val="none"/>
        <c:tickLblPos val="nextTo"/>
        <c:crossAx val="947210287"/>
        <c:crosses val="autoZero"/>
        <c:auto val="1"/>
        <c:lblOffset val="100"/>
        <c:baseTimeUnit val="days"/>
      </c:date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 Open-High-Low-Close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stockChart>
        <c:ser>
          <c:idx val="0"/>
          <c:order val="0"/>
          <c:tx>
            <c:strRef>
              <c:f>DIS!$K$20</c:f>
              <c:strCache>
                <c:ptCount val="1"/>
                <c:pt idx="0">
                  <c:v>Open</c:v>
                </c:pt>
              </c:strCache>
            </c:strRef>
          </c:tx>
          <c:spPr>
            <a:ln w="25400" cap="rnd">
              <a:noFill/>
              <a:round/>
            </a:ln>
            <a:effectLst/>
          </c:spPr>
          <c:marker>
            <c:symbol val="none"/>
          </c:marker>
          <c:val>
            <c:numRef>
              <c:f>DIS!$K$21:$K$67</c:f>
              <c:numCache>
                <c:formatCode>_([$$-409]* #,##0.00_);_([$$-409]* \(#,##0.00\);_([$$-409]* "-"??_);_(@_)</c:formatCode>
                <c:ptCount val="47"/>
                <c:pt idx="0">
                  <c:v>155.83000000000001</c:v>
                </c:pt>
                <c:pt idx="1">
                  <c:v>158.59</c:v>
                </c:pt>
                <c:pt idx="2">
                  <c:v>156.52000000000001</c:v>
                </c:pt>
                <c:pt idx="3">
                  <c:v>156.24</c:v>
                </c:pt>
                <c:pt idx="4">
                  <c:v>156.9</c:v>
                </c:pt>
                <c:pt idx="5">
                  <c:v>157.97999999999999</c:v>
                </c:pt>
                <c:pt idx="6">
                  <c:v>156.62</c:v>
                </c:pt>
                <c:pt idx="7">
                  <c:v>158.5</c:v>
                </c:pt>
                <c:pt idx="8">
                  <c:v>157.69999999999999</c:v>
                </c:pt>
                <c:pt idx="9">
                  <c:v>152.35</c:v>
                </c:pt>
                <c:pt idx="10">
                  <c:v>151.11000000000001</c:v>
                </c:pt>
                <c:pt idx="11">
                  <c:v>150.84</c:v>
                </c:pt>
                <c:pt idx="12">
                  <c:v>150.905</c:v>
                </c:pt>
                <c:pt idx="13">
                  <c:v>141.22999999999999</c:v>
                </c:pt>
                <c:pt idx="14">
                  <c:v>134.82</c:v>
                </c:pt>
                <c:pt idx="15">
                  <c:v>135.29</c:v>
                </c:pt>
                <c:pt idx="16">
                  <c:v>137.70699999999999</c:v>
                </c:pt>
                <c:pt idx="17">
                  <c:v>135.07</c:v>
                </c:pt>
                <c:pt idx="18">
                  <c:v>135.21</c:v>
                </c:pt>
                <c:pt idx="19">
                  <c:v>138.86000000000001</c:v>
                </c:pt>
                <c:pt idx="20">
                  <c:v>143.02000000000001</c:v>
                </c:pt>
                <c:pt idx="21">
                  <c:v>144.19</c:v>
                </c:pt>
                <c:pt idx="22">
                  <c:v>140</c:v>
                </c:pt>
                <c:pt idx="23">
                  <c:v>140.04</c:v>
                </c:pt>
                <c:pt idx="24">
                  <c:v>143.38999999999999</c:v>
                </c:pt>
                <c:pt idx="25">
                  <c:v>141.79</c:v>
                </c:pt>
                <c:pt idx="26">
                  <c:v>144.37</c:v>
                </c:pt>
                <c:pt idx="27">
                  <c:v>156.02000000000001</c:v>
                </c:pt>
                <c:pt idx="28">
                  <c:v>153.54</c:v>
                </c:pt>
                <c:pt idx="29">
                  <c:v>149.37</c:v>
                </c:pt>
                <c:pt idx="30">
                  <c:v>153.54</c:v>
                </c:pt>
                <c:pt idx="31">
                  <c:v>154.97999999999999</c:v>
                </c:pt>
                <c:pt idx="32">
                  <c:v>154.69</c:v>
                </c:pt>
                <c:pt idx="33">
                  <c:v>152.91</c:v>
                </c:pt>
                <c:pt idx="34">
                  <c:v>150.19</c:v>
                </c:pt>
                <c:pt idx="35">
                  <c:v>149.5</c:v>
                </c:pt>
                <c:pt idx="36">
                  <c:v>140</c:v>
                </c:pt>
                <c:pt idx="37">
                  <c:v>149.56</c:v>
                </c:pt>
                <c:pt idx="38">
                  <c:v>147.83000000000001</c:v>
                </c:pt>
                <c:pt idx="39">
                  <c:v>147.86000000000001</c:v>
                </c:pt>
                <c:pt idx="40">
                  <c:v>146.31</c:v>
                </c:pt>
                <c:pt idx="41">
                  <c:v>147.31</c:v>
                </c:pt>
                <c:pt idx="42">
                  <c:v>144.01</c:v>
                </c:pt>
                <c:pt idx="43">
                  <c:v>140.28</c:v>
                </c:pt>
                <c:pt idx="44">
                  <c:v>133.02000000000001</c:v>
                </c:pt>
                <c:pt idx="45">
                  <c:v>135.49</c:v>
                </c:pt>
                <c:pt idx="46">
                  <c:v>132.36000000000001</c:v>
                </c:pt>
              </c:numCache>
            </c:numRef>
          </c:val>
          <c:smooth val="0"/>
          <c:extLst>
            <c:ext xmlns:c16="http://schemas.microsoft.com/office/drawing/2014/chart" uri="{C3380CC4-5D6E-409C-BE32-E72D297353CC}">
              <c16:uniqueId val="{00000000-F557-495F-B29F-ABB6B50B4825}"/>
            </c:ext>
          </c:extLst>
        </c:ser>
        <c:ser>
          <c:idx val="1"/>
          <c:order val="1"/>
          <c:tx>
            <c:strRef>
              <c:f>DIS!$L$20</c:f>
              <c:strCache>
                <c:ptCount val="1"/>
                <c:pt idx="0">
                  <c:v>High</c:v>
                </c:pt>
              </c:strCache>
            </c:strRef>
          </c:tx>
          <c:spPr>
            <a:ln w="25400" cap="rnd">
              <a:noFill/>
              <a:round/>
            </a:ln>
            <a:effectLst/>
          </c:spPr>
          <c:marker>
            <c:symbol val="none"/>
          </c:marker>
          <c:val>
            <c:numRef>
              <c:f>DIS!$L$21:$L$67</c:f>
              <c:numCache>
                <c:formatCode>_([$$-409]* #,##0.00_);_([$$-409]* \(#,##0.00\);_([$$-409]* "-"??_);_(@_)</c:formatCode>
                <c:ptCount val="47"/>
                <c:pt idx="0">
                  <c:v>157.56</c:v>
                </c:pt>
                <c:pt idx="1">
                  <c:v>160.32</c:v>
                </c:pt>
                <c:pt idx="2">
                  <c:v>159.38</c:v>
                </c:pt>
                <c:pt idx="3">
                  <c:v>157.77000000000001</c:v>
                </c:pt>
                <c:pt idx="4">
                  <c:v>159.30000000000001</c:v>
                </c:pt>
                <c:pt idx="5">
                  <c:v>158.27000000000001</c:v>
                </c:pt>
                <c:pt idx="6">
                  <c:v>158.22</c:v>
                </c:pt>
                <c:pt idx="7">
                  <c:v>158.99</c:v>
                </c:pt>
                <c:pt idx="8">
                  <c:v>158.53</c:v>
                </c:pt>
                <c:pt idx="9">
                  <c:v>152.62</c:v>
                </c:pt>
                <c:pt idx="10">
                  <c:v>153.13</c:v>
                </c:pt>
                <c:pt idx="11">
                  <c:v>152.86000000000001</c:v>
                </c:pt>
                <c:pt idx="12">
                  <c:v>152.66</c:v>
                </c:pt>
                <c:pt idx="13">
                  <c:v>141.87</c:v>
                </c:pt>
                <c:pt idx="14">
                  <c:v>137.68</c:v>
                </c:pt>
                <c:pt idx="15">
                  <c:v>137.75</c:v>
                </c:pt>
                <c:pt idx="16">
                  <c:v>138.19999999999999</c:v>
                </c:pt>
                <c:pt idx="17">
                  <c:v>137.91</c:v>
                </c:pt>
                <c:pt idx="18">
                  <c:v>138.69</c:v>
                </c:pt>
                <c:pt idx="19">
                  <c:v>143.15</c:v>
                </c:pt>
                <c:pt idx="20">
                  <c:v>144.69</c:v>
                </c:pt>
                <c:pt idx="21">
                  <c:v>144.59</c:v>
                </c:pt>
                <c:pt idx="22">
                  <c:v>142.04</c:v>
                </c:pt>
                <c:pt idx="23">
                  <c:v>143.19</c:v>
                </c:pt>
                <c:pt idx="24">
                  <c:v>144.09</c:v>
                </c:pt>
                <c:pt idx="25">
                  <c:v>142.8879</c:v>
                </c:pt>
                <c:pt idx="26">
                  <c:v>147.35499999999999</c:v>
                </c:pt>
                <c:pt idx="27">
                  <c:v>157.5</c:v>
                </c:pt>
                <c:pt idx="28">
                  <c:v>154.69</c:v>
                </c:pt>
                <c:pt idx="29">
                  <c:v>153.72999999999999</c:v>
                </c:pt>
                <c:pt idx="30">
                  <c:v>154.85</c:v>
                </c:pt>
                <c:pt idx="31">
                  <c:v>156.72999999999999</c:v>
                </c:pt>
                <c:pt idx="32">
                  <c:v>155.3612</c:v>
                </c:pt>
                <c:pt idx="33">
                  <c:v>153.6755</c:v>
                </c:pt>
                <c:pt idx="34">
                  <c:v>150.79</c:v>
                </c:pt>
                <c:pt idx="35">
                  <c:v>149.74</c:v>
                </c:pt>
                <c:pt idx="36">
                  <c:v>149.57</c:v>
                </c:pt>
                <c:pt idx="37">
                  <c:v>150.28</c:v>
                </c:pt>
                <c:pt idx="38">
                  <c:v>149.47999999999999</c:v>
                </c:pt>
                <c:pt idx="39">
                  <c:v>148.14599999999999</c:v>
                </c:pt>
                <c:pt idx="40">
                  <c:v>148.465</c:v>
                </c:pt>
                <c:pt idx="41">
                  <c:v>148.65</c:v>
                </c:pt>
                <c:pt idx="42">
                  <c:v>144.26</c:v>
                </c:pt>
                <c:pt idx="43">
                  <c:v>140.88999999999999</c:v>
                </c:pt>
                <c:pt idx="44">
                  <c:v>135.48500000000001</c:v>
                </c:pt>
                <c:pt idx="45">
                  <c:v>135.5</c:v>
                </c:pt>
                <c:pt idx="46">
                  <c:v>134.19999999999999</c:v>
                </c:pt>
              </c:numCache>
            </c:numRef>
          </c:val>
          <c:smooth val="0"/>
          <c:extLst>
            <c:ext xmlns:c16="http://schemas.microsoft.com/office/drawing/2014/chart" uri="{C3380CC4-5D6E-409C-BE32-E72D297353CC}">
              <c16:uniqueId val="{00000001-F557-495F-B29F-ABB6B50B4825}"/>
            </c:ext>
          </c:extLst>
        </c:ser>
        <c:ser>
          <c:idx val="2"/>
          <c:order val="2"/>
          <c:tx>
            <c:strRef>
              <c:f>DIS!$M$20</c:f>
              <c:strCache>
                <c:ptCount val="1"/>
                <c:pt idx="0">
                  <c:v>Low</c:v>
                </c:pt>
              </c:strCache>
            </c:strRef>
          </c:tx>
          <c:spPr>
            <a:ln w="25400" cap="rnd">
              <a:noFill/>
              <a:round/>
            </a:ln>
            <a:effectLst/>
          </c:spPr>
          <c:marker>
            <c:symbol val="none"/>
          </c:marker>
          <c:val>
            <c:numRef>
              <c:f>DIS!$M$21:$M$67</c:f>
              <c:numCache>
                <c:formatCode>_([$$-409]* #,##0.00_);_([$$-409]* \(#,##0.00\);_([$$-409]* "-"??_);_(@_)</c:formatCode>
                <c:ptCount val="47"/>
                <c:pt idx="0">
                  <c:v>155.36000000000001</c:v>
                </c:pt>
                <c:pt idx="1">
                  <c:v>155.55000000000001</c:v>
                </c:pt>
                <c:pt idx="2">
                  <c:v>155.1</c:v>
                </c:pt>
                <c:pt idx="3">
                  <c:v>153.67910000000001</c:v>
                </c:pt>
                <c:pt idx="4">
                  <c:v>156.29</c:v>
                </c:pt>
                <c:pt idx="5">
                  <c:v>154.65</c:v>
                </c:pt>
                <c:pt idx="6">
                  <c:v>155.94550000000001</c:v>
                </c:pt>
                <c:pt idx="7">
                  <c:v>156.33000000000001</c:v>
                </c:pt>
                <c:pt idx="8">
                  <c:v>155.16999999999999</c:v>
                </c:pt>
                <c:pt idx="9">
                  <c:v>148.41499999999999</c:v>
                </c:pt>
                <c:pt idx="10">
                  <c:v>149.83000000000001</c:v>
                </c:pt>
                <c:pt idx="11">
                  <c:v>149.95500000000001</c:v>
                </c:pt>
                <c:pt idx="12">
                  <c:v>147.15</c:v>
                </c:pt>
                <c:pt idx="13">
                  <c:v>136.6319</c:v>
                </c:pt>
                <c:pt idx="14">
                  <c:v>129.26</c:v>
                </c:pt>
                <c:pt idx="15">
                  <c:v>132.38</c:v>
                </c:pt>
                <c:pt idx="16">
                  <c:v>132.26</c:v>
                </c:pt>
                <c:pt idx="17">
                  <c:v>134.02000000000001</c:v>
                </c:pt>
                <c:pt idx="18">
                  <c:v>133.56</c:v>
                </c:pt>
                <c:pt idx="19">
                  <c:v>138.47</c:v>
                </c:pt>
                <c:pt idx="20">
                  <c:v>142.25</c:v>
                </c:pt>
                <c:pt idx="21">
                  <c:v>141.38</c:v>
                </c:pt>
                <c:pt idx="22">
                  <c:v>139.25</c:v>
                </c:pt>
                <c:pt idx="23">
                  <c:v>139.53</c:v>
                </c:pt>
                <c:pt idx="24">
                  <c:v>141.61000000000001</c:v>
                </c:pt>
                <c:pt idx="25">
                  <c:v>140.74</c:v>
                </c:pt>
                <c:pt idx="26">
                  <c:v>143.25</c:v>
                </c:pt>
                <c:pt idx="27">
                  <c:v>151.11000000000001</c:v>
                </c:pt>
                <c:pt idx="28">
                  <c:v>148.56</c:v>
                </c:pt>
                <c:pt idx="29">
                  <c:v>149.21</c:v>
                </c:pt>
                <c:pt idx="30">
                  <c:v>152.51</c:v>
                </c:pt>
                <c:pt idx="31">
                  <c:v>153.75</c:v>
                </c:pt>
                <c:pt idx="32">
                  <c:v>152.61000000000001</c:v>
                </c:pt>
                <c:pt idx="33">
                  <c:v>150.05000000000001</c:v>
                </c:pt>
                <c:pt idx="34">
                  <c:v>147.61000000000001</c:v>
                </c:pt>
                <c:pt idx="35">
                  <c:v>145.5</c:v>
                </c:pt>
                <c:pt idx="36">
                  <c:v>140</c:v>
                </c:pt>
                <c:pt idx="37">
                  <c:v>147.22</c:v>
                </c:pt>
                <c:pt idx="38">
                  <c:v>146.46</c:v>
                </c:pt>
                <c:pt idx="39">
                  <c:v>143.779</c:v>
                </c:pt>
                <c:pt idx="40">
                  <c:v>145.91999999999999</c:v>
                </c:pt>
                <c:pt idx="41">
                  <c:v>144.44999999999999</c:v>
                </c:pt>
                <c:pt idx="42">
                  <c:v>139.55000000000001</c:v>
                </c:pt>
                <c:pt idx="43">
                  <c:v>133.44</c:v>
                </c:pt>
                <c:pt idx="44">
                  <c:v>129.29</c:v>
                </c:pt>
                <c:pt idx="45">
                  <c:v>133.36000000000001</c:v>
                </c:pt>
                <c:pt idx="46">
                  <c:v>131.62</c:v>
                </c:pt>
              </c:numCache>
            </c:numRef>
          </c:val>
          <c:smooth val="0"/>
          <c:extLst>
            <c:ext xmlns:c16="http://schemas.microsoft.com/office/drawing/2014/chart" uri="{C3380CC4-5D6E-409C-BE32-E72D297353CC}">
              <c16:uniqueId val="{00000002-F557-495F-B29F-ABB6B50B4825}"/>
            </c:ext>
          </c:extLst>
        </c:ser>
        <c:ser>
          <c:idx val="3"/>
          <c:order val="3"/>
          <c:tx>
            <c:strRef>
              <c:f>DIS!$N$20</c:f>
              <c:strCache>
                <c:ptCount val="1"/>
                <c:pt idx="0">
                  <c:v>Close</c:v>
                </c:pt>
              </c:strCache>
            </c:strRef>
          </c:tx>
          <c:spPr>
            <a:ln w="25400" cap="rnd">
              <a:noFill/>
              <a:round/>
            </a:ln>
            <a:effectLst/>
          </c:spPr>
          <c:marker>
            <c:symbol val="none"/>
          </c:marker>
          <c:val>
            <c:numRef>
              <c:f>DIS!$N$21:$N$67</c:f>
              <c:numCache>
                <c:formatCode>_([$$-409]* #,##0.00_);_([$$-409]* \(#,##0.00\);_([$$-409]* "-"??_);_(@_)</c:formatCode>
                <c:ptCount val="47"/>
                <c:pt idx="0">
                  <c:v>156.76</c:v>
                </c:pt>
                <c:pt idx="1">
                  <c:v>155.72999999999999</c:v>
                </c:pt>
                <c:pt idx="2">
                  <c:v>155.19</c:v>
                </c:pt>
                <c:pt idx="3">
                  <c:v>156.9</c:v>
                </c:pt>
                <c:pt idx="4">
                  <c:v>157.83000000000001</c:v>
                </c:pt>
                <c:pt idx="5">
                  <c:v>156.6</c:v>
                </c:pt>
                <c:pt idx="6">
                  <c:v>157.88999999999999</c:v>
                </c:pt>
                <c:pt idx="7">
                  <c:v>157.80000000000001</c:v>
                </c:pt>
                <c:pt idx="8">
                  <c:v>155.44</c:v>
                </c:pt>
                <c:pt idx="9">
                  <c:v>151.94</c:v>
                </c:pt>
                <c:pt idx="10">
                  <c:v>152.27000000000001</c:v>
                </c:pt>
                <c:pt idx="11">
                  <c:v>150.11000000000001</c:v>
                </c:pt>
                <c:pt idx="12">
                  <c:v>147.62</c:v>
                </c:pt>
                <c:pt idx="13">
                  <c:v>137.38</c:v>
                </c:pt>
                <c:pt idx="14">
                  <c:v>137.46</c:v>
                </c:pt>
                <c:pt idx="15">
                  <c:v>136.51</c:v>
                </c:pt>
                <c:pt idx="16">
                  <c:v>133.6</c:v>
                </c:pt>
                <c:pt idx="17">
                  <c:v>135.41999999999999</c:v>
                </c:pt>
                <c:pt idx="18">
                  <c:v>138.63</c:v>
                </c:pt>
                <c:pt idx="19">
                  <c:v>142.97</c:v>
                </c:pt>
                <c:pt idx="20">
                  <c:v>144.49</c:v>
                </c:pt>
                <c:pt idx="21">
                  <c:v>142.62</c:v>
                </c:pt>
                <c:pt idx="22">
                  <c:v>140.03</c:v>
                </c:pt>
                <c:pt idx="23">
                  <c:v>142.02000000000001</c:v>
                </c:pt>
                <c:pt idx="24">
                  <c:v>142.51</c:v>
                </c:pt>
                <c:pt idx="25">
                  <c:v>142.47999999999999</c:v>
                </c:pt>
                <c:pt idx="26">
                  <c:v>147.22999999999999</c:v>
                </c:pt>
                <c:pt idx="27">
                  <c:v>152.16</c:v>
                </c:pt>
                <c:pt idx="28">
                  <c:v>149.47</c:v>
                </c:pt>
                <c:pt idx="29">
                  <c:v>150.85</c:v>
                </c:pt>
                <c:pt idx="30">
                  <c:v>154.72</c:v>
                </c:pt>
                <c:pt idx="31">
                  <c:v>156.35</c:v>
                </c:pt>
                <c:pt idx="32">
                  <c:v>152.94999999999999</c:v>
                </c:pt>
                <c:pt idx="33">
                  <c:v>151.36000000000001</c:v>
                </c:pt>
                <c:pt idx="34">
                  <c:v>148.09</c:v>
                </c:pt>
                <c:pt idx="35">
                  <c:v>145.87</c:v>
                </c:pt>
                <c:pt idx="36">
                  <c:v>149.4</c:v>
                </c:pt>
                <c:pt idx="37">
                  <c:v>149.53</c:v>
                </c:pt>
                <c:pt idx="38">
                  <c:v>148.46</c:v>
                </c:pt>
                <c:pt idx="39">
                  <c:v>145.69999999999999</c:v>
                </c:pt>
                <c:pt idx="40">
                  <c:v>147.34</c:v>
                </c:pt>
                <c:pt idx="41">
                  <c:v>145.57</c:v>
                </c:pt>
                <c:pt idx="42">
                  <c:v>140.72</c:v>
                </c:pt>
                <c:pt idx="43">
                  <c:v>133.5</c:v>
                </c:pt>
                <c:pt idx="44">
                  <c:v>131.75</c:v>
                </c:pt>
                <c:pt idx="45">
                  <c:v>133.65</c:v>
                </c:pt>
                <c:pt idx="46">
                  <c:v>133.63999999999999</c:v>
                </c:pt>
              </c:numCache>
            </c:numRef>
          </c:val>
          <c:smooth val="0"/>
          <c:extLst>
            <c:ext xmlns:c16="http://schemas.microsoft.com/office/drawing/2014/chart" uri="{C3380CC4-5D6E-409C-BE32-E72D297353CC}">
              <c16:uniqueId val="{00000003-F557-495F-B29F-ABB6B50B4825}"/>
            </c:ext>
          </c:extLst>
        </c:ser>
        <c:dLbls>
          <c:showLegendKey val="0"/>
          <c:showVal val="0"/>
          <c:showCatName val="0"/>
          <c:showSerName val="0"/>
          <c:showPercent val="0"/>
          <c:showBubbleSize val="0"/>
        </c:dLbls>
        <c:hiLowLines>
          <c:spPr>
            <a:ln w="15875" cap="flat" cmpd="sng" algn="ctr">
              <a:solidFill>
                <a:schemeClr val="dk1">
                  <a:lumMod val="65000"/>
                  <a:lumOff val="35000"/>
                </a:schemeClr>
              </a:solidFill>
              <a:round/>
            </a:ln>
            <a:effectLst/>
          </c:spPr>
        </c:hiLowLines>
        <c:upDownBars>
          <c:gapWidth val="150"/>
          <c:upBars>
            <c:spPr>
              <a:solidFill>
                <a:schemeClr val="lt1"/>
              </a:solidFill>
              <a:ln w="9525" cap="flat" cmpd="sng" algn="ctr">
                <a:solidFill>
                  <a:schemeClr val="lt1">
                    <a:lumMod val="85000"/>
                  </a:schemeClr>
                </a:solidFill>
                <a:round/>
              </a:ln>
              <a:effectLst/>
            </c:spPr>
          </c:upBars>
          <c:downBars>
            <c:spPr>
              <a:solidFill>
                <a:schemeClr val="dk1">
                  <a:lumMod val="65000"/>
                  <a:lumOff val="35000"/>
                </a:schemeClr>
              </a:solidFill>
              <a:ln w="9525" cap="flat" cmpd="sng" algn="ctr">
                <a:solidFill>
                  <a:schemeClr val="dk1">
                    <a:lumMod val="65000"/>
                    <a:lumOff val="35000"/>
                  </a:schemeClr>
                </a:solidFill>
                <a:round/>
              </a:ln>
              <a:effectLst/>
            </c:spPr>
          </c:downBars>
        </c:upDownBars>
        <c:axId val="1127930079"/>
        <c:axId val="1127920511"/>
      </c:stockChart>
      <c:catAx>
        <c:axId val="1127930079"/>
        <c:scaling>
          <c:orientation val="minMax"/>
        </c:scaling>
        <c:delete val="0"/>
        <c:axPos val="b"/>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7920511"/>
        <c:crosses val="autoZero"/>
        <c:auto val="1"/>
        <c:lblAlgn val="ctr"/>
        <c:lblOffset val="100"/>
        <c:noMultiLvlLbl val="0"/>
      </c:catAx>
      <c:valAx>
        <c:axId val="1127920511"/>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7930079"/>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High-low-Close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manualLayout>
          <c:layoutTarget val="inner"/>
          <c:xMode val="edge"/>
          <c:yMode val="edge"/>
          <c:x val="0.12842889039292801"/>
          <c:y val="0.26752129674934449"/>
          <c:w val="0.84404477462941052"/>
          <c:h val="0.43883724139661512"/>
        </c:manualLayout>
      </c:layout>
      <c:stockChart>
        <c:ser>
          <c:idx val="0"/>
          <c:order val="0"/>
          <c:tx>
            <c:strRef>
              <c:f>DIS!$L$20</c:f>
              <c:strCache>
                <c:ptCount val="1"/>
                <c:pt idx="0">
                  <c:v>High</c:v>
                </c:pt>
              </c:strCache>
            </c:strRef>
          </c:tx>
          <c:spPr>
            <a:ln w="25400" cap="rnd">
              <a:noFill/>
              <a:round/>
            </a:ln>
            <a:effectLst/>
          </c:spPr>
          <c:marker>
            <c:symbol val="none"/>
          </c:marker>
          <c:val>
            <c:numRef>
              <c:f>DIS!$L$21:$L$67</c:f>
              <c:numCache>
                <c:formatCode>_([$$-409]* #,##0.00_);_([$$-409]* \(#,##0.00\);_([$$-409]* "-"??_);_(@_)</c:formatCode>
                <c:ptCount val="47"/>
                <c:pt idx="0">
                  <c:v>157.56</c:v>
                </c:pt>
                <c:pt idx="1">
                  <c:v>160.32</c:v>
                </c:pt>
                <c:pt idx="2">
                  <c:v>159.38</c:v>
                </c:pt>
                <c:pt idx="3">
                  <c:v>157.77000000000001</c:v>
                </c:pt>
                <c:pt idx="4">
                  <c:v>159.30000000000001</c:v>
                </c:pt>
                <c:pt idx="5">
                  <c:v>158.27000000000001</c:v>
                </c:pt>
                <c:pt idx="6">
                  <c:v>158.22</c:v>
                </c:pt>
                <c:pt idx="7">
                  <c:v>158.99</c:v>
                </c:pt>
                <c:pt idx="8">
                  <c:v>158.53</c:v>
                </c:pt>
                <c:pt idx="9">
                  <c:v>152.62</c:v>
                </c:pt>
                <c:pt idx="10">
                  <c:v>153.13</c:v>
                </c:pt>
                <c:pt idx="11">
                  <c:v>152.86000000000001</c:v>
                </c:pt>
                <c:pt idx="12">
                  <c:v>152.66</c:v>
                </c:pt>
                <c:pt idx="13">
                  <c:v>141.87</c:v>
                </c:pt>
                <c:pt idx="14">
                  <c:v>137.68</c:v>
                </c:pt>
                <c:pt idx="15">
                  <c:v>137.75</c:v>
                </c:pt>
                <c:pt idx="16">
                  <c:v>138.19999999999999</c:v>
                </c:pt>
                <c:pt idx="17">
                  <c:v>137.91</c:v>
                </c:pt>
                <c:pt idx="18">
                  <c:v>138.69</c:v>
                </c:pt>
                <c:pt idx="19">
                  <c:v>143.15</c:v>
                </c:pt>
                <c:pt idx="20">
                  <c:v>144.69</c:v>
                </c:pt>
                <c:pt idx="21">
                  <c:v>144.59</c:v>
                </c:pt>
                <c:pt idx="22">
                  <c:v>142.04</c:v>
                </c:pt>
                <c:pt idx="23">
                  <c:v>143.19</c:v>
                </c:pt>
                <c:pt idx="24">
                  <c:v>144.09</c:v>
                </c:pt>
                <c:pt idx="25">
                  <c:v>142.8879</c:v>
                </c:pt>
                <c:pt idx="26">
                  <c:v>147.35499999999999</c:v>
                </c:pt>
                <c:pt idx="27">
                  <c:v>157.5</c:v>
                </c:pt>
                <c:pt idx="28">
                  <c:v>154.69</c:v>
                </c:pt>
                <c:pt idx="29">
                  <c:v>153.72999999999999</c:v>
                </c:pt>
                <c:pt idx="30">
                  <c:v>154.85</c:v>
                </c:pt>
                <c:pt idx="31">
                  <c:v>156.72999999999999</c:v>
                </c:pt>
                <c:pt idx="32">
                  <c:v>155.3612</c:v>
                </c:pt>
                <c:pt idx="33">
                  <c:v>153.6755</c:v>
                </c:pt>
                <c:pt idx="34">
                  <c:v>150.79</c:v>
                </c:pt>
                <c:pt idx="35">
                  <c:v>149.74</c:v>
                </c:pt>
                <c:pt idx="36">
                  <c:v>149.57</c:v>
                </c:pt>
                <c:pt idx="37">
                  <c:v>150.28</c:v>
                </c:pt>
                <c:pt idx="38">
                  <c:v>149.47999999999999</c:v>
                </c:pt>
                <c:pt idx="39">
                  <c:v>148.14599999999999</c:v>
                </c:pt>
                <c:pt idx="40">
                  <c:v>148.465</c:v>
                </c:pt>
                <c:pt idx="41">
                  <c:v>148.65</c:v>
                </c:pt>
                <c:pt idx="42">
                  <c:v>144.26</c:v>
                </c:pt>
                <c:pt idx="43">
                  <c:v>140.88999999999999</c:v>
                </c:pt>
                <c:pt idx="44">
                  <c:v>135.48500000000001</c:v>
                </c:pt>
                <c:pt idx="45">
                  <c:v>135.5</c:v>
                </c:pt>
                <c:pt idx="46">
                  <c:v>134.19999999999999</c:v>
                </c:pt>
              </c:numCache>
            </c:numRef>
          </c:val>
          <c:smooth val="0"/>
          <c:extLst>
            <c:ext xmlns:c16="http://schemas.microsoft.com/office/drawing/2014/chart" uri="{C3380CC4-5D6E-409C-BE32-E72D297353CC}">
              <c16:uniqueId val="{00000000-0797-484A-9F36-680476A5244A}"/>
            </c:ext>
          </c:extLst>
        </c:ser>
        <c:ser>
          <c:idx val="1"/>
          <c:order val="1"/>
          <c:tx>
            <c:strRef>
              <c:f>DIS!$M$20</c:f>
              <c:strCache>
                <c:ptCount val="1"/>
                <c:pt idx="0">
                  <c:v>Low</c:v>
                </c:pt>
              </c:strCache>
            </c:strRef>
          </c:tx>
          <c:spPr>
            <a:ln w="25400" cap="rnd">
              <a:noFill/>
              <a:round/>
            </a:ln>
            <a:effectLst/>
          </c:spPr>
          <c:marker>
            <c:symbol val="none"/>
          </c:marker>
          <c:val>
            <c:numRef>
              <c:f>DIS!$M$21:$M$67</c:f>
              <c:numCache>
                <c:formatCode>_([$$-409]* #,##0.00_);_([$$-409]* \(#,##0.00\);_([$$-409]* "-"??_);_(@_)</c:formatCode>
                <c:ptCount val="47"/>
                <c:pt idx="0">
                  <c:v>155.36000000000001</c:v>
                </c:pt>
                <c:pt idx="1">
                  <c:v>155.55000000000001</c:v>
                </c:pt>
                <c:pt idx="2">
                  <c:v>155.1</c:v>
                </c:pt>
                <c:pt idx="3">
                  <c:v>153.67910000000001</c:v>
                </c:pt>
                <c:pt idx="4">
                  <c:v>156.29</c:v>
                </c:pt>
                <c:pt idx="5">
                  <c:v>154.65</c:v>
                </c:pt>
                <c:pt idx="6">
                  <c:v>155.94550000000001</c:v>
                </c:pt>
                <c:pt idx="7">
                  <c:v>156.33000000000001</c:v>
                </c:pt>
                <c:pt idx="8">
                  <c:v>155.16999999999999</c:v>
                </c:pt>
                <c:pt idx="9">
                  <c:v>148.41499999999999</c:v>
                </c:pt>
                <c:pt idx="10">
                  <c:v>149.83000000000001</c:v>
                </c:pt>
                <c:pt idx="11">
                  <c:v>149.95500000000001</c:v>
                </c:pt>
                <c:pt idx="12">
                  <c:v>147.15</c:v>
                </c:pt>
                <c:pt idx="13">
                  <c:v>136.6319</c:v>
                </c:pt>
                <c:pt idx="14">
                  <c:v>129.26</c:v>
                </c:pt>
                <c:pt idx="15">
                  <c:v>132.38</c:v>
                </c:pt>
                <c:pt idx="16">
                  <c:v>132.26</c:v>
                </c:pt>
                <c:pt idx="17">
                  <c:v>134.02000000000001</c:v>
                </c:pt>
                <c:pt idx="18">
                  <c:v>133.56</c:v>
                </c:pt>
                <c:pt idx="19">
                  <c:v>138.47</c:v>
                </c:pt>
                <c:pt idx="20">
                  <c:v>142.25</c:v>
                </c:pt>
                <c:pt idx="21">
                  <c:v>141.38</c:v>
                </c:pt>
                <c:pt idx="22">
                  <c:v>139.25</c:v>
                </c:pt>
                <c:pt idx="23">
                  <c:v>139.53</c:v>
                </c:pt>
                <c:pt idx="24">
                  <c:v>141.61000000000001</c:v>
                </c:pt>
                <c:pt idx="25">
                  <c:v>140.74</c:v>
                </c:pt>
                <c:pt idx="26">
                  <c:v>143.25</c:v>
                </c:pt>
                <c:pt idx="27">
                  <c:v>151.11000000000001</c:v>
                </c:pt>
                <c:pt idx="28">
                  <c:v>148.56</c:v>
                </c:pt>
                <c:pt idx="29">
                  <c:v>149.21</c:v>
                </c:pt>
                <c:pt idx="30">
                  <c:v>152.51</c:v>
                </c:pt>
                <c:pt idx="31">
                  <c:v>153.75</c:v>
                </c:pt>
                <c:pt idx="32">
                  <c:v>152.61000000000001</c:v>
                </c:pt>
                <c:pt idx="33">
                  <c:v>150.05000000000001</c:v>
                </c:pt>
                <c:pt idx="34">
                  <c:v>147.61000000000001</c:v>
                </c:pt>
                <c:pt idx="35">
                  <c:v>145.5</c:v>
                </c:pt>
                <c:pt idx="36">
                  <c:v>140</c:v>
                </c:pt>
                <c:pt idx="37">
                  <c:v>147.22</c:v>
                </c:pt>
                <c:pt idx="38">
                  <c:v>146.46</c:v>
                </c:pt>
                <c:pt idx="39">
                  <c:v>143.779</c:v>
                </c:pt>
                <c:pt idx="40">
                  <c:v>145.91999999999999</c:v>
                </c:pt>
                <c:pt idx="41">
                  <c:v>144.44999999999999</c:v>
                </c:pt>
                <c:pt idx="42">
                  <c:v>139.55000000000001</c:v>
                </c:pt>
                <c:pt idx="43">
                  <c:v>133.44</c:v>
                </c:pt>
                <c:pt idx="44">
                  <c:v>129.29</c:v>
                </c:pt>
                <c:pt idx="45">
                  <c:v>133.36000000000001</c:v>
                </c:pt>
                <c:pt idx="46">
                  <c:v>131.62</c:v>
                </c:pt>
              </c:numCache>
            </c:numRef>
          </c:val>
          <c:smooth val="0"/>
          <c:extLst>
            <c:ext xmlns:c16="http://schemas.microsoft.com/office/drawing/2014/chart" uri="{C3380CC4-5D6E-409C-BE32-E72D297353CC}">
              <c16:uniqueId val="{00000001-0797-484A-9F36-680476A5244A}"/>
            </c:ext>
          </c:extLst>
        </c:ser>
        <c:ser>
          <c:idx val="2"/>
          <c:order val="2"/>
          <c:tx>
            <c:strRef>
              <c:f>DIS!$N$20</c:f>
              <c:strCache>
                <c:ptCount val="1"/>
                <c:pt idx="0">
                  <c:v>Close</c:v>
                </c:pt>
              </c:strCache>
            </c:strRef>
          </c:tx>
          <c:spPr>
            <a:ln w="25400" cap="rnd">
              <a:noFill/>
              <a:round/>
            </a:ln>
            <a:effectLst/>
          </c:spPr>
          <c:marker>
            <c:symbol val="circle"/>
            <c:size val="6"/>
            <c:spPr>
              <a:solidFill>
                <a:schemeClr val="accent3">
                  <a:alpha val="85000"/>
                </a:schemeClr>
              </a:solidFill>
              <a:ln>
                <a:noFill/>
              </a:ln>
              <a:effectLst/>
            </c:spPr>
          </c:marker>
          <c:val>
            <c:numRef>
              <c:f>DIS!$N$21:$N$67</c:f>
              <c:numCache>
                <c:formatCode>_([$$-409]* #,##0.00_);_([$$-409]* \(#,##0.00\);_([$$-409]* "-"??_);_(@_)</c:formatCode>
                <c:ptCount val="47"/>
                <c:pt idx="0">
                  <c:v>156.76</c:v>
                </c:pt>
                <c:pt idx="1">
                  <c:v>155.72999999999999</c:v>
                </c:pt>
                <c:pt idx="2">
                  <c:v>155.19</c:v>
                </c:pt>
                <c:pt idx="3">
                  <c:v>156.9</c:v>
                </c:pt>
                <c:pt idx="4">
                  <c:v>157.83000000000001</c:v>
                </c:pt>
                <c:pt idx="5">
                  <c:v>156.6</c:v>
                </c:pt>
                <c:pt idx="6">
                  <c:v>157.88999999999999</c:v>
                </c:pt>
                <c:pt idx="7">
                  <c:v>157.80000000000001</c:v>
                </c:pt>
                <c:pt idx="8">
                  <c:v>155.44</c:v>
                </c:pt>
                <c:pt idx="9">
                  <c:v>151.94</c:v>
                </c:pt>
                <c:pt idx="10">
                  <c:v>152.27000000000001</c:v>
                </c:pt>
                <c:pt idx="11">
                  <c:v>150.11000000000001</c:v>
                </c:pt>
                <c:pt idx="12">
                  <c:v>147.62</c:v>
                </c:pt>
                <c:pt idx="13">
                  <c:v>137.38</c:v>
                </c:pt>
                <c:pt idx="14">
                  <c:v>137.46</c:v>
                </c:pt>
                <c:pt idx="15">
                  <c:v>136.51</c:v>
                </c:pt>
                <c:pt idx="16">
                  <c:v>133.6</c:v>
                </c:pt>
                <c:pt idx="17">
                  <c:v>135.41999999999999</c:v>
                </c:pt>
                <c:pt idx="18">
                  <c:v>138.63</c:v>
                </c:pt>
                <c:pt idx="19">
                  <c:v>142.97</c:v>
                </c:pt>
                <c:pt idx="20">
                  <c:v>144.49</c:v>
                </c:pt>
                <c:pt idx="21">
                  <c:v>142.62</c:v>
                </c:pt>
                <c:pt idx="22">
                  <c:v>140.03</c:v>
                </c:pt>
                <c:pt idx="23">
                  <c:v>142.02000000000001</c:v>
                </c:pt>
                <c:pt idx="24">
                  <c:v>142.51</c:v>
                </c:pt>
                <c:pt idx="25">
                  <c:v>142.47999999999999</c:v>
                </c:pt>
                <c:pt idx="26">
                  <c:v>147.22999999999999</c:v>
                </c:pt>
                <c:pt idx="27">
                  <c:v>152.16</c:v>
                </c:pt>
                <c:pt idx="28">
                  <c:v>149.47</c:v>
                </c:pt>
                <c:pt idx="29">
                  <c:v>150.85</c:v>
                </c:pt>
                <c:pt idx="30">
                  <c:v>154.72</c:v>
                </c:pt>
                <c:pt idx="31">
                  <c:v>156.35</c:v>
                </c:pt>
                <c:pt idx="32">
                  <c:v>152.94999999999999</c:v>
                </c:pt>
                <c:pt idx="33">
                  <c:v>151.36000000000001</c:v>
                </c:pt>
                <c:pt idx="34">
                  <c:v>148.09</c:v>
                </c:pt>
                <c:pt idx="35">
                  <c:v>145.87</c:v>
                </c:pt>
                <c:pt idx="36">
                  <c:v>149.4</c:v>
                </c:pt>
                <c:pt idx="37">
                  <c:v>149.53</c:v>
                </c:pt>
                <c:pt idx="38">
                  <c:v>148.46</c:v>
                </c:pt>
                <c:pt idx="39">
                  <c:v>145.69999999999999</c:v>
                </c:pt>
                <c:pt idx="40">
                  <c:v>147.34</c:v>
                </c:pt>
                <c:pt idx="41">
                  <c:v>145.57</c:v>
                </c:pt>
                <c:pt idx="42">
                  <c:v>140.72</c:v>
                </c:pt>
                <c:pt idx="43">
                  <c:v>133.5</c:v>
                </c:pt>
                <c:pt idx="44">
                  <c:v>131.75</c:v>
                </c:pt>
                <c:pt idx="45">
                  <c:v>133.65</c:v>
                </c:pt>
                <c:pt idx="46">
                  <c:v>133.63999999999999</c:v>
                </c:pt>
              </c:numCache>
            </c:numRef>
          </c:val>
          <c:smooth val="0"/>
          <c:extLst>
            <c:ext xmlns:c16="http://schemas.microsoft.com/office/drawing/2014/chart" uri="{C3380CC4-5D6E-409C-BE32-E72D297353CC}">
              <c16:uniqueId val="{00000002-0797-484A-9F36-680476A5244A}"/>
            </c:ext>
          </c:extLst>
        </c:ser>
        <c:dLbls>
          <c:showLegendKey val="0"/>
          <c:showVal val="0"/>
          <c:showCatName val="0"/>
          <c:showSerName val="0"/>
          <c:showPercent val="0"/>
          <c:showBubbleSize val="0"/>
        </c:dLbls>
        <c:hiLowLines>
          <c:spPr>
            <a:ln w="15875" cap="flat" cmpd="sng" algn="ctr">
              <a:solidFill>
                <a:schemeClr val="dk1">
                  <a:lumMod val="65000"/>
                  <a:lumOff val="35000"/>
                </a:schemeClr>
              </a:solidFill>
              <a:round/>
            </a:ln>
            <a:effectLst/>
          </c:spPr>
        </c:hiLowLines>
        <c:axId val="1127923423"/>
        <c:axId val="1127927167"/>
      </c:stockChart>
      <c:catAx>
        <c:axId val="1127923423"/>
        <c:scaling>
          <c:orientation val="minMax"/>
        </c:scaling>
        <c:delete val="0"/>
        <c:axPos val="b"/>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7927167"/>
        <c:crosses val="autoZero"/>
        <c:auto val="1"/>
        <c:lblAlgn val="ctr"/>
        <c:lblOffset val="100"/>
        <c:noMultiLvlLbl val="0"/>
      </c:catAx>
      <c:valAx>
        <c:axId val="1127927167"/>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7923423"/>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Volume and Price Analysis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tx>
            <c:strRef>
              <c:f>NFLX!$J$20</c:f>
              <c:strCache>
                <c:ptCount val="1"/>
                <c:pt idx="0">
                  <c:v>Volume</c:v>
                </c:pt>
              </c:strCache>
            </c:strRef>
          </c:tx>
          <c:spPr>
            <a:solidFill>
              <a:schemeClr val="accent1">
                <a:alpha val="85000"/>
              </a:schemeClr>
            </a:solidFill>
            <a:ln w="9525" cap="flat" cmpd="sng" algn="ctr">
              <a:solidFill>
                <a:schemeClr val="lt1">
                  <a:alpha val="50000"/>
                </a:schemeClr>
              </a:solidFill>
              <a:round/>
            </a:ln>
            <a:effectLst/>
          </c:spPr>
          <c:invertIfNegative val="0"/>
          <c:cat>
            <c:numRef>
              <c:f>NFLX!$I$21:$I$67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NFLX!$J$21:$J$67</c:f>
              <c:numCache>
                <c:formatCode>#,##0</c:formatCode>
                <c:ptCount val="47"/>
                <c:pt idx="0">
                  <c:v>3068808</c:v>
                </c:pt>
                <c:pt idx="1">
                  <c:v>4393135</c:v>
                </c:pt>
                <c:pt idx="2">
                  <c:v>4148749</c:v>
                </c:pt>
                <c:pt idx="3">
                  <c:v>5711795</c:v>
                </c:pt>
                <c:pt idx="4">
                  <c:v>3382873</c:v>
                </c:pt>
                <c:pt idx="5">
                  <c:v>4486145</c:v>
                </c:pt>
                <c:pt idx="6">
                  <c:v>3077836</c:v>
                </c:pt>
                <c:pt idx="7">
                  <c:v>3787372</c:v>
                </c:pt>
                <c:pt idx="8">
                  <c:v>4475063</c:v>
                </c:pt>
                <c:pt idx="9">
                  <c:v>7861109</c:v>
                </c:pt>
                <c:pt idx="10">
                  <c:v>4844418</c:v>
                </c:pt>
                <c:pt idx="11">
                  <c:v>4353508</c:v>
                </c:pt>
                <c:pt idx="12">
                  <c:v>12658993</c:v>
                </c:pt>
                <c:pt idx="13">
                  <c:v>58904266</c:v>
                </c:pt>
                <c:pt idx="14">
                  <c:v>32386782</c:v>
                </c:pt>
                <c:pt idx="15">
                  <c:v>15145816</c:v>
                </c:pt>
                <c:pt idx="16">
                  <c:v>12683981</c:v>
                </c:pt>
                <c:pt idx="17">
                  <c:v>24324747</c:v>
                </c:pt>
                <c:pt idx="18">
                  <c:v>11966605</c:v>
                </c:pt>
                <c:pt idx="19">
                  <c:v>20047452</c:v>
                </c:pt>
                <c:pt idx="20">
                  <c:v>22568099</c:v>
                </c:pt>
                <c:pt idx="21">
                  <c:v>14346010</c:v>
                </c:pt>
                <c:pt idx="22">
                  <c:v>9905210</c:v>
                </c:pt>
                <c:pt idx="23">
                  <c:v>7789798</c:v>
                </c:pt>
                <c:pt idx="24">
                  <c:v>8232859</c:v>
                </c:pt>
                <c:pt idx="25">
                  <c:v>6818543</c:v>
                </c:pt>
                <c:pt idx="26">
                  <c:v>7738227</c:v>
                </c:pt>
                <c:pt idx="27">
                  <c:v>8452915</c:v>
                </c:pt>
                <c:pt idx="28">
                  <c:v>7558939</c:v>
                </c:pt>
                <c:pt idx="29">
                  <c:v>7202155</c:v>
                </c:pt>
                <c:pt idx="30">
                  <c:v>5395641</c:v>
                </c:pt>
                <c:pt idx="31">
                  <c:v>5277650</c:v>
                </c:pt>
                <c:pt idx="32">
                  <c:v>4669222</c:v>
                </c:pt>
                <c:pt idx="33">
                  <c:v>6801668</c:v>
                </c:pt>
                <c:pt idx="34">
                  <c:v>6697515</c:v>
                </c:pt>
                <c:pt idx="35">
                  <c:v>4614290</c:v>
                </c:pt>
                <c:pt idx="36">
                  <c:v>7068724</c:v>
                </c:pt>
                <c:pt idx="37">
                  <c:v>4841636</c:v>
                </c:pt>
                <c:pt idx="38">
                  <c:v>5035046</c:v>
                </c:pt>
                <c:pt idx="39">
                  <c:v>3290439</c:v>
                </c:pt>
                <c:pt idx="40">
                  <c:v>5356809</c:v>
                </c:pt>
                <c:pt idx="41">
                  <c:v>6076836</c:v>
                </c:pt>
                <c:pt idx="42">
                  <c:v>5329180</c:v>
                </c:pt>
                <c:pt idx="43">
                  <c:v>5708383</c:v>
                </c:pt>
                <c:pt idx="44">
                  <c:v>6428655</c:v>
                </c:pt>
                <c:pt idx="45">
                  <c:v>6495420</c:v>
                </c:pt>
                <c:pt idx="46">
                  <c:v>4807767</c:v>
                </c:pt>
              </c:numCache>
            </c:numRef>
          </c:val>
          <c:extLst>
            <c:ext xmlns:c16="http://schemas.microsoft.com/office/drawing/2014/chart" uri="{C3380CC4-5D6E-409C-BE32-E72D297353CC}">
              <c16:uniqueId val="{00000000-B383-4A22-9B19-8747531D8DCC}"/>
            </c:ext>
          </c:extLst>
        </c:ser>
        <c:dLbls>
          <c:showLegendKey val="0"/>
          <c:showVal val="0"/>
          <c:showCatName val="0"/>
          <c:showSerName val="0"/>
          <c:showPercent val="0"/>
          <c:showBubbleSize val="0"/>
        </c:dLbls>
        <c:gapWidth val="150"/>
        <c:axId val="947206543"/>
        <c:axId val="947218607"/>
      </c:barChart>
      <c:stockChart>
        <c:ser>
          <c:idx val="1"/>
          <c:order val="1"/>
          <c:tx>
            <c:strRef>
              <c:f>NFLX!$K$20</c:f>
              <c:strCache>
                <c:ptCount val="1"/>
                <c:pt idx="0">
                  <c:v>Open</c:v>
                </c:pt>
              </c:strCache>
            </c:strRef>
          </c:tx>
          <c:spPr>
            <a:ln w="25400" cap="rnd">
              <a:noFill/>
              <a:round/>
            </a:ln>
            <a:effectLst/>
          </c:spPr>
          <c:marker>
            <c:symbol val="none"/>
          </c:marker>
          <c:cat>
            <c:numRef>
              <c:f>NFLX!$I$21:$I$67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NFLX!$K$21:$K$67</c:f>
              <c:numCache>
                <c:formatCode>_([$$-409]* #,##0.00_);_([$$-409]* \(#,##0.00\);_([$$-409]* "-"??_);_(@_)</c:formatCode>
                <c:ptCount val="47"/>
                <c:pt idx="0">
                  <c:v>605.61</c:v>
                </c:pt>
                <c:pt idx="1">
                  <c:v>599.91</c:v>
                </c:pt>
                <c:pt idx="2">
                  <c:v>592</c:v>
                </c:pt>
                <c:pt idx="3">
                  <c:v>554.34</c:v>
                </c:pt>
                <c:pt idx="4">
                  <c:v>549.46</c:v>
                </c:pt>
                <c:pt idx="5">
                  <c:v>538.49</c:v>
                </c:pt>
                <c:pt idx="6">
                  <c:v>536.99</c:v>
                </c:pt>
                <c:pt idx="7">
                  <c:v>544.27</c:v>
                </c:pt>
                <c:pt idx="8">
                  <c:v>537.05999999999995</c:v>
                </c:pt>
                <c:pt idx="9">
                  <c:v>517.6</c:v>
                </c:pt>
                <c:pt idx="10">
                  <c:v>520.08000000000004</c:v>
                </c:pt>
                <c:pt idx="11">
                  <c:v>515</c:v>
                </c:pt>
                <c:pt idx="12">
                  <c:v>517.74980000000005</c:v>
                </c:pt>
                <c:pt idx="13">
                  <c:v>400.42500000000001</c:v>
                </c:pt>
                <c:pt idx="14">
                  <c:v>383.91</c:v>
                </c:pt>
                <c:pt idx="15">
                  <c:v>379.14</c:v>
                </c:pt>
                <c:pt idx="16">
                  <c:v>378.27</c:v>
                </c:pt>
                <c:pt idx="17">
                  <c:v>382.06</c:v>
                </c:pt>
                <c:pt idx="18">
                  <c:v>386.76</c:v>
                </c:pt>
                <c:pt idx="19">
                  <c:v>401.97</c:v>
                </c:pt>
                <c:pt idx="20">
                  <c:v>432.96</c:v>
                </c:pt>
                <c:pt idx="21">
                  <c:v>448.25</c:v>
                </c:pt>
                <c:pt idx="22">
                  <c:v>421.44</c:v>
                </c:pt>
                <c:pt idx="23">
                  <c:v>407.31</c:v>
                </c:pt>
                <c:pt idx="24">
                  <c:v>410.17</c:v>
                </c:pt>
                <c:pt idx="25">
                  <c:v>398.18</c:v>
                </c:pt>
                <c:pt idx="26">
                  <c:v>408.65</c:v>
                </c:pt>
                <c:pt idx="27">
                  <c:v>402.1</c:v>
                </c:pt>
                <c:pt idx="28">
                  <c:v>405.33</c:v>
                </c:pt>
                <c:pt idx="29">
                  <c:v>387.59</c:v>
                </c:pt>
                <c:pt idx="30">
                  <c:v>403.79</c:v>
                </c:pt>
                <c:pt idx="31">
                  <c:v>401.53</c:v>
                </c:pt>
                <c:pt idx="32">
                  <c:v>394.23500000000001</c:v>
                </c:pt>
                <c:pt idx="33">
                  <c:v>392.53</c:v>
                </c:pt>
                <c:pt idx="34">
                  <c:v>388.95</c:v>
                </c:pt>
                <c:pt idx="35">
                  <c:v>382.72</c:v>
                </c:pt>
                <c:pt idx="36">
                  <c:v>355.09</c:v>
                </c:pt>
                <c:pt idx="37">
                  <c:v>386.61</c:v>
                </c:pt>
                <c:pt idx="38">
                  <c:v>387.33</c:v>
                </c:pt>
                <c:pt idx="39">
                  <c:v>391.6</c:v>
                </c:pt>
                <c:pt idx="40">
                  <c:v>388.93</c:v>
                </c:pt>
                <c:pt idx="41">
                  <c:v>386</c:v>
                </c:pt>
                <c:pt idx="42">
                  <c:v>368</c:v>
                </c:pt>
                <c:pt idx="43">
                  <c:v>360.41</c:v>
                </c:pt>
                <c:pt idx="44">
                  <c:v>349.8</c:v>
                </c:pt>
                <c:pt idx="45">
                  <c:v>357.685</c:v>
                </c:pt>
                <c:pt idx="46">
                  <c:v>356.2</c:v>
                </c:pt>
              </c:numCache>
            </c:numRef>
          </c:val>
          <c:smooth val="0"/>
          <c:extLst>
            <c:ext xmlns:c16="http://schemas.microsoft.com/office/drawing/2014/chart" uri="{C3380CC4-5D6E-409C-BE32-E72D297353CC}">
              <c16:uniqueId val="{00000001-B383-4A22-9B19-8747531D8DCC}"/>
            </c:ext>
          </c:extLst>
        </c:ser>
        <c:ser>
          <c:idx val="2"/>
          <c:order val="2"/>
          <c:tx>
            <c:strRef>
              <c:f>NFLX!$L$20</c:f>
              <c:strCache>
                <c:ptCount val="1"/>
                <c:pt idx="0">
                  <c:v>High</c:v>
                </c:pt>
              </c:strCache>
            </c:strRef>
          </c:tx>
          <c:spPr>
            <a:ln w="25400" cap="rnd">
              <a:noFill/>
              <a:round/>
            </a:ln>
            <a:effectLst/>
          </c:spPr>
          <c:marker>
            <c:symbol val="none"/>
          </c:marker>
          <c:cat>
            <c:numRef>
              <c:f>NFLX!$I$21:$I$67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NFLX!$L$21:$L$67</c:f>
              <c:numCache>
                <c:formatCode>_([$$-409]* #,##0.00_);_([$$-409]* \(#,##0.00\);_([$$-409]* "-"??_);_(@_)</c:formatCode>
                <c:ptCount val="47"/>
                <c:pt idx="0">
                  <c:v>609.99</c:v>
                </c:pt>
                <c:pt idx="1">
                  <c:v>600.40989999999999</c:v>
                </c:pt>
                <c:pt idx="2">
                  <c:v>592.84</c:v>
                </c:pt>
                <c:pt idx="3">
                  <c:v>563.36</c:v>
                </c:pt>
                <c:pt idx="4">
                  <c:v>553.42999999999995</c:v>
                </c:pt>
                <c:pt idx="5">
                  <c:v>543.69000000000005</c:v>
                </c:pt>
                <c:pt idx="6">
                  <c:v>543.91</c:v>
                </c:pt>
                <c:pt idx="7">
                  <c:v>544.27</c:v>
                </c:pt>
                <c:pt idx="8">
                  <c:v>540.79</c:v>
                </c:pt>
                <c:pt idx="9">
                  <c:v>538.37</c:v>
                </c:pt>
                <c:pt idx="10">
                  <c:v>521.75</c:v>
                </c:pt>
                <c:pt idx="11">
                  <c:v>523.21</c:v>
                </c:pt>
                <c:pt idx="12">
                  <c:v>526.64</c:v>
                </c:pt>
                <c:pt idx="13">
                  <c:v>409.1499</c:v>
                </c:pt>
                <c:pt idx="14">
                  <c:v>387.26</c:v>
                </c:pt>
                <c:pt idx="15">
                  <c:v>387.71</c:v>
                </c:pt>
                <c:pt idx="16">
                  <c:v>382.66</c:v>
                </c:pt>
                <c:pt idx="17">
                  <c:v>394.8</c:v>
                </c:pt>
                <c:pt idx="18">
                  <c:v>387</c:v>
                </c:pt>
                <c:pt idx="19">
                  <c:v>427.7</c:v>
                </c:pt>
                <c:pt idx="20">
                  <c:v>458.48</c:v>
                </c:pt>
                <c:pt idx="21">
                  <c:v>451.98</c:v>
                </c:pt>
                <c:pt idx="22">
                  <c:v>429.26</c:v>
                </c:pt>
                <c:pt idx="23">
                  <c:v>412.77</c:v>
                </c:pt>
                <c:pt idx="24">
                  <c:v>412.35</c:v>
                </c:pt>
                <c:pt idx="25">
                  <c:v>406.61</c:v>
                </c:pt>
                <c:pt idx="26">
                  <c:v>412.98</c:v>
                </c:pt>
                <c:pt idx="27">
                  <c:v>408</c:v>
                </c:pt>
                <c:pt idx="28">
                  <c:v>411.6103</c:v>
                </c:pt>
                <c:pt idx="29">
                  <c:v>409.36</c:v>
                </c:pt>
                <c:pt idx="30">
                  <c:v>409.1619</c:v>
                </c:pt>
                <c:pt idx="31">
                  <c:v>401.56</c:v>
                </c:pt>
                <c:pt idx="32">
                  <c:v>399.11</c:v>
                </c:pt>
                <c:pt idx="33">
                  <c:v>402.87</c:v>
                </c:pt>
                <c:pt idx="34">
                  <c:v>392.42</c:v>
                </c:pt>
                <c:pt idx="35">
                  <c:v>386</c:v>
                </c:pt>
                <c:pt idx="36">
                  <c:v>390.73</c:v>
                </c:pt>
                <c:pt idx="37">
                  <c:v>391.29</c:v>
                </c:pt>
                <c:pt idx="38">
                  <c:v>397.75</c:v>
                </c:pt>
                <c:pt idx="39">
                  <c:v>395</c:v>
                </c:pt>
                <c:pt idx="40">
                  <c:v>389.22</c:v>
                </c:pt>
                <c:pt idx="41">
                  <c:v>386.12</c:v>
                </c:pt>
                <c:pt idx="42">
                  <c:v>374.8186</c:v>
                </c:pt>
                <c:pt idx="43">
                  <c:v>361.995</c:v>
                </c:pt>
                <c:pt idx="44">
                  <c:v>358.86</c:v>
                </c:pt>
                <c:pt idx="45">
                  <c:v>364.14</c:v>
                </c:pt>
                <c:pt idx="46">
                  <c:v>367.02</c:v>
                </c:pt>
              </c:numCache>
            </c:numRef>
          </c:val>
          <c:smooth val="0"/>
          <c:extLst>
            <c:ext xmlns:c16="http://schemas.microsoft.com/office/drawing/2014/chart" uri="{C3380CC4-5D6E-409C-BE32-E72D297353CC}">
              <c16:uniqueId val="{00000002-B383-4A22-9B19-8747531D8DCC}"/>
            </c:ext>
          </c:extLst>
        </c:ser>
        <c:ser>
          <c:idx val="3"/>
          <c:order val="3"/>
          <c:tx>
            <c:strRef>
              <c:f>NFLX!$M$20</c:f>
              <c:strCache>
                <c:ptCount val="1"/>
                <c:pt idx="0">
                  <c:v>Low</c:v>
                </c:pt>
              </c:strCache>
            </c:strRef>
          </c:tx>
          <c:spPr>
            <a:ln w="25400" cap="rnd">
              <a:noFill/>
              <a:round/>
            </a:ln>
            <a:effectLst/>
          </c:spPr>
          <c:marker>
            <c:symbol val="none"/>
          </c:marker>
          <c:cat>
            <c:numRef>
              <c:f>NFLX!$I$21:$I$67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NFLX!$M$21:$M$67</c:f>
              <c:numCache>
                <c:formatCode>_([$$-409]* #,##0.00_);_([$$-409]* \(#,##0.00\);_([$$-409]* "-"??_);_(@_)</c:formatCode>
                <c:ptCount val="47"/>
                <c:pt idx="0">
                  <c:v>590.55999999999995</c:v>
                </c:pt>
                <c:pt idx="1">
                  <c:v>581.6</c:v>
                </c:pt>
                <c:pt idx="2">
                  <c:v>566.88</c:v>
                </c:pt>
                <c:pt idx="3">
                  <c:v>542.01</c:v>
                </c:pt>
                <c:pt idx="4">
                  <c:v>538.21749999999997</c:v>
                </c:pt>
                <c:pt idx="5">
                  <c:v>526.32000000000005</c:v>
                </c:pt>
                <c:pt idx="6">
                  <c:v>530.07000000000005</c:v>
                </c:pt>
                <c:pt idx="7">
                  <c:v>532.02</c:v>
                </c:pt>
                <c:pt idx="8">
                  <c:v>518.26</c:v>
                </c:pt>
                <c:pt idx="9">
                  <c:v>511.88</c:v>
                </c:pt>
                <c:pt idx="10">
                  <c:v>508.68</c:v>
                </c:pt>
                <c:pt idx="11">
                  <c:v>510.51</c:v>
                </c:pt>
                <c:pt idx="12">
                  <c:v>506.93</c:v>
                </c:pt>
                <c:pt idx="13">
                  <c:v>379.99</c:v>
                </c:pt>
                <c:pt idx="14">
                  <c:v>351.46</c:v>
                </c:pt>
                <c:pt idx="15">
                  <c:v>365.13</c:v>
                </c:pt>
                <c:pt idx="16">
                  <c:v>356.62</c:v>
                </c:pt>
                <c:pt idx="17">
                  <c:v>378.1</c:v>
                </c:pt>
                <c:pt idx="18">
                  <c:v>372.08</c:v>
                </c:pt>
                <c:pt idx="19">
                  <c:v>398.2</c:v>
                </c:pt>
                <c:pt idx="20">
                  <c:v>425.5401</c:v>
                </c:pt>
                <c:pt idx="21">
                  <c:v>426.48</c:v>
                </c:pt>
                <c:pt idx="22">
                  <c:v>404.28</c:v>
                </c:pt>
                <c:pt idx="23">
                  <c:v>396.63909999999998</c:v>
                </c:pt>
                <c:pt idx="24">
                  <c:v>393.55</c:v>
                </c:pt>
                <c:pt idx="25">
                  <c:v>395.83</c:v>
                </c:pt>
                <c:pt idx="26">
                  <c:v>398.79</c:v>
                </c:pt>
                <c:pt idx="27">
                  <c:v>396.36</c:v>
                </c:pt>
                <c:pt idx="28">
                  <c:v>387.65</c:v>
                </c:pt>
                <c:pt idx="29">
                  <c:v>386.89100000000002</c:v>
                </c:pt>
                <c:pt idx="30">
                  <c:v>401.01</c:v>
                </c:pt>
                <c:pt idx="31">
                  <c:v>390.38420000000002</c:v>
                </c:pt>
                <c:pt idx="32">
                  <c:v>385.7</c:v>
                </c:pt>
                <c:pt idx="33">
                  <c:v>389.04660000000001</c:v>
                </c:pt>
                <c:pt idx="34">
                  <c:v>373.02</c:v>
                </c:pt>
                <c:pt idx="35">
                  <c:v>366.66</c:v>
                </c:pt>
                <c:pt idx="36">
                  <c:v>354.72</c:v>
                </c:pt>
                <c:pt idx="37">
                  <c:v>375.58</c:v>
                </c:pt>
                <c:pt idx="38">
                  <c:v>382.13</c:v>
                </c:pt>
                <c:pt idx="39">
                  <c:v>383.70499999999998</c:v>
                </c:pt>
                <c:pt idx="40">
                  <c:v>375.21</c:v>
                </c:pt>
                <c:pt idx="41">
                  <c:v>364.65</c:v>
                </c:pt>
                <c:pt idx="42">
                  <c:v>357.17</c:v>
                </c:pt>
                <c:pt idx="43">
                  <c:v>350.2</c:v>
                </c:pt>
                <c:pt idx="44">
                  <c:v>340.67</c:v>
                </c:pt>
                <c:pt idx="45">
                  <c:v>350.50889999999998</c:v>
                </c:pt>
                <c:pt idx="46">
                  <c:v>353.3</c:v>
                </c:pt>
              </c:numCache>
            </c:numRef>
          </c:val>
          <c:smooth val="0"/>
          <c:extLst>
            <c:ext xmlns:c16="http://schemas.microsoft.com/office/drawing/2014/chart" uri="{C3380CC4-5D6E-409C-BE32-E72D297353CC}">
              <c16:uniqueId val="{00000003-B383-4A22-9B19-8747531D8DCC}"/>
            </c:ext>
          </c:extLst>
        </c:ser>
        <c:ser>
          <c:idx val="4"/>
          <c:order val="4"/>
          <c:tx>
            <c:strRef>
              <c:f>NFLX!$N$20</c:f>
              <c:strCache>
                <c:ptCount val="1"/>
                <c:pt idx="0">
                  <c:v>Close</c:v>
                </c:pt>
              </c:strCache>
            </c:strRef>
          </c:tx>
          <c:spPr>
            <a:ln w="25400" cap="rnd">
              <a:noFill/>
              <a:round/>
            </a:ln>
            <a:effectLst/>
          </c:spPr>
          <c:marker>
            <c:symbol val="none"/>
          </c:marker>
          <c:cat>
            <c:numRef>
              <c:f>NFLX!$I$21:$I$67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NFLX!$N$21:$N$67</c:f>
              <c:numCache>
                <c:formatCode>_([$$-409]* #,##0.00_);_([$$-409]* \(#,##0.00\);_([$$-409]* "-"??_);_(@_)</c:formatCode>
                <c:ptCount val="47"/>
                <c:pt idx="0">
                  <c:v>597.37</c:v>
                </c:pt>
                <c:pt idx="1">
                  <c:v>591.15</c:v>
                </c:pt>
                <c:pt idx="2">
                  <c:v>567.52</c:v>
                </c:pt>
                <c:pt idx="3">
                  <c:v>553.29</c:v>
                </c:pt>
                <c:pt idx="4">
                  <c:v>541.05999999999995</c:v>
                </c:pt>
                <c:pt idx="5">
                  <c:v>539.85</c:v>
                </c:pt>
                <c:pt idx="6">
                  <c:v>540.84</c:v>
                </c:pt>
                <c:pt idx="7">
                  <c:v>537.22</c:v>
                </c:pt>
                <c:pt idx="8">
                  <c:v>519.20000000000005</c:v>
                </c:pt>
                <c:pt idx="9">
                  <c:v>525.69000000000005</c:v>
                </c:pt>
                <c:pt idx="10">
                  <c:v>510.8</c:v>
                </c:pt>
                <c:pt idx="11">
                  <c:v>515.86</c:v>
                </c:pt>
                <c:pt idx="12">
                  <c:v>508.25</c:v>
                </c:pt>
                <c:pt idx="13">
                  <c:v>397.5</c:v>
                </c:pt>
                <c:pt idx="14">
                  <c:v>387.15</c:v>
                </c:pt>
                <c:pt idx="15">
                  <c:v>366.42</c:v>
                </c:pt>
                <c:pt idx="16">
                  <c:v>359.7</c:v>
                </c:pt>
                <c:pt idx="17">
                  <c:v>386.7</c:v>
                </c:pt>
                <c:pt idx="18">
                  <c:v>384.36</c:v>
                </c:pt>
                <c:pt idx="19">
                  <c:v>427.14</c:v>
                </c:pt>
                <c:pt idx="20">
                  <c:v>457.13</c:v>
                </c:pt>
                <c:pt idx="21">
                  <c:v>429.48</c:v>
                </c:pt>
                <c:pt idx="22">
                  <c:v>405.6</c:v>
                </c:pt>
                <c:pt idx="23">
                  <c:v>410.17</c:v>
                </c:pt>
                <c:pt idx="24">
                  <c:v>402.1</c:v>
                </c:pt>
                <c:pt idx="25">
                  <c:v>403.53</c:v>
                </c:pt>
                <c:pt idx="26">
                  <c:v>412.89</c:v>
                </c:pt>
                <c:pt idx="27">
                  <c:v>406.27</c:v>
                </c:pt>
                <c:pt idx="28">
                  <c:v>391.31</c:v>
                </c:pt>
                <c:pt idx="29">
                  <c:v>396.57</c:v>
                </c:pt>
                <c:pt idx="30">
                  <c:v>407.46</c:v>
                </c:pt>
                <c:pt idx="31">
                  <c:v>398.08</c:v>
                </c:pt>
                <c:pt idx="32">
                  <c:v>386.67</c:v>
                </c:pt>
                <c:pt idx="33">
                  <c:v>391.29</c:v>
                </c:pt>
                <c:pt idx="34">
                  <c:v>377.38</c:v>
                </c:pt>
                <c:pt idx="35">
                  <c:v>367.46</c:v>
                </c:pt>
                <c:pt idx="36">
                  <c:v>390.03</c:v>
                </c:pt>
                <c:pt idx="37">
                  <c:v>390.8</c:v>
                </c:pt>
                <c:pt idx="38">
                  <c:v>394.52</c:v>
                </c:pt>
                <c:pt idx="39">
                  <c:v>386.24</c:v>
                </c:pt>
                <c:pt idx="40">
                  <c:v>380.03</c:v>
                </c:pt>
                <c:pt idx="41">
                  <c:v>368.07</c:v>
                </c:pt>
                <c:pt idx="42">
                  <c:v>361.73</c:v>
                </c:pt>
                <c:pt idx="43">
                  <c:v>350.26</c:v>
                </c:pt>
                <c:pt idx="44">
                  <c:v>341.76</c:v>
                </c:pt>
                <c:pt idx="45">
                  <c:v>358.79</c:v>
                </c:pt>
                <c:pt idx="46">
                  <c:v>356.77</c:v>
                </c:pt>
              </c:numCache>
            </c:numRef>
          </c:val>
          <c:smooth val="0"/>
          <c:extLst>
            <c:ext xmlns:c16="http://schemas.microsoft.com/office/drawing/2014/chart" uri="{C3380CC4-5D6E-409C-BE32-E72D297353CC}">
              <c16:uniqueId val="{00000004-B383-4A22-9B19-8747531D8DCC}"/>
            </c:ext>
          </c:extLst>
        </c:ser>
        <c:dLbls>
          <c:showLegendKey val="0"/>
          <c:showVal val="0"/>
          <c:showCatName val="0"/>
          <c:showSerName val="0"/>
          <c:showPercent val="0"/>
          <c:showBubbleSize val="0"/>
        </c:dLbls>
        <c:hiLowLines>
          <c:spPr>
            <a:ln w="15875" cap="flat" cmpd="sng" algn="ctr">
              <a:solidFill>
                <a:schemeClr val="dk1">
                  <a:lumMod val="65000"/>
                  <a:lumOff val="35000"/>
                </a:schemeClr>
              </a:solidFill>
              <a:round/>
            </a:ln>
            <a:effectLst/>
          </c:spPr>
        </c:hiLowLines>
        <c:upDownBars>
          <c:gapWidth val="150"/>
          <c:upBars>
            <c:spPr>
              <a:solidFill>
                <a:schemeClr val="lt1"/>
              </a:solidFill>
              <a:ln w="9525" cap="flat" cmpd="sng" algn="ctr">
                <a:solidFill>
                  <a:schemeClr val="lt1">
                    <a:lumMod val="85000"/>
                  </a:schemeClr>
                </a:solidFill>
                <a:round/>
              </a:ln>
              <a:effectLst/>
            </c:spPr>
          </c:upBars>
          <c:downBars>
            <c:spPr>
              <a:solidFill>
                <a:schemeClr val="dk1">
                  <a:lumMod val="65000"/>
                  <a:lumOff val="35000"/>
                </a:schemeClr>
              </a:solidFill>
              <a:ln w="9525" cap="flat" cmpd="sng" algn="ctr">
                <a:solidFill>
                  <a:schemeClr val="dk1">
                    <a:lumMod val="65000"/>
                    <a:lumOff val="35000"/>
                  </a:schemeClr>
                </a:solidFill>
                <a:round/>
              </a:ln>
              <a:effectLst/>
            </c:spPr>
          </c:downBars>
        </c:upDownBars>
        <c:axId val="947220271"/>
        <c:axId val="947210287"/>
      </c:stockChart>
      <c:dateAx>
        <c:axId val="947206543"/>
        <c:scaling>
          <c:orientation val="minMax"/>
        </c:scaling>
        <c:delete val="0"/>
        <c:axPos val="b"/>
        <c:numFmt formatCode="m/d/yyyy"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947218607"/>
        <c:crosses val="autoZero"/>
        <c:auto val="1"/>
        <c:lblOffset val="100"/>
        <c:baseTimeUnit val="days"/>
      </c:dateAx>
      <c:valAx>
        <c:axId val="947218607"/>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947206543"/>
        <c:crosses val="autoZero"/>
        <c:crossBetween val="between"/>
      </c:valAx>
      <c:valAx>
        <c:axId val="947210287"/>
        <c:scaling>
          <c:orientation val="minMax"/>
        </c:scaling>
        <c:delete val="0"/>
        <c:axPos val="r"/>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947220271"/>
        <c:crosses val="max"/>
        <c:crossBetween val="between"/>
      </c:valAx>
      <c:dateAx>
        <c:axId val="947220271"/>
        <c:scaling>
          <c:orientation val="minMax"/>
        </c:scaling>
        <c:delete val="1"/>
        <c:axPos val="b"/>
        <c:numFmt formatCode="m/d/yyyy" sourceLinked="1"/>
        <c:majorTickMark val="out"/>
        <c:minorTickMark val="none"/>
        <c:tickLblPos val="nextTo"/>
        <c:crossAx val="947210287"/>
        <c:crosses val="autoZero"/>
        <c:auto val="1"/>
        <c:lblOffset val="100"/>
        <c:baseTimeUnit val="days"/>
      </c:date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 Open-High-Low-Close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stockChart>
        <c:ser>
          <c:idx val="0"/>
          <c:order val="0"/>
          <c:tx>
            <c:strRef>
              <c:f>NFLX!$K$20</c:f>
              <c:strCache>
                <c:ptCount val="1"/>
                <c:pt idx="0">
                  <c:v>Open</c:v>
                </c:pt>
              </c:strCache>
            </c:strRef>
          </c:tx>
          <c:spPr>
            <a:ln w="25400" cap="rnd">
              <a:noFill/>
              <a:round/>
            </a:ln>
            <a:effectLst/>
          </c:spPr>
          <c:marker>
            <c:symbol val="none"/>
          </c:marker>
          <c:val>
            <c:numRef>
              <c:f>NFLX!$K$21:$K$67</c:f>
              <c:numCache>
                <c:formatCode>_([$$-409]* #,##0.00_);_([$$-409]* \(#,##0.00\);_([$$-409]* "-"??_);_(@_)</c:formatCode>
                <c:ptCount val="47"/>
                <c:pt idx="0">
                  <c:v>605.61</c:v>
                </c:pt>
                <c:pt idx="1">
                  <c:v>599.91</c:v>
                </c:pt>
                <c:pt idx="2">
                  <c:v>592</c:v>
                </c:pt>
                <c:pt idx="3">
                  <c:v>554.34</c:v>
                </c:pt>
                <c:pt idx="4">
                  <c:v>549.46</c:v>
                </c:pt>
                <c:pt idx="5">
                  <c:v>538.49</c:v>
                </c:pt>
                <c:pt idx="6">
                  <c:v>536.99</c:v>
                </c:pt>
                <c:pt idx="7">
                  <c:v>544.27</c:v>
                </c:pt>
                <c:pt idx="8">
                  <c:v>537.05999999999995</c:v>
                </c:pt>
                <c:pt idx="9">
                  <c:v>517.6</c:v>
                </c:pt>
                <c:pt idx="10">
                  <c:v>520.08000000000004</c:v>
                </c:pt>
                <c:pt idx="11">
                  <c:v>515</c:v>
                </c:pt>
                <c:pt idx="12">
                  <c:v>517.74980000000005</c:v>
                </c:pt>
                <c:pt idx="13">
                  <c:v>400.42500000000001</c:v>
                </c:pt>
                <c:pt idx="14">
                  <c:v>383.91</c:v>
                </c:pt>
                <c:pt idx="15">
                  <c:v>379.14</c:v>
                </c:pt>
                <c:pt idx="16">
                  <c:v>378.27</c:v>
                </c:pt>
                <c:pt idx="17">
                  <c:v>382.06</c:v>
                </c:pt>
                <c:pt idx="18">
                  <c:v>386.76</c:v>
                </c:pt>
                <c:pt idx="19">
                  <c:v>401.97</c:v>
                </c:pt>
                <c:pt idx="20">
                  <c:v>432.96</c:v>
                </c:pt>
                <c:pt idx="21">
                  <c:v>448.25</c:v>
                </c:pt>
                <c:pt idx="22">
                  <c:v>421.44</c:v>
                </c:pt>
                <c:pt idx="23">
                  <c:v>407.31</c:v>
                </c:pt>
                <c:pt idx="24">
                  <c:v>410.17</c:v>
                </c:pt>
                <c:pt idx="25">
                  <c:v>398.18</c:v>
                </c:pt>
                <c:pt idx="26">
                  <c:v>408.65</c:v>
                </c:pt>
                <c:pt idx="27">
                  <c:v>402.1</c:v>
                </c:pt>
                <c:pt idx="28">
                  <c:v>405.33</c:v>
                </c:pt>
                <c:pt idx="29">
                  <c:v>387.59</c:v>
                </c:pt>
                <c:pt idx="30">
                  <c:v>403.79</c:v>
                </c:pt>
                <c:pt idx="31">
                  <c:v>401.53</c:v>
                </c:pt>
                <c:pt idx="32">
                  <c:v>394.23500000000001</c:v>
                </c:pt>
                <c:pt idx="33">
                  <c:v>392.53</c:v>
                </c:pt>
                <c:pt idx="34">
                  <c:v>388.95</c:v>
                </c:pt>
                <c:pt idx="35">
                  <c:v>382.72</c:v>
                </c:pt>
                <c:pt idx="36">
                  <c:v>355.09</c:v>
                </c:pt>
                <c:pt idx="37">
                  <c:v>386.61</c:v>
                </c:pt>
                <c:pt idx="38">
                  <c:v>387.33</c:v>
                </c:pt>
                <c:pt idx="39">
                  <c:v>391.6</c:v>
                </c:pt>
                <c:pt idx="40">
                  <c:v>388.93</c:v>
                </c:pt>
                <c:pt idx="41">
                  <c:v>386</c:v>
                </c:pt>
                <c:pt idx="42">
                  <c:v>368</c:v>
                </c:pt>
                <c:pt idx="43">
                  <c:v>360.41</c:v>
                </c:pt>
                <c:pt idx="44">
                  <c:v>349.8</c:v>
                </c:pt>
                <c:pt idx="45">
                  <c:v>357.685</c:v>
                </c:pt>
                <c:pt idx="46">
                  <c:v>356.2</c:v>
                </c:pt>
              </c:numCache>
            </c:numRef>
          </c:val>
          <c:smooth val="0"/>
          <c:extLst>
            <c:ext xmlns:c16="http://schemas.microsoft.com/office/drawing/2014/chart" uri="{C3380CC4-5D6E-409C-BE32-E72D297353CC}">
              <c16:uniqueId val="{00000000-4FCA-4E70-ABF1-59048E7764B1}"/>
            </c:ext>
          </c:extLst>
        </c:ser>
        <c:ser>
          <c:idx val="1"/>
          <c:order val="1"/>
          <c:tx>
            <c:strRef>
              <c:f>NFLX!$L$20</c:f>
              <c:strCache>
                <c:ptCount val="1"/>
                <c:pt idx="0">
                  <c:v>High</c:v>
                </c:pt>
              </c:strCache>
            </c:strRef>
          </c:tx>
          <c:spPr>
            <a:ln w="25400" cap="rnd">
              <a:noFill/>
              <a:round/>
            </a:ln>
            <a:effectLst/>
          </c:spPr>
          <c:marker>
            <c:symbol val="none"/>
          </c:marker>
          <c:val>
            <c:numRef>
              <c:f>NFLX!$L$21:$L$67</c:f>
              <c:numCache>
                <c:formatCode>_([$$-409]* #,##0.00_);_([$$-409]* \(#,##0.00\);_([$$-409]* "-"??_);_(@_)</c:formatCode>
                <c:ptCount val="47"/>
                <c:pt idx="0">
                  <c:v>609.99</c:v>
                </c:pt>
                <c:pt idx="1">
                  <c:v>600.40989999999999</c:v>
                </c:pt>
                <c:pt idx="2">
                  <c:v>592.84</c:v>
                </c:pt>
                <c:pt idx="3">
                  <c:v>563.36</c:v>
                </c:pt>
                <c:pt idx="4">
                  <c:v>553.42999999999995</c:v>
                </c:pt>
                <c:pt idx="5">
                  <c:v>543.69000000000005</c:v>
                </c:pt>
                <c:pt idx="6">
                  <c:v>543.91</c:v>
                </c:pt>
                <c:pt idx="7">
                  <c:v>544.27</c:v>
                </c:pt>
                <c:pt idx="8">
                  <c:v>540.79</c:v>
                </c:pt>
                <c:pt idx="9">
                  <c:v>538.37</c:v>
                </c:pt>
                <c:pt idx="10">
                  <c:v>521.75</c:v>
                </c:pt>
                <c:pt idx="11">
                  <c:v>523.21</c:v>
                </c:pt>
                <c:pt idx="12">
                  <c:v>526.64</c:v>
                </c:pt>
                <c:pt idx="13">
                  <c:v>409.1499</c:v>
                </c:pt>
                <c:pt idx="14">
                  <c:v>387.26</c:v>
                </c:pt>
                <c:pt idx="15">
                  <c:v>387.71</c:v>
                </c:pt>
                <c:pt idx="16">
                  <c:v>382.66</c:v>
                </c:pt>
                <c:pt idx="17">
                  <c:v>394.8</c:v>
                </c:pt>
                <c:pt idx="18">
                  <c:v>387</c:v>
                </c:pt>
                <c:pt idx="19">
                  <c:v>427.7</c:v>
                </c:pt>
                <c:pt idx="20">
                  <c:v>458.48</c:v>
                </c:pt>
                <c:pt idx="21">
                  <c:v>451.98</c:v>
                </c:pt>
                <c:pt idx="22">
                  <c:v>429.26</c:v>
                </c:pt>
                <c:pt idx="23">
                  <c:v>412.77</c:v>
                </c:pt>
                <c:pt idx="24">
                  <c:v>412.35</c:v>
                </c:pt>
                <c:pt idx="25">
                  <c:v>406.61</c:v>
                </c:pt>
                <c:pt idx="26">
                  <c:v>412.98</c:v>
                </c:pt>
                <c:pt idx="27">
                  <c:v>408</c:v>
                </c:pt>
                <c:pt idx="28">
                  <c:v>411.6103</c:v>
                </c:pt>
                <c:pt idx="29">
                  <c:v>409.36</c:v>
                </c:pt>
                <c:pt idx="30">
                  <c:v>409.1619</c:v>
                </c:pt>
                <c:pt idx="31">
                  <c:v>401.56</c:v>
                </c:pt>
                <c:pt idx="32">
                  <c:v>399.11</c:v>
                </c:pt>
                <c:pt idx="33">
                  <c:v>402.87</c:v>
                </c:pt>
                <c:pt idx="34">
                  <c:v>392.42</c:v>
                </c:pt>
                <c:pt idx="35">
                  <c:v>386</c:v>
                </c:pt>
                <c:pt idx="36">
                  <c:v>390.73</c:v>
                </c:pt>
                <c:pt idx="37">
                  <c:v>391.29</c:v>
                </c:pt>
                <c:pt idx="38">
                  <c:v>397.75</c:v>
                </c:pt>
                <c:pt idx="39">
                  <c:v>395</c:v>
                </c:pt>
                <c:pt idx="40">
                  <c:v>389.22</c:v>
                </c:pt>
                <c:pt idx="41">
                  <c:v>386.12</c:v>
                </c:pt>
                <c:pt idx="42">
                  <c:v>374.8186</c:v>
                </c:pt>
                <c:pt idx="43">
                  <c:v>361.995</c:v>
                </c:pt>
                <c:pt idx="44">
                  <c:v>358.86</c:v>
                </c:pt>
                <c:pt idx="45">
                  <c:v>364.14</c:v>
                </c:pt>
                <c:pt idx="46">
                  <c:v>367.02</c:v>
                </c:pt>
              </c:numCache>
            </c:numRef>
          </c:val>
          <c:smooth val="0"/>
          <c:extLst>
            <c:ext xmlns:c16="http://schemas.microsoft.com/office/drawing/2014/chart" uri="{C3380CC4-5D6E-409C-BE32-E72D297353CC}">
              <c16:uniqueId val="{00000001-4FCA-4E70-ABF1-59048E7764B1}"/>
            </c:ext>
          </c:extLst>
        </c:ser>
        <c:ser>
          <c:idx val="2"/>
          <c:order val="2"/>
          <c:tx>
            <c:strRef>
              <c:f>NFLX!$M$20</c:f>
              <c:strCache>
                <c:ptCount val="1"/>
                <c:pt idx="0">
                  <c:v>Low</c:v>
                </c:pt>
              </c:strCache>
            </c:strRef>
          </c:tx>
          <c:spPr>
            <a:ln w="25400" cap="rnd">
              <a:noFill/>
              <a:round/>
            </a:ln>
            <a:effectLst/>
          </c:spPr>
          <c:marker>
            <c:symbol val="none"/>
          </c:marker>
          <c:val>
            <c:numRef>
              <c:f>NFLX!$M$21:$M$67</c:f>
              <c:numCache>
                <c:formatCode>_([$$-409]* #,##0.00_);_([$$-409]* \(#,##0.00\);_([$$-409]* "-"??_);_(@_)</c:formatCode>
                <c:ptCount val="47"/>
                <c:pt idx="0">
                  <c:v>590.55999999999995</c:v>
                </c:pt>
                <c:pt idx="1">
                  <c:v>581.6</c:v>
                </c:pt>
                <c:pt idx="2">
                  <c:v>566.88</c:v>
                </c:pt>
                <c:pt idx="3">
                  <c:v>542.01</c:v>
                </c:pt>
                <c:pt idx="4">
                  <c:v>538.21749999999997</c:v>
                </c:pt>
                <c:pt idx="5">
                  <c:v>526.32000000000005</c:v>
                </c:pt>
                <c:pt idx="6">
                  <c:v>530.07000000000005</c:v>
                </c:pt>
                <c:pt idx="7">
                  <c:v>532.02</c:v>
                </c:pt>
                <c:pt idx="8">
                  <c:v>518.26</c:v>
                </c:pt>
                <c:pt idx="9">
                  <c:v>511.88</c:v>
                </c:pt>
                <c:pt idx="10">
                  <c:v>508.68</c:v>
                </c:pt>
                <c:pt idx="11">
                  <c:v>510.51</c:v>
                </c:pt>
                <c:pt idx="12">
                  <c:v>506.93</c:v>
                </c:pt>
                <c:pt idx="13">
                  <c:v>379.99</c:v>
                </c:pt>
                <c:pt idx="14">
                  <c:v>351.46</c:v>
                </c:pt>
                <c:pt idx="15">
                  <c:v>365.13</c:v>
                </c:pt>
                <c:pt idx="16">
                  <c:v>356.62</c:v>
                </c:pt>
                <c:pt idx="17">
                  <c:v>378.1</c:v>
                </c:pt>
                <c:pt idx="18">
                  <c:v>372.08</c:v>
                </c:pt>
                <c:pt idx="19">
                  <c:v>398.2</c:v>
                </c:pt>
                <c:pt idx="20">
                  <c:v>425.5401</c:v>
                </c:pt>
                <c:pt idx="21">
                  <c:v>426.48</c:v>
                </c:pt>
                <c:pt idx="22">
                  <c:v>404.28</c:v>
                </c:pt>
                <c:pt idx="23">
                  <c:v>396.63909999999998</c:v>
                </c:pt>
                <c:pt idx="24">
                  <c:v>393.55</c:v>
                </c:pt>
                <c:pt idx="25">
                  <c:v>395.83</c:v>
                </c:pt>
                <c:pt idx="26">
                  <c:v>398.79</c:v>
                </c:pt>
                <c:pt idx="27">
                  <c:v>396.36</c:v>
                </c:pt>
                <c:pt idx="28">
                  <c:v>387.65</c:v>
                </c:pt>
                <c:pt idx="29">
                  <c:v>386.89100000000002</c:v>
                </c:pt>
                <c:pt idx="30">
                  <c:v>401.01</c:v>
                </c:pt>
                <c:pt idx="31">
                  <c:v>390.38420000000002</c:v>
                </c:pt>
                <c:pt idx="32">
                  <c:v>385.7</c:v>
                </c:pt>
                <c:pt idx="33">
                  <c:v>389.04660000000001</c:v>
                </c:pt>
                <c:pt idx="34">
                  <c:v>373.02</c:v>
                </c:pt>
                <c:pt idx="35">
                  <c:v>366.66</c:v>
                </c:pt>
                <c:pt idx="36">
                  <c:v>354.72</c:v>
                </c:pt>
                <c:pt idx="37">
                  <c:v>375.58</c:v>
                </c:pt>
                <c:pt idx="38">
                  <c:v>382.13</c:v>
                </c:pt>
                <c:pt idx="39">
                  <c:v>383.70499999999998</c:v>
                </c:pt>
                <c:pt idx="40">
                  <c:v>375.21</c:v>
                </c:pt>
                <c:pt idx="41">
                  <c:v>364.65</c:v>
                </c:pt>
                <c:pt idx="42">
                  <c:v>357.17</c:v>
                </c:pt>
                <c:pt idx="43">
                  <c:v>350.2</c:v>
                </c:pt>
                <c:pt idx="44">
                  <c:v>340.67</c:v>
                </c:pt>
                <c:pt idx="45">
                  <c:v>350.50889999999998</c:v>
                </c:pt>
                <c:pt idx="46">
                  <c:v>353.3</c:v>
                </c:pt>
              </c:numCache>
            </c:numRef>
          </c:val>
          <c:smooth val="0"/>
          <c:extLst>
            <c:ext xmlns:c16="http://schemas.microsoft.com/office/drawing/2014/chart" uri="{C3380CC4-5D6E-409C-BE32-E72D297353CC}">
              <c16:uniqueId val="{00000002-4FCA-4E70-ABF1-59048E7764B1}"/>
            </c:ext>
          </c:extLst>
        </c:ser>
        <c:ser>
          <c:idx val="3"/>
          <c:order val="3"/>
          <c:tx>
            <c:strRef>
              <c:f>NFLX!$N$20</c:f>
              <c:strCache>
                <c:ptCount val="1"/>
                <c:pt idx="0">
                  <c:v>Close</c:v>
                </c:pt>
              </c:strCache>
            </c:strRef>
          </c:tx>
          <c:spPr>
            <a:ln w="25400" cap="rnd">
              <a:noFill/>
              <a:round/>
            </a:ln>
            <a:effectLst/>
          </c:spPr>
          <c:marker>
            <c:symbol val="none"/>
          </c:marker>
          <c:val>
            <c:numRef>
              <c:f>NFLX!$N$21:$N$67</c:f>
              <c:numCache>
                <c:formatCode>_([$$-409]* #,##0.00_);_([$$-409]* \(#,##0.00\);_([$$-409]* "-"??_);_(@_)</c:formatCode>
                <c:ptCount val="47"/>
                <c:pt idx="0">
                  <c:v>597.37</c:v>
                </c:pt>
                <c:pt idx="1">
                  <c:v>591.15</c:v>
                </c:pt>
                <c:pt idx="2">
                  <c:v>567.52</c:v>
                </c:pt>
                <c:pt idx="3">
                  <c:v>553.29</c:v>
                </c:pt>
                <c:pt idx="4">
                  <c:v>541.05999999999995</c:v>
                </c:pt>
                <c:pt idx="5">
                  <c:v>539.85</c:v>
                </c:pt>
                <c:pt idx="6">
                  <c:v>540.84</c:v>
                </c:pt>
                <c:pt idx="7">
                  <c:v>537.22</c:v>
                </c:pt>
                <c:pt idx="8">
                  <c:v>519.20000000000005</c:v>
                </c:pt>
                <c:pt idx="9">
                  <c:v>525.69000000000005</c:v>
                </c:pt>
                <c:pt idx="10">
                  <c:v>510.8</c:v>
                </c:pt>
                <c:pt idx="11">
                  <c:v>515.86</c:v>
                </c:pt>
                <c:pt idx="12">
                  <c:v>508.25</c:v>
                </c:pt>
                <c:pt idx="13">
                  <c:v>397.5</c:v>
                </c:pt>
                <c:pt idx="14">
                  <c:v>387.15</c:v>
                </c:pt>
                <c:pt idx="15">
                  <c:v>366.42</c:v>
                </c:pt>
                <c:pt idx="16">
                  <c:v>359.7</c:v>
                </c:pt>
                <c:pt idx="17">
                  <c:v>386.7</c:v>
                </c:pt>
                <c:pt idx="18">
                  <c:v>384.36</c:v>
                </c:pt>
                <c:pt idx="19">
                  <c:v>427.14</c:v>
                </c:pt>
                <c:pt idx="20">
                  <c:v>457.13</c:v>
                </c:pt>
                <c:pt idx="21">
                  <c:v>429.48</c:v>
                </c:pt>
                <c:pt idx="22">
                  <c:v>405.6</c:v>
                </c:pt>
                <c:pt idx="23">
                  <c:v>410.17</c:v>
                </c:pt>
                <c:pt idx="24">
                  <c:v>402.1</c:v>
                </c:pt>
                <c:pt idx="25">
                  <c:v>403.53</c:v>
                </c:pt>
                <c:pt idx="26">
                  <c:v>412.89</c:v>
                </c:pt>
                <c:pt idx="27">
                  <c:v>406.27</c:v>
                </c:pt>
                <c:pt idx="28">
                  <c:v>391.31</c:v>
                </c:pt>
                <c:pt idx="29">
                  <c:v>396.57</c:v>
                </c:pt>
                <c:pt idx="30">
                  <c:v>407.46</c:v>
                </c:pt>
                <c:pt idx="31">
                  <c:v>398.08</c:v>
                </c:pt>
                <c:pt idx="32">
                  <c:v>386.67</c:v>
                </c:pt>
                <c:pt idx="33">
                  <c:v>391.29</c:v>
                </c:pt>
                <c:pt idx="34">
                  <c:v>377.38</c:v>
                </c:pt>
                <c:pt idx="35">
                  <c:v>367.46</c:v>
                </c:pt>
                <c:pt idx="36">
                  <c:v>390.03</c:v>
                </c:pt>
                <c:pt idx="37">
                  <c:v>390.8</c:v>
                </c:pt>
                <c:pt idx="38">
                  <c:v>394.52</c:v>
                </c:pt>
                <c:pt idx="39">
                  <c:v>386.24</c:v>
                </c:pt>
                <c:pt idx="40">
                  <c:v>380.03</c:v>
                </c:pt>
                <c:pt idx="41">
                  <c:v>368.07</c:v>
                </c:pt>
                <c:pt idx="42">
                  <c:v>361.73</c:v>
                </c:pt>
                <c:pt idx="43">
                  <c:v>350.26</c:v>
                </c:pt>
                <c:pt idx="44">
                  <c:v>341.76</c:v>
                </c:pt>
                <c:pt idx="45">
                  <c:v>358.79</c:v>
                </c:pt>
                <c:pt idx="46">
                  <c:v>356.77</c:v>
                </c:pt>
              </c:numCache>
            </c:numRef>
          </c:val>
          <c:smooth val="0"/>
          <c:extLst>
            <c:ext xmlns:c16="http://schemas.microsoft.com/office/drawing/2014/chart" uri="{C3380CC4-5D6E-409C-BE32-E72D297353CC}">
              <c16:uniqueId val="{00000003-4FCA-4E70-ABF1-59048E7764B1}"/>
            </c:ext>
          </c:extLst>
        </c:ser>
        <c:dLbls>
          <c:showLegendKey val="0"/>
          <c:showVal val="0"/>
          <c:showCatName val="0"/>
          <c:showSerName val="0"/>
          <c:showPercent val="0"/>
          <c:showBubbleSize val="0"/>
        </c:dLbls>
        <c:hiLowLines>
          <c:spPr>
            <a:ln w="15875" cap="flat" cmpd="sng" algn="ctr">
              <a:solidFill>
                <a:schemeClr val="dk1">
                  <a:lumMod val="65000"/>
                  <a:lumOff val="35000"/>
                </a:schemeClr>
              </a:solidFill>
              <a:round/>
            </a:ln>
            <a:effectLst/>
          </c:spPr>
        </c:hiLowLines>
        <c:upDownBars>
          <c:gapWidth val="150"/>
          <c:upBars>
            <c:spPr>
              <a:solidFill>
                <a:schemeClr val="lt1"/>
              </a:solidFill>
              <a:ln w="9525" cap="flat" cmpd="sng" algn="ctr">
                <a:solidFill>
                  <a:schemeClr val="lt1">
                    <a:lumMod val="85000"/>
                  </a:schemeClr>
                </a:solidFill>
                <a:round/>
              </a:ln>
              <a:effectLst/>
            </c:spPr>
          </c:upBars>
          <c:downBars>
            <c:spPr>
              <a:solidFill>
                <a:schemeClr val="dk1">
                  <a:lumMod val="65000"/>
                  <a:lumOff val="35000"/>
                </a:schemeClr>
              </a:solidFill>
              <a:ln w="9525" cap="flat" cmpd="sng" algn="ctr">
                <a:solidFill>
                  <a:schemeClr val="dk1">
                    <a:lumMod val="65000"/>
                    <a:lumOff val="35000"/>
                  </a:schemeClr>
                </a:solidFill>
                <a:round/>
              </a:ln>
              <a:effectLst/>
            </c:spPr>
          </c:downBars>
        </c:upDownBars>
        <c:axId val="1127930079"/>
        <c:axId val="1127920511"/>
      </c:stockChart>
      <c:catAx>
        <c:axId val="1127930079"/>
        <c:scaling>
          <c:orientation val="minMax"/>
        </c:scaling>
        <c:delete val="0"/>
        <c:axPos val="b"/>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7920511"/>
        <c:crosses val="autoZero"/>
        <c:auto val="1"/>
        <c:lblAlgn val="ctr"/>
        <c:lblOffset val="100"/>
        <c:noMultiLvlLbl val="0"/>
      </c:catAx>
      <c:valAx>
        <c:axId val="1127920511"/>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7930079"/>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High-low-Close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manualLayout>
          <c:layoutTarget val="inner"/>
          <c:xMode val="edge"/>
          <c:yMode val="edge"/>
          <c:x val="0.12842889039292801"/>
          <c:y val="0.26752129674934449"/>
          <c:w val="0.84404477462941052"/>
          <c:h val="0.43883724139661512"/>
        </c:manualLayout>
      </c:layout>
      <c:stockChart>
        <c:ser>
          <c:idx val="0"/>
          <c:order val="0"/>
          <c:tx>
            <c:strRef>
              <c:f>NFLX!$L$20</c:f>
              <c:strCache>
                <c:ptCount val="1"/>
                <c:pt idx="0">
                  <c:v>High</c:v>
                </c:pt>
              </c:strCache>
            </c:strRef>
          </c:tx>
          <c:spPr>
            <a:ln w="25400" cap="rnd">
              <a:noFill/>
              <a:round/>
            </a:ln>
            <a:effectLst/>
          </c:spPr>
          <c:marker>
            <c:symbol val="none"/>
          </c:marker>
          <c:val>
            <c:numRef>
              <c:f>NFLX!$L$21:$L$67</c:f>
              <c:numCache>
                <c:formatCode>_([$$-409]* #,##0.00_);_([$$-409]* \(#,##0.00\);_([$$-409]* "-"??_);_(@_)</c:formatCode>
                <c:ptCount val="47"/>
                <c:pt idx="0">
                  <c:v>609.99</c:v>
                </c:pt>
                <c:pt idx="1">
                  <c:v>600.40989999999999</c:v>
                </c:pt>
                <c:pt idx="2">
                  <c:v>592.84</c:v>
                </c:pt>
                <c:pt idx="3">
                  <c:v>563.36</c:v>
                </c:pt>
                <c:pt idx="4">
                  <c:v>553.42999999999995</c:v>
                </c:pt>
                <c:pt idx="5">
                  <c:v>543.69000000000005</c:v>
                </c:pt>
                <c:pt idx="6">
                  <c:v>543.91</c:v>
                </c:pt>
                <c:pt idx="7">
                  <c:v>544.27</c:v>
                </c:pt>
                <c:pt idx="8">
                  <c:v>540.79</c:v>
                </c:pt>
                <c:pt idx="9">
                  <c:v>538.37</c:v>
                </c:pt>
                <c:pt idx="10">
                  <c:v>521.75</c:v>
                </c:pt>
                <c:pt idx="11">
                  <c:v>523.21</c:v>
                </c:pt>
                <c:pt idx="12">
                  <c:v>526.64</c:v>
                </c:pt>
                <c:pt idx="13">
                  <c:v>409.1499</c:v>
                </c:pt>
                <c:pt idx="14">
                  <c:v>387.26</c:v>
                </c:pt>
                <c:pt idx="15">
                  <c:v>387.71</c:v>
                </c:pt>
                <c:pt idx="16">
                  <c:v>382.66</c:v>
                </c:pt>
                <c:pt idx="17">
                  <c:v>394.8</c:v>
                </c:pt>
                <c:pt idx="18">
                  <c:v>387</c:v>
                </c:pt>
                <c:pt idx="19">
                  <c:v>427.7</c:v>
                </c:pt>
                <c:pt idx="20">
                  <c:v>458.48</c:v>
                </c:pt>
                <c:pt idx="21">
                  <c:v>451.98</c:v>
                </c:pt>
                <c:pt idx="22">
                  <c:v>429.26</c:v>
                </c:pt>
                <c:pt idx="23">
                  <c:v>412.77</c:v>
                </c:pt>
                <c:pt idx="24">
                  <c:v>412.35</c:v>
                </c:pt>
                <c:pt idx="25">
                  <c:v>406.61</c:v>
                </c:pt>
                <c:pt idx="26">
                  <c:v>412.98</c:v>
                </c:pt>
                <c:pt idx="27">
                  <c:v>408</c:v>
                </c:pt>
                <c:pt idx="28">
                  <c:v>411.6103</c:v>
                </c:pt>
                <c:pt idx="29">
                  <c:v>409.36</c:v>
                </c:pt>
                <c:pt idx="30">
                  <c:v>409.1619</c:v>
                </c:pt>
                <c:pt idx="31">
                  <c:v>401.56</c:v>
                </c:pt>
                <c:pt idx="32">
                  <c:v>399.11</c:v>
                </c:pt>
                <c:pt idx="33">
                  <c:v>402.87</c:v>
                </c:pt>
                <c:pt idx="34">
                  <c:v>392.42</c:v>
                </c:pt>
                <c:pt idx="35">
                  <c:v>386</c:v>
                </c:pt>
                <c:pt idx="36">
                  <c:v>390.73</c:v>
                </c:pt>
                <c:pt idx="37">
                  <c:v>391.29</c:v>
                </c:pt>
                <c:pt idx="38">
                  <c:v>397.75</c:v>
                </c:pt>
                <c:pt idx="39">
                  <c:v>395</c:v>
                </c:pt>
                <c:pt idx="40">
                  <c:v>389.22</c:v>
                </c:pt>
                <c:pt idx="41">
                  <c:v>386.12</c:v>
                </c:pt>
                <c:pt idx="42">
                  <c:v>374.8186</c:v>
                </c:pt>
                <c:pt idx="43">
                  <c:v>361.995</c:v>
                </c:pt>
                <c:pt idx="44">
                  <c:v>358.86</c:v>
                </c:pt>
                <c:pt idx="45">
                  <c:v>364.14</c:v>
                </c:pt>
                <c:pt idx="46">
                  <c:v>367.02</c:v>
                </c:pt>
              </c:numCache>
            </c:numRef>
          </c:val>
          <c:smooth val="0"/>
          <c:extLst>
            <c:ext xmlns:c16="http://schemas.microsoft.com/office/drawing/2014/chart" uri="{C3380CC4-5D6E-409C-BE32-E72D297353CC}">
              <c16:uniqueId val="{00000000-2CF5-4154-AC17-5D249E6A1B28}"/>
            </c:ext>
          </c:extLst>
        </c:ser>
        <c:ser>
          <c:idx val="1"/>
          <c:order val="1"/>
          <c:tx>
            <c:strRef>
              <c:f>NFLX!$M$20</c:f>
              <c:strCache>
                <c:ptCount val="1"/>
                <c:pt idx="0">
                  <c:v>Low</c:v>
                </c:pt>
              </c:strCache>
            </c:strRef>
          </c:tx>
          <c:spPr>
            <a:ln w="25400" cap="rnd">
              <a:noFill/>
              <a:round/>
            </a:ln>
            <a:effectLst/>
          </c:spPr>
          <c:marker>
            <c:symbol val="none"/>
          </c:marker>
          <c:val>
            <c:numRef>
              <c:f>NFLX!$M$21:$M$67</c:f>
              <c:numCache>
                <c:formatCode>_([$$-409]* #,##0.00_);_([$$-409]* \(#,##0.00\);_([$$-409]* "-"??_);_(@_)</c:formatCode>
                <c:ptCount val="47"/>
                <c:pt idx="0">
                  <c:v>590.55999999999995</c:v>
                </c:pt>
                <c:pt idx="1">
                  <c:v>581.6</c:v>
                </c:pt>
                <c:pt idx="2">
                  <c:v>566.88</c:v>
                </c:pt>
                <c:pt idx="3">
                  <c:v>542.01</c:v>
                </c:pt>
                <c:pt idx="4">
                  <c:v>538.21749999999997</c:v>
                </c:pt>
                <c:pt idx="5">
                  <c:v>526.32000000000005</c:v>
                </c:pt>
                <c:pt idx="6">
                  <c:v>530.07000000000005</c:v>
                </c:pt>
                <c:pt idx="7">
                  <c:v>532.02</c:v>
                </c:pt>
                <c:pt idx="8">
                  <c:v>518.26</c:v>
                </c:pt>
                <c:pt idx="9">
                  <c:v>511.88</c:v>
                </c:pt>
                <c:pt idx="10">
                  <c:v>508.68</c:v>
                </c:pt>
                <c:pt idx="11">
                  <c:v>510.51</c:v>
                </c:pt>
                <c:pt idx="12">
                  <c:v>506.93</c:v>
                </c:pt>
                <c:pt idx="13">
                  <c:v>379.99</c:v>
                </c:pt>
                <c:pt idx="14">
                  <c:v>351.46</c:v>
                </c:pt>
                <c:pt idx="15">
                  <c:v>365.13</c:v>
                </c:pt>
                <c:pt idx="16">
                  <c:v>356.62</c:v>
                </c:pt>
                <c:pt idx="17">
                  <c:v>378.1</c:v>
                </c:pt>
                <c:pt idx="18">
                  <c:v>372.08</c:v>
                </c:pt>
                <c:pt idx="19">
                  <c:v>398.2</c:v>
                </c:pt>
                <c:pt idx="20">
                  <c:v>425.5401</c:v>
                </c:pt>
                <c:pt idx="21">
                  <c:v>426.48</c:v>
                </c:pt>
                <c:pt idx="22">
                  <c:v>404.28</c:v>
                </c:pt>
                <c:pt idx="23">
                  <c:v>396.63909999999998</c:v>
                </c:pt>
                <c:pt idx="24">
                  <c:v>393.55</c:v>
                </c:pt>
                <c:pt idx="25">
                  <c:v>395.83</c:v>
                </c:pt>
                <c:pt idx="26">
                  <c:v>398.79</c:v>
                </c:pt>
                <c:pt idx="27">
                  <c:v>396.36</c:v>
                </c:pt>
                <c:pt idx="28">
                  <c:v>387.65</c:v>
                </c:pt>
                <c:pt idx="29">
                  <c:v>386.89100000000002</c:v>
                </c:pt>
                <c:pt idx="30">
                  <c:v>401.01</c:v>
                </c:pt>
                <c:pt idx="31">
                  <c:v>390.38420000000002</c:v>
                </c:pt>
                <c:pt idx="32">
                  <c:v>385.7</c:v>
                </c:pt>
                <c:pt idx="33">
                  <c:v>389.04660000000001</c:v>
                </c:pt>
                <c:pt idx="34">
                  <c:v>373.02</c:v>
                </c:pt>
                <c:pt idx="35">
                  <c:v>366.66</c:v>
                </c:pt>
                <c:pt idx="36">
                  <c:v>354.72</c:v>
                </c:pt>
                <c:pt idx="37">
                  <c:v>375.58</c:v>
                </c:pt>
                <c:pt idx="38">
                  <c:v>382.13</c:v>
                </c:pt>
                <c:pt idx="39">
                  <c:v>383.70499999999998</c:v>
                </c:pt>
                <c:pt idx="40">
                  <c:v>375.21</c:v>
                </c:pt>
                <c:pt idx="41">
                  <c:v>364.65</c:v>
                </c:pt>
                <c:pt idx="42">
                  <c:v>357.17</c:v>
                </c:pt>
                <c:pt idx="43">
                  <c:v>350.2</c:v>
                </c:pt>
                <c:pt idx="44">
                  <c:v>340.67</c:v>
                </c:pt>
                <c:pt idx="45">
                  <c:v>350.50889999999998</c:v>
                </c:pt>
                <c:pt idx="46">
                  <c:v>353.3</c:v>
                </c:pt>
              </c:numCache>
            </c:numRef>
          </c:val>
          <c:smooth val="0"/>
          <c:extLst>
            <c:ext xmlns:c16="http://schemas.microsoft.com/office/drawing/2014/chart" uri="{C3380CC4-5D6E-409C-BE32-E72D297353CC}">
              <c16:uniqueId val="{00000001-2CF5-4154-AC17-5D249E6A1B28}"/>
            </c:ext>
          </c:extLst>
        </c:ser>
        <c:ser>
          <c:idx val="2"/>
          <c:order val="2"/>
          <c:tx>
            <c:strRef>
              <c:f>NFLX!$N$20</c:f>
              <c:strCache>
                <c:ptCount val="1"/>
                <c:pt idx="0">
                  <c:v>Close</c:v>
                </c:pt>
              </c:strCache>
            </c:strRef>
          </c:tx>
          <c:spPr>
            <a:ln w="25400" cap="rnd">
              <a:noFill/>
              <a:round/>
            </a:ln>
            <a:effectLst/>
          </c:spPr>
          <c:marker>
            <c:symbol val="circle"/>
            <c:size val="6"/>
            <c:spPr>
              <a:solidFill>
                <a:schemeClr val="accent3">
                  <a:alpha val="85000"/>
                </a:schemeClr>
              </a:solidFill>
              <a:ln>
                <a:noFill/>
              </a:ln>
              <a:effectLst/>
            </c:spPr>
          </c:marker>
          <c:val>
            <c:numRef>
              <c:f>NFLX!$N$21:$N$67</c:f>
              <c:numCache>
                <c:formatCode>_([$$-409]* #,##0.00_);_([$$-409]* \(#,##0.00\);_([$$-409]* "-"??_);_(@_)</c:formatCode>
                <c:ptCount val="47"/>
                <c:pt idx="0">
                  <c:v>597.37</c:v>
                </c:pt>
                <c:pt idx="1">
                  <c:v>591.15</c:v>
                </c:pt>
                <c:pt idx="2">
                  <c:v>567.52</c:v>
                </c:pt>
                <c:pt idx="3">
                  <c:v>553.29</c:v>
                </c:pt>
                <c:pt idx="4">
                  <c:v>541.05999999999995</c:v>
                </c:pt>
                <c:pt idx="5">
                  <c:v>539.85</c:v>
                </c:pt>
                <c:pt idx="6">
                  <c:v>540.84</c:v>
                </c:pt>
                <c:pt idx="7">
                  <c:v>537.22</c:v>
                </c:pt>
                <c:pt idx="8">
                  <c:v>519.20000000000005</c:v>
                </c:pt>
                <c:pt idx="9">
                  <c:v>525.69000000000005</c:v>
                </c:pt>
                <c:pt idx="10">
                  <c:v>510.8</c:v>
                </c:pt>
                <c:pt idx="11">
                  <c:v>515.86</c:v>
                </c:pt>
                <c:pt idx="12">
                  <c:v>508.25</c:v>
                </c:pt>
                <c:pt idx="13">
                  <c:v>397.5</c:v>
                </c:pt>
                <c:pt idx="14">
                  <c:v>387.15</c:v>
                </c:pt>
                <c:pt idx="15">
                  <c:v>366.42</c:v>
                </c:pt>
                <c:pt idx="16">
                  <c:v>359.7</c:v>
                </c:pt>
                <c:pt idx="17">
                  <c:v>386.7</c:v>
                </c:pt>
                <c:pt idx="18">
                  <c:v>384.36</c:v>
                </c:pt>
                <c:pt idx="19">
                  <c:v>427.14</c:v>
                </c:pt>
                <c:pt idx="20">
                  <c:v>457.13</c:v>
                </c:pt>
                <c:pt idx="21">
                  <c:v>429.48</c:v>
                </c:pt>
                <c:pt idx="22">
                  <c:v>405.6</c:v>
                </c:pt>
                <c:pt idx="23">
                  <c:v>410.17</c:v>
                </c:pt>
                <c:pt idx="24">
                  <c:v>402.1</c:v>
                </c:pt>
                <c:pt idx="25">
                  <c:v>403.53</c:v>
                </c:pt>
                <c:pt idx="26">
                  <c:v>412.89</c:v>
                </c:pt>
                <c:pt idx="27">
                  <c:v>406.27</c:v>
                </c:pt>
                <c:pt idx="28">
                  <c:v>391.31</c:v>
                </c:pt>
                <c:pt idx="29">
                  <c:v>396.57</c:v>
                </c:pt>
                <c:pt idx="30">
                  <c:v>407.46</c:v>
                </c:pt>
                <c:pt idx="31">
                  <c:v>398.08</c:v>
                </c:pt>
                <c:pt idx="32">
                  <c:v>386.67</c:v>
                </c:pt>
                <c:pt idx="33">
                  <c:v>391.29</c:v>
                </c:pt>
                <c:pt idx="34">
                  <c:v>377.38</c:v>
                </c:pt>
                <c:pt idx="35">
                  <c:v>367.46</c:v>
                </c:pt>
                <c:pt idx="36">
                  <c:v>390.03</c:v>
                </c:pt>
                <c:pt idx="37">
                  <c:v>390.8</c:v>
                </c:pt>
                <c:pt idx="38">
                  <c:v>394.52</c:v>
                </c:pt>
                <c:pt idx="39">
                  <c:v>386.24</c:v>
                </c:pt>
                <c:pt idx="40">
                  <c:v>380.03</c:v>
                </c:pt>
                <c:pt idx="41">
                  <c:v>368.07</c:v>
                </c:pt>
                <c:pt idx="42">
                  <c:v>361.73</c:v>
                </c:pt>
                <c:pt idx="43">
                  <c:v>350.26</c:v>
                </c:pt>
                <c:pt idx="44">
                  <c:v>341.76</c:v>
                </c:pt>
                <c:pt idx="45">
                  <c:v>358.79</c:v>
                </c:pt>
                <c:pt idx="46">
                  <c:v>356.77</c:v>
                </c:pt>
              </c:numCache>
            </c:numRef>
          </c:val>
          <c:smooth val="0"/>
          <c:extLst>
            <c:ext xmlns:c16="http://schemas.microsoft.com/office/drawing/2014/chart" uri="{C3380CC4-5D6E-409C-BE32-E72D297353CC}">
              <c16:uniqueId val="{00000002-2CF5-4154-AC17-5D249E6A1B28}"/>
            </c:ext>
          </c:extLst>
        </c:ser>
        <c:dLbls>
          <c:showLegendKey val="0"/>
          <c:showVal val="0"/>
          <c:showCatName val="0"/>
          <c:showSerName val="0"/>
          <c:showPercent val="0"/>
          <c:showBubbleSize val="0"/>
        </c:dLbls>
        <c:hiLowLines>
          <c:spPr>
            <a:ln w="15875" cap="flat" cmpd="sng" algn="ctr">
              <a:solidFill>
                <a:schemeClr val="dk1">
                  <a:lumMod val="65000"/>
                  <a:lumOff val="35000"/>
                </a:schemeClr>
              </a:solidFill>
              <a:round/>
            </a:ln>
            <a:effectLst/>
          </c:spPr>
        </c:hiLowLines>
        <c:axId val="1127923423"/>
        <c:axId val="1127927167"/>
      </c:stockChart>
      <c:catAx>
        <c:axId val="1127923423"/>
        <c:scaling>
          <c:orientation val="minMax"/>
        </c:scaling>
        <c:delete val="0"/>
        <c:axPos val="b"/>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7927167"/>
        <c:crosses val="autoZero"/>
        <c:auto val="1"/>
        <c:lblAlgn val="ctr"/>
        <c:lblOffset val="100"/>
        <c:noMultiLvlLbl val="0"/>
      </c:catAx>
      <c:valAx>
        <c:axId val="1127927167"/>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7923423"/>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Volume and Price Analysis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tx>
            <c:strRef>
              <c:f>MRO!$J$20</c:f>
              <c:strCache>
                <c:ptCount val="1"/>
                <c:pt idx="0">
                  <c:v>Volume</c:v>
                </c:pt>
              </c:strCache>
            </c:strRef>
          </c:tx>
          <c:spPr>
            <a:solidFill>
              <a:schemeClr val="accent1">
                <a:alpha val="85000"/>
              </a:schemeClr>
            </a:solidFill>
            <a:ln w="9525" cap="flat" cmpd="sng" algn="ctr">
              <a:solidFill>
                <a:schemeClr val="lt1">
                  <a:alpha val="50000"/>
                </a:schemeClr>
              </a:solidFill>
              <a:round/>
            </a:ln>
            <a:effectLst/>
          </c:spPr>
          <c:invertIfNegative val="0"/>
          <c:cat>
            <c:numRef>
              <c:f>MRO!$I$21:$I$67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MRO!$J$21:$J$67</c:f>
              <c:numCache>
                <c:formatCode>#,##0</c:formatCode>
                <c:ptCount val="47"/>
                <c:pt idx="0">
                  <c:v>17406295</c:v>
                </c:pt>
                <c:pt idx="1">
                  <c:v>21083320</c:v>
                </c:pt>
                <c:pt idx="2">
                  <c:v>17499100</c:v>
                </c:pt>
                <c:pt idx="3">
                  <c:v>20003350</c:v>
                </c:pt>
                <c:pt idx="4">
                  <c:v>16403305</c:v>
                </c:pt>
                <c:pt idx="5">
                  <c:v>20807019</c:v>
                </c:pt>
                <c:pt idx="6">
                  <c:v>20872143</c:v>
                </c:pt>
                <c:pt idx="7">
                  <c:v>16779853</c:v>
                </c:pt>
                <c:pt idx="8">
                  <c:v>20090888</c:v>
                </c:pt>
                <c:pt idx="9">
                  <c:v>17997349</c:v>
                </c:pt>
                <c:pt idx="10">
                  <c:v>26563516</c:v>
                </c:pt>
                <c:pt idx="11">
                  <c:v>17325259</c:v>
                </c:pt>
                <c:pt idx="12">
                  <c:v>17616663</c:v>
                </c:pt>
                <c:pt idx="13">
                  <c:v>18710904</c:v>
                </c:pt>
                <c:pt idx="14">
                  <c:v>18582085</c:v>
                </c:pt>
                <c:pt idx="15">
                  <c:v>23109060</c:v>
                </c:pt>
                <c:pt idx="16">
                  <c:v>25351682</c:v>
                </c:pt>
                <c:pt idx="17">
                  <c:v>22988205</c:v>
                </c:pt>
                <c:pt idx="18">
                  <c:v>18523114</c:v>
                </c:pt>
                <c:pt idx="19">
                  <c:v>16405788</c:v>
                </c:pt>
                <c:pt idx="20">
                  <c:v>23226387</c:v>
                </c:pt>
                <c:pt idx="21">
                  <c:v>16564701</c:v>
                </c:pt>
                <c:pt idx="22">
                  <c:v>15075341</c:v>
                </c:pt>
                <c:pt idx="23">
                  <c:v>24793979</c:v>
                </c:pt>
                <c:pt idx="24">
                  <c:v>17712505</c:v>
                </c:pt>
                <c:pt idx="25">
                  <c:v>17873591</c:v>
                </c:pt>
                <c:pt idx="26">
                  <c:v>15944426</c:v>
                </c:pt>
                <c:pt idx="27">
                  <c:v>23382621</c:v>
                </c:pt>
                <c:pt idx="28">
                  <c:v>24334292</c:v>
                </c:pt>
                <c:pt idx="29">
                  <c:v>21400999</c:v>
                </c:pt>
                <c:pt idx="30">
                  <c:v>23041410</c:v>
                </c:pt>
                <c:pt idx="31">
                  <c:v>23016361</c:v>
                </c:pt>
                <c:pt idx="32">
                  <c:v>29767946</c:v>
                </c:pt>
                <c:pt idx="33">
                  <c:v>16955096</c:v>
                </c:pt>
                <c:pt idx="34">
                  <c:v>27308383</c:v>
                </c:pt>
                <c:pt idx="35">
                  <c:v>16253109</c:v>
                </c:pt>
                <c:pt idx="36">
                  <c:v>25532981</c:v>
                </c:pt>
                <c:pt idx="37">
                  <c:v>19569443</c:v>
                </c:pt>
                <c:pt idx="38">
                  <c:v>25636103</c:v>
                </c:pt>
                <c:pt idx="39">
                  <c:v>29242001</c:v>
                </c:pt>
                <c:pt idx="40">
                  <c:v>25177496</c:v>
                </c:pt>
                <c:pt idx="41">
                  <c:v>19205521</c:v>
                </c:pt>
                <c:pt idx="42">
                  <c:v>33011531</c:v>
                </c:pt>
                <c:pt idx="43">
                  <c:v>35914435</c:v>
                </c:pt>
                <c:pt idx="44">
                  <c:v>42319371</c:v>
                </c:pt>
                <c:pt idx="45">
                  <c:v>39085192</c:v>
                </c:pt>
                <c:pt idx="46">
                  <c:v>25204398</c:v>
                </c:pt>
              </c:numCache>
            </c:numRef>
          </c:val>
          <c:extLst>
            <c:ext xmlns:c16="http://schemas.microsoft.com/office/drawing/2014/chart" uri="{C3380CC4-5D6E-409C-BE32-E72D297353CC}">
              <c16:uniqueId val="{00000000-5793-4FB7-9FBB-8C8A19B669FD}"/>
            </c:ext>
          </c:extLst>
        </c:ser>
        <c:dLbls>
          <c:showLegendKey val="0"/>
          <c:showVal val="0"/>
          <c:showCatName val="0"/>
          <c:showSerName val="0"/>
          <c:showPercent val="0"/>
          <c:showBubbleSize val="0"/>
        </c:dLbls>
        <c:gapWidth val="150"/>
        <c:axId val="947206543"/>
        <c:axId val="947218607"/>
      </c:barChart>
      <c:stockChart>
        <c:ser>
          <c:idx val="1"/>
          <c:order val="1"/>
          <c:tx>
            <c:strRef>
              <c:f>MRO!$K$20</c:f>
              <c:strCache>
                <c:ptCount val="1"/>
                <c:pt idx="0">
                  <c:v>Open</c:v>
                </c:pt>
              </c:strCache>
            </c:strRef>
          </c:tx>
          <c:spPr>
            <a:ln w="25400" cap="rnd">
              <a:noFill/>
              <a:round/>
            </a:ln>
            <a:effectLst/>
          </c:spPr>
          <c:marker>
            <c:symbol val="none"/>
          </c:marker>
          <c:cat>
            <c:numRef>
              <c:f>MRO!$I$21:$I$67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MRO!$K$21:$K$67</c:f>
              <c:numCache>
                <c:formatCode>_([$$-409]* #,##0.00_);_([$$-409]* \(#,##0.00\);_([$$-409]* "-"??_);_(@_)</c:formatCode>
                <c:ptCount val="47"/>
                <c:pt idx="0">
                  <c:v>16.420000000000002</c:v>
                </c:pt>
                <c:pt idx="1">
                  <c:v>17.03</c:v>
                </c:pt>
                <c:pt idx="2">
                  <c:v>17.920000000000002</c:v>
                </c:pt>
                <c:pt idx="3">
                  <c:v>17.989999999999998</c:v>
                </c:pt>
                <c:pt idx="4">
                  <c:v>18.135000000000002</c:v>
                </c:pt>
                <c:pt idx="5">
                  <c:v>18.085000000000001</c:v>
                </c:pt>
                <c:pt idx="6">
                  <c:v>18</c:v>
                </c:pt>
                <c:pt idx="7">
                  <c:v>18.87</c:v>
                </c:pt>
                <c:pt idx="8">
                  <c:v>18.649999999999999</c:v>
                </c:pt>
                <c:pt idx="9">
                  <c:v>18.72</c:v>
                </c:pt>
                <c:pt idx="10">
                  <c:v>19.809999999999999</c:v>
                </c:pt>
                <c:pt idx="11">
                  <c:v>19.7</c:v>
                </c:pt>
                <c:pt idx="12">
                  <c:v>18.82</c:v>
                </c:pt>
                <c:pt idx="13">
                  <c:v>18.45</c:v>
                </c:pt>
                <c:pt idx="14">
                  <c:v>17.52</c:v>
                </c:pt>
                <c:pt idx="15">
                  <c:v>18.2</c:v>
                </c:pt>
                <c:pt idx="16">
                  <c:v>19.87</c:v>
                </c:pt>
                <c:pt idx="17">
                  <c:v>20.100000000000001</c:v>
                </c:pt>
                <c:pt idx="18">
                  <c:v>19.97</c:v>
                </c:pt>
                <c:pt idx="19">
                  <c:v>19.82</c:v>
                </c:pt>
                <c:pt idx="20">
                  <c:v>19.350000000000001</c:v>
                </c:pt>
                <c:pt idx="21">
                  <c:v>20.51</c:v>
                </c:pt>
                <c:pt idx="22">
                  <c:v>20.7</c:v>
                </c:pt>
                <c:pt idx="23">
                  <c:v>21.18</c:v>
                </c:pt>
                <c:pt idx="24">
                  <c:v>21.39</c:v>
                </c:pt>
                <c:pt idx="25">
                  <c:v>21.45</c:v>
                </c:pt>
                <c:pt idx="26">
                  <c:v>21.21</c:v>
                </c:pt>
                <c:pt idx="27">
                  <c:v>21.38</c:v>
                </c:pt>
                <c:pt idx="28">
                  <c:v>21.58</c:v>
                </c:pt>
                <c:pt idx="29">
                  <c:v>22.1</c:v>
                </c:pt>
                <c:pt idx="30">
                  <c:v>20.32</c:v>
                </c:pt>
                <c:pt idx="31">
                  <c:v>20.81</c:v>
                </c:pt>
                <c:pt idx="32">
                  <c:v>21.23</c:v>
                </c:pt>
                <c:pt idx="33">
                  <c:v>21.58</c:v>
                </c:pt>
                <c:pt idx="34">
                  <c:v>23.18</c:v>
                </c:pt>
                <c:pt idx="35">
                  <c:v>22.01</c:v>
                </c:pt>
                <c:pt idx="36">
                  <c:v>22.43</c:v>
                </c:pt>
                <c:pt idx="37">
                  <c:v>21.62</c:v>
                </c:pt>
                <c:pt idx="38">
                  <c:v>21.79</c:v>
                </c:pt>
                <c:pt idx="39">
                  <c:v>23.05</c:v>
                </c:pt>
                <c:pt idx="40">
                  <c:v>23.2</c:v>
                </c:pt>
                <c:pt idx="41">
                  <c:v>22.8</c:v>
                </c:pt>
                <c:pt idx="42">
                  <c:v>22.84</c:v>
                </c:pt>
                <c:pt idx="43">
                  <c:v>24</c:v>
                </c:pt>
                <c:pt idx="44">
                  <c:v>24.85</c:v>
                </c:pt>
                <c:pt idx="45">
                  <c:v>23.15</c:v>
                </c:pt>
                <c:pt idx="46">
                  <c:v>23.87</c:v>
                </c:pt>
              </c:numCache>
            </c:numRef>
          </c:val>
          <c:smooth val="0"/>
          <c:extLst>
            <c:ext xmlns:c16="http://schemas.microsoft.com/office/drawing/2014/chart" uri="{C3380CC4-5D6E-409C-BE32-E72D297353CC}">
              <c16:uniqueId val="{00000001-5793-4FB7-9FBB-8C8A19B669FD}"/>
            </c:ext>
          </c:extLst>
        </c:ser>
        <c:ser>
          <c:idx val="2"/>
          <c:order val="2"/>
          <c:tx>
            <c:strRef>
              <c:f>MRO!$L$20</c:f>
              <c:strCache>
                <c:ptCount val="1"/>
                <c:pt idx="0">
                  <c:v>High</c:v>
                </c:pt>
              </c:strCache>
            </c:strRef>
          </c:tx>
          <c:spPr>
            <a:ln w="25400" cap="rnd">
              <a:noFill/>
              <a:round/>
            </a:ln>
            <a:effectLst/>
          </c:spPr>
          <c:marker>
            <c:symbol val="none"/>
          </c:marker>
          <c:cat>
            <c:numRef>
              <c:f>MRO!$I$21:$I$67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MRO!$L$21:$L$67</c:f>
              <c:numCache>
                <c:formatCode>_([$$-409]* #,##0.00_);_([$$-409]* \(#,##0.00\);_([$$-409]* "-"??_);_(@_)</c:formatCode>
                <c:ptCount val="47"/>
                <c:pt idx="0">
                  <c:v>16.984999999999999</c:v>
                </c:pt>
                <c:pt idx="1">
                  <c:v>17.7851</c:v>
                </c:pt>
                <c:pt idx="2">
                  <c:v>18.075900000000001</c:v>
                </c:pt>
                <c:pt idx="3">
                  <c:v>18.2</c:v>
                </c:pt>
                <c:pt idx="4">
                  <c:v>18.3292</c:v>
                </c:pt>
                <c:pt idx="5">
                  <c:v>18.14</c:v>
                </c:pt>
                <c:pt idx="6">
                  <c:v>18.774999999999999</c:v>
                </c:pt>
                <c:pt idx="7">
                  <c:v>18.979900000000001</c:v>
                </c:pt>
                <c:pt idx="8">
                  <c:v>19.13</c:v>
                </c:pt>
                <c:pt idx="9">
                  <c:v>19.5</c:v>
                </c:pt>
                <c:pt idx="10">
                  <c:v>20.010000000000002</c:v>
                </c:pt>
                <c:pt idx="11">
                  <c:v>19.72</c:v>
                </c:pt>
                <c:pt idx="12">
                  <c:v>19.52</c:v>
                </c:pt>
                <c:pt idx="13">
                  <c:v>18.495100000000001</c:v>
                </c:pt>
                <c:pt idx="14">
                  <c:v>18.399999999999999</c:v>
                </c:pt>
                <c:pt idx="15">
                  <c:v>19.62</c:v>
                </c:pt>
                <c:pt idx="16">
                  <c:v>20.254999999999999</c:v>
                </c:pt>
                <c:pt idx="17">
                  <c:v>20.58</c:v>
                </c:pt>
                <c:pt idx="18">
                  <c:v>20.12</c:v>
                </c:pt>
                <c:pt idx="19">
                  <c:v>19.829999999999998</c:v>
                </c:pt>
                <c:pt idx="20">
                  <c:v>20.68</c:v>
                </c:pt>
                <c:pt idx="21">
                  <c:v>21</c:v>
                </c:pt>
                <c:pt idx="22">
                  <c:v>21.07</c:v>
                </c:pt>
                <c:pt idx="23">
                  <c:v>22</c:v>
                </c:pt>
                <c:pt idx="24">
                  <c:v>22.01</c:v>
                </c:pt>
                <c:pt idx="25">
                  <c:v>21.569900000000001</c:v>
                </c:pt>
                <c:pt idx="26">
                  <c:v>21.594999999999999</c:v>
                </c:pt>
                <c:pt idx="27">
                  <c:v>22.03</c:v>
                </c:pt>
                <c:pt idx="28">
                  <c:v>22.28</c:v>
                </c:pt>
                <c:pt idx="29">
                  <c:v>22.1692</c:v>
                </c:pt>
                <c:pt idx="30">
                  <c:v>20.68</c:v>
                </c:pt>
                <c:pt idx="31">
                  <c:v>21.65</c:v>
                </c:pt>
                <c:pt idx="32">
                  <c:v>22.56</c:v>
                </c:pt>
                <c:pt idx="33">
                  <c:v>22.3</c:v>
                </c:pt>
                <c:pt idx="34">
                  <c:v>23.18</c:v>
                </c:pt>
                <c:pt idx="35">
                  <c:v>22.37</c:v>
                </c:pt>
                <c:pt idx="36">
                  <c:v>22.5</c:v>
                </c:pt>
                <c:pt idx="37">
                  <c:v>21.98</c:v>
                </c:pt>
                <c:pt idx="38">
                  <c:v>22.62</c:v>
                </c:pt>
                <c:pt idx="39">
                  <c:v>23.57</c:v>
                </c:pt>
                <c:pt idx="40">
                  <c:v>23.405000000000001</c:v>
                </c:pt>
                <c:pt idx="41">
                  <c:v>23.21</c:v>
                </c:pt>
                <c:pt idx="42">
                  <c:v>23.82</c:v>
                </c:pt>
                <c:pt idx="43">
                  <c:v>25.385000000000002</c:v>
                </c:pt>
                <c:pt idx="44">
                  <c:v>25.7</c:v>
                </c:pt>
                <c:pt idx="45">
                  <c:v>23.75</c:v>
                </c:pt>
                <c:pt idx="46">
                  <c:v>24.13</c:v>
                </c:pt>
              </c:numCache>
            </c:numRef>
          </c:val>
          <c:smooth val="0"/>
          <c:extLst>
            <c:ext xmlns:c16="http://schemas.microsoft.com/office/drawing/2014/chart" uri="{C3380CC4-5D6E-409C-BE32-E72D297353CC}">
              <c16:uniqueId val="{00000002-5793-4FB7-9FBB-8C8A19B669FD}"/>
            </c:ext>
          </c:extLst>
        </c:ser>
        <c:ser>
          <c:idx val="3"/>
          <c:order val="3"/>
          <c:tx>
            <c:strRef>
              <c:f>MRO!$M$20</c:f>
              <c:strCache>
                <c:ptCount val="1"/>
                <c:pt idx="0">
                  <c:v>Low</c:v>
                </c:pt>
              </c:strCache>
            </c:strRef>
          </c:tx>
          <c:spPr>
            <a:ln w="25400" cap="rnd">
              <a:noFill/>
              <a:round/>
            </a:ln>
            <a:effectLst/>
          </c:spPr>
          <c:marker>
            <c:symbol val="none"/>
          </c:marker>
          <c:cat>
            <c:numRef>
              <c:f>MRO!$I$21:$I$67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MRO!$M$21:$M$67</c:f>
              <c:numCache>
                <c:formatCode>_([$$-409]* #,##0.00_);_([$$-409]* \(#,##0.00\);_([$$-409]* "-"??_);_(@_)</c:formatCode>
                <c:ptCount val="47"/>
                <c:pt idx="0">
                  <c:v>16.402000000000001</c:v>
                </c:pt>
                <c:pt idx="1">
                  <c:v>17.03</c:v>
                </c:pt>
                <c:pt idx="2">
                  <c:v>17.18</c:v>
                </c:pt>
                <c:pt idx="3">
                  <c:v>17.559999999999999</c:v>
                </c:pt>
                <c:pt idx="4">
                  <c:v>17.850000000000001</c:v>
                </c:pt>
                <c:pt idx="5">
                  <c:v>17.445</c:v>
                </c:pt>
                <c:pt idx="6">
                  <c:v>17.7</c:v>
                </c:pt>
                <c:pt idx="7">
                  <c:v>18.521899999999999</c:v>
                </c:pt>
                <c:pt idx="8">
                  <c:v>18.47</c:v>
                </c:pt>
                <c:pt idx="9">
                  <c:v>18.66</c:v>
                </c:pt>
                <c:pt idx="10">
                  <c:v>19.100000000000001</c:v>
                </c:pt>
                <c:pt idx="11">
                  <c:v>18.920000000000002</c:v>
                </c:pt>
                <c:pt idx="12">
                  <c:v>18.66</c:v>
                </c:pt>
                <c:pt idx="13">
                  <c:v>17.75</c:v>
                </c:pt>
                <c:pt idx="14">
                  <c:v>17.015000000000001</c:v>
                </c:pt>
                <c:pt idx="15">
                  <c:v>17.844999999999999</c:v>
                </c:pt>
                <c:pt idx="16">
                  <c:v>19.37</c:v>
                </c:pt>
                <c:pt idx="17">
                  <c:v>19.39</c:v>
                </c:pt>
                <c:pt idx="18">
                  <c:v>19.34</c:v>
                </c:pt>
                <c:pt idx="19">
                  <c:v>19.11</c:v>
                </c:pt>
                <c:pt idx="20">
                  <c:v>19.27</c:v>
                </c:pt>
                <c:pt idx="21">
                  <c:v>20.3447</c:v>
                </c:pt>
                <c:pt idx="22">
                  <c:v>20.454999999999998</c:v>
                </c:pt>
                <c:pt idx="23">
                  <c:v>21.12</c:v>
                </c:pt>
                <c:pt idx="24">
                  <c:v>20.975000000000001</c:v>
                </c:pt>
                <c:pt idx="25">
                  <c:v>20.785</c:v>
                </c:pt>
                <c:pt idx="26">
                  <c:v>21.15</c:v>
                </c:pt>
                <c:pt idx="27">
                  <c:v>21.25</c:v>
                </c:pt>
                <c:pt idx="28">
                  <c:v>21.36</c:v>
                </c:pt>
                <c:pt idx="29">
                  <c:v>21.04</c:v>
                </c:pt>
                <c:pt idx="30">
                  <c:v>20.13</c:v>
                </c:pt>
                <c:pt idx="31">
                  <c:v>20.8</c:v>
                </c:pt>
                <c:pt idx="32">
                  <c:v>21.2</c:v>
                </c:pt>
                <c:pt idx="33">
                  <c:v>21.5</c:v>
                </c:pt>
                <c:pt idx="34">
                  <c:v>21.15</c:v>
                </c:pt>
                <c:pt idx="35">
                  <c:v>21.57</c:v>
                </c:pt>
                <c:pt idx="36">
                  <c:v>20.743500000000001</c:v>
                </c:pt>
                <c:pt idx="37">
                  <c:v>21.311599999999999</c:v>
                </c:pt>
                <c:pt idx="38">
                  <c:v>21.64</c:v>
                </c:pt>
                <c:pt idx="39">
                  <c:v>22.55</c:v>
                </c:pt>
                <c:pt idx="40">
                  <c:v>22.72</c:v>
                </c:pt>
                <c:pt idx="41">
                  <c:v>22.6</c:v>
                </c:pt>
                <c:pt idx="42">
                  <c:v>22.84</c:v>
                </c:pt>
                <c:pt idx="43">
                  <c:v>23.32</c:v>
                </c:pt>
                <c:pt idx="44">
                  <c:v>22.84</c:v>
                </c:pt>
                <c:pt idx="45">
                  <c:v>22.38</c:v>
                </c:pt>
                <c:pt idx="46">
                  <c:v>23.12</c:v>
                </c:pt>
              </c:numCache>
            </c:numRef>
          </c:val>
          <c:smooth val="0"/>
          <c:extLst>
            <c:ext xmlns:c16="http://schemas.microsoft.com/office/drawing/2014/chart" uri="{C3380CC4-5D6E-409C-BE32-E72D297353CC}">
              <c16:uniqueId val="{00000003-5793-4FB7-9FBB-8C8A19B669FD}"/>
            </c:ext>
          </c:extLst>
        </c:ser>
        <c:ser>
          <c:idx val="4"/>
          <c:order val="4"/>
          <c:tx>
            <c:strRef>
              <c:f>MRO!$N$20</c:f>
              <c:strCache>
                <c:ptCount val="1"/>
                <c:pt idx="0">
                  <c:v>Close</c:v>
                </c:pt>
              </c:strCache>
            </c:strRef>
          </c:tx>
          <c:spPr>
            <a:ln w="25400" cap="rnd">
              <a:noFill/>
              <a:round/>
            </a:ln>
            <a:effectLst/>
          </c:spPr>
          <c:marker>
            <c:symbol val="none"/>
          </c:marker>
          <c:cat>
            <c:numRef>
              <c:f>MRO!$I$21:$I$67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MRO!$N$21:$N$67</c:f>
              <c:numCache>
                <c:formatCode>_([$$-409]* #,##0.00_);_([$$-409]* \(#,##0.00\);_([$$-409]* "-"??_);_(@_)</c:formatCode>
                <c:ptCount val="47"/>
                <c:pt idx="0">
                  <c:v>16.87</c:v>
                </c:pt>
                <c:pt idx="1">
                  <c:v>17.61</c:v>
                </c:pt>
                <c:pt idx="2">
                  <c:v>17.21</c:v>
                </c:pt>
                <c:pt idx="3">
                  <c:v>18.03</c:v>
                </c:pt>
                <c:pt idx="4">
                  <c:v>18.239999999999998</c:v>
                </c:pt>
                <c:pt idx="5">
                  <c:v>17.739999999999998</c:v>
                </c:pt>
                <c:pt idx="6">
                  <c:v>18.66</c:v>
                </c:pt>
                <c:pt idx="7">
                  <c:v>18.71</c:v>
                </c:pt>
                <c:pt idx="8">
                  <c:v>18.57</c:v>
                </c:pt>
                <c:pt idx="9">
                  <c:v>19.47</c:v>
                </c:pt>
                <c:pt idx="10">
                  <c:v>19.43</c:v>
                </c:pt>
                <c:pt idx="11">
                  <c:v>19.100000000000001</c:v>
                </c:pt>
                <c:pt idx="12">
                  <c:v>18.68</c:v>
                </c:pt>
                <c:pt idx="13">
                  <c:v>18.100000000000001</c:v>
                </c:pt>
                <c:pt idx="14">
                  <c:v>18.3</c:v>
                </c:pt>
                <c:pt idx="15">
                  <c:v>19.5</c:v>
                </c:pt>
                <c:pt idx="16">
                  <c:v>19.61</c:v>
                </c:pt>
                <c:pt idx="17">
                  <c:v>19.850000000000001</c:v>
                </c:pt>
                <c:pt idx="18">
                  <c:v>19.84</c:v>
                </c:pt>
                <c:pt idx="19">
                  <c:v>19.47</c:v>
                </c:pt>
                <c:pt idx="20">
                  <c:v>20.65</c:v>
                </c:pt>
                <c:pt idx="21">
                  <c:v>20.97</c:v>
                </c:pt>
                <c:pt idx="22">
                  <c:v>20.84</c:v>
                </c:pt>
                <c:pt idx="23">
                  <c:v>21.5</c:v>
                </c:pt>
                <c:pt idx="24">
                  <c:v>21.61</c:v>
                </c:pt>
                <c:pt idx="25">
                  <c:v>21.11</c:v>
                </c:pt>
                <c:pt idx="26">
                  <c:v>21.53</c:v>
                </c:pt>
                <c:pt idx="27">
                  <c:v>21.41</c:v>
                </c:pt>
                <c:pt idx="28">
                  <c:v>22.21</c:v>
                </c:pt>
                <c:pt idx="29">
                  <c:v>21.21</c:v>
                </c:pt>
                <c:pt idx="30">
                  <c:v>20.54</c:v>
                </c:pt>
                <c:pt idx="31">
                  <c:v>21.07</c:v>
                </c:pt>
                <c:pt idx="32">
                  <c:v>21.89</c:v>
                </c:pt>
                <c:pt idx="33">
                  <c:v>21.87</c:v>
                </c:pt>
                <c:pt idx="34">
                  <c:v>21.6</c:v>
                </c:pt>
                <c:pt idx="35">
                  <c:v>21.74</c:v>
                </c:pt>
                <c:pt idx="36">
                  <c:v>21.43</c:v>
                </c:pt>
                <c:pt idx="37">
                  <c:v>21.88</c:v>
                </c:pt>
                <c:pt idx="38">
                  <c:v>22.56</c:v>
                </c:pt>
                <c:pt idx="39">
                  <c:v>22.89</c:v>
                </c:pt>
                <c:pt idx="40">
                  <c:v>23</c:v>
                </c:pt>
                <c:pt idx="41">
                  <c:v>22.89</c:v>
                </c:pt>
                <c:pt idx="42">
                  <c:v>23.81</c:v>
                </c:pt>
                <c:pt idx="43">
                  <c:v>24.33</c:v>
                </c:pt>
                <c:pt idx="44">
                  <c:v>24.09</c:v>
                </c:pt>
                <c:pt idx="45">
                  <c:v>23.4</c:v>
                </c:pt>
                <c:pt idx="46">
                  <c:v>23.88</c:v>
                </c:pt>
              </c:numCache>
            </c:numRef>
          </c:val>
          <c:smooth val="0"/>
          <c:extLst>
            <c:ext xmlns:c16="http://schemas.microsoft.com/office/drawing/2014/chart" uri="{C3380CC4-5D6E-409C-BE32-E72D297353CC}">
              <c16:uniqueId val="{00000004-5793-4FB7-9FBB-8C8A19B669FD}"/>
            </c:ext>
          </c:extLst>
        </c:ser>
        <c:dLbls>
          <c:showLegendKey val="0"/>
          <c:showVal val="0"/>
          <c:showCatName val="0"/>
          <c:showSerName val="0"/>
          <c:showPercent val="0"/>
          <c:showBubbleSize val="0"/>
        </c:dLbls>
        <c:hiLowLines>
          <c:spPr>
            <a:ln w="15875" cap="flat" cmpd="sng" algn="ctr">
              <a:solidFill>
                <a:schemeClr val="dk1">
                  <a:lumMod val="65000"/>
                  <a:lumOff val="35000"/>
                </a:schemeClr>
              </a:solidFill>
              <a:round/>
            </a:ln>
            <a:effectLst/>
          </c:spPr>
        </c:hiLowLines>
        <c:upDownBars>
          <c:gapWidth val="150"/>
          <c:upBars>
            <c:spPr>
              <a:solidFill>
                <a:schemeClr val="lt1"/>
              </a:solidFill>
              <a:ln w="9525" cap="flat" cmpd="sng" algn="ctr">
                <a:solidFill>
                  <a:schemeClr val="lt1">
                    <a:lumMod val="85000"/>
                  </a:schemeClr>
                </a:solidFill>
                <a:round/>
              </a:ln>
              <a:effectLst/>
            </c:spPr>
          </c:upBars>
          <c:downBars>
            <c:spPr>
              <a:solidFill>
                <a:schemeClr val="dk1">
                  <a:lumMod val="65000"/>
                  <a:lumOff val="35000"/>
                </a:schemeClr>
              </a:solidFill>
              <a:ln w="9525" cap="flat" cmpd="sng" algn="ctr">
                <a:solidFill>
                  <a:schemeClr val="dk1">
                    <a:lumMod val="65000"/>
                    <a:lumOff val="35000"/>
                  </a:schemeClr>
                </a:solidFill>
                <a:round/>
              </a:ln>
              <a:effectLst/>
            </c:spPr>
          </c:downBars>
        </c:upDownBars>
        <c:axId val="947220271"/>
        <c:axId val="947210287"/>
      </c:stockChart>
      <c:dateAx>
        <c:axId val="947206543"/>
        <c:scaling>
          <c:orientation val="minMax"/>
        </c:scaling>
        <c:delete val="0"/>
        <c:axPos val="b"/>
        <c:numFmt formatCode="m/d/yyyy"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947218607"/>
        <c:crosses val="autoZero"/>
        <c:auto val="1"/>
        <c:lblOffset val="100"/>
        <c:baseTimeUnit val="days"/>
      </c:dateAx>
      <c:valAx>
        <c:axId val="947218607"/>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947206543"/>
        <c:crosses val="autoZero"/>
        <c:crossBetween val="between"/>
      </c:valAx>
      <c:valAx>
        <c:axId val="947210287"/>
        <c:scaling>
          <c:orientation val="minMax"/>
        </c:scaling>
        <c:delete val="0"/>
        <c:axPos val="r"/>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947220271"/>
        <c:crosses val="max"/>
        <c:crossBetween val="between"/>
      </c:valAx>
      <c:dateAx>
        <c:axId val="947220271"/>
        <c:scaling>
          <c:orientation val="minMax"/>
        </c:scaling>
        <c:delete val="1"/>
        <c:axPos val="b"/>
        <c:numFmt formatCode="m/d/yyyy" sourceLinked="1"/>
        <c:majorTickMark val="out"/>
        <c:minorTickMark val="none"/>
        <c:tickLblPos val="nextTo"/>
        <c:crossAx val="947210287"/>
        <c:crosses val="autoZero"/>
        <c:auto val="1"/>
        <c:lblOffset val="100"/>
        <c:baseTimeUnit val="days"/>
      </c:date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 Open-High-Low-Close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stockChart>
        <c:ser>
          <c:idx val="0"/>
          <c:order val="0"/>
          <c:tx>
            <c:strRef>
              <c:f>MRO!$K$20</c:f>
              <c:strCache>
                <c:ptCount val="1"/>
                <c:pt idx="0">
                  <c:v>Open</c:v>
                </c:pt>
              </c:strCache>
            </c:strRef>
          </c:tx>
          <c:spPr>
            <a:ln w="25400" cap="rnd">
              <a:noFill/>
              <a:round/>
            </a:ln>
            <a:effectLst/>
          </c:spPr>
          <c:marker>
            <c:symbol val="none"/>
          </c:marker>
          <c:val>
            <c:numRef>
              <c:f>MRO!$K$21:$K$67</c:f>
              <c:numCache>
                <c:formatCode>_([$$-409]* #,##0.00_);_([$$-409]* \(#,##0.00\);_([$$-409]* "-"??_);_(@_)</c:formatCode>
                <c:ptCount val="47"/>
                <c:pt idx="0">
                  <c:v>16.420000000000002</c:v>
                </c:pt>
                <c:pt idx="1">
                  <c:v>17.03</c:v>
                </c:pt>
                <c:pt idx="2">
                  <c:v>17.920000000000002</c:v>
                </c:pt>
                <c:pt idx="3">
                  <c:v>17.989999999999998</c:v>
                </c:pt>
                <c:pt idx="4">
                  <c:v>18.135000000000002</c:v>
                </c:pt>
                <c:pt idx="5">
                  <c:v>18.085000000000001</c:v>
                </c:pt>
                <c:pt idx="6">
                  <c:v>18</c:v>
                </c:pt>
                <c:pt idx="7">
                  <c:v>18.87</c:v>
                </c:pt>
                <c:pt idx="8">
                  <c:v>18.649999999999999</c:v>
                </c:pt>
                <c:pt idx="9">
                  <c:v>18.72</c:v>
                </c:pt>
                <c:pt idx="10">
                  <c:v>19.809999999999999</c:v>
                </c:pt>
                <c:pt idx="11">
                  <c:v>19.7</c:v>
                </c:pt>
                <c:pt idx="12">
                  <c:v>18.82</c:v>
                </c:pt>
                <c:pt idx="13">
                  <c:v>18.45</c:v>
                </c:pt>
                <c:pt idx="14">
                  <c:v>17.52</c:v>
                </c:pt>
                <c:pt idx="15">
                  <c:v>18.2</c:v>
                </c:pt>
                <c:pt idx="16">
                  <c:v>19.87</c:v>
                </c:pt>
                <c:pt idx="17">
                  <c:v>20.100000000000001</c:v>
                </c:pt>
                <c:pt idx="18">
                  <c:v>19.97</c:v>
                </c:pt>
                <c:pt idx="19">
                  <c:v>19.82</c:v>
                </c:pt>
                <c:pt idx="20">
                  <c:v>19.350000000000001</c:v>
                </c:pt>
                <c:pt idx="21">
                  <c:v>20.51</c:v>
                </c:pt>
                <c:pt idx="22">
                  <c:v>20.7</c:v>
                </c:pt>
                <c:pt idx="23">
                  <c:v>21.18</c:v>
                </c:pt>
                <c:pt idx="24">
                  <c:v>21.39</c:v>
                </c:pt>
                <c:pt idx="25">
                  <c:v>21.45</c:v>
                </c:pt>
                <c:pt idx="26">
                  <c:v>21.21</c:v>
                </c:pt>
                <c:pt idx="27">
                  <c:v>21.38</c:v>
                </c:pt>
                <c:pt idx="28">
                  <c:v>21.58</c:v>
                </c:pt>
                <c:pt idx="29">
                  <c:v>22.1</c:v>
                </c:pt>
                <c:pt idx="30">
                  <c:v>20.32</c:v>
                </c:pt>
                <c:pt idx="31">
                  <c:v>20.81</c:v>
                </c:pt>
                <c:pt idx="32">
                  <c:v>21.23</c:v>
                </c:pt>
                <c:pt idx="33">
                  <c:v>21.58</c:v>
                </c:pt>
                <c:pt idx="34">
                  <c:v>23.18</c:v>
                </c:pt>
                <c:pt idx="35">
                  <c:v>22.01</c:v>
                </c:pt>
                <c:pt idx="36">
                  <c:v>22.43</c:v>
                </c:pt>
                <c:pt idx="37">
                  <c:v>21.62</c:v>
                </c:pt>
                <c:pt idx="38">
                  <c:v>21.79</c:v>
                </c:pt>
                <c:pt idx="39">
                  <c:v>23.05</c:v>
                </c:pt>
                <c:pt idx="40">
                  <c:v>23.2</c:v>
                </c:pt>
                <c:pt idx="41">
                  <c:v>22.8</c:v>
                </c:pt>
                <c:pt idx="42">
                  <c:v>22.84</c:v>
                </c:pt>
                <c:pt idx="43">
                  <c:v>24</c:v>
                </c:pt>
                <c:pt idx="44">
                  <c:v>24.85</c:v>
                </c:pt>
                <c:pt idx="45">
                  <c:v>23.15</c:v>
                </c:pt>
                <c:pt idx="46">
                  <c:v>23.87</c:v>
                </c:pt>
              </c:numCache>
            </c:numRef>
          </c:val>
          <c:smooth val="0"/>
          <c:extLst>
            <c:ext xmlns:c16="http://schemas.microsoft.com/office/drawing/2014/chart" uri="{C3380CC4-5D6E-409C-BE32-E72D297353CC}">
              <c16:uniqueId val="{00000000-1D2E-47B3-8215-1A1F973321EA}"/>
            </c:ext>
          </c:extLst>
        </c:ser>
        <c:ser>
          <c:idx val="1"/>
          <c:order val="1"/>
          <c:tx>
            <c:strRef>
              <c:f>MRO!$L$20</c:f>
              <c:strCache>
                <c:ptCount val="1"/>
                <c:pt idx="0">
                  <c:v>High</c:v>
                </c:pt>
              </c:strCache>
            </c:strRef>
          </c:tx>
          <c:spPr>
            <a:ln w="25400" cap="rnd">
              <a:noFill/>
              <a:round/>
            </a:ln>
            <a:effectLst/>
          </c:spPr>
          <c:marker>
            <c:symbol val="none"/>
          </c:marker>
          <c:val>
            <c:numRef>
              <c:f>MRO!$L$21:$L$67</c:f>
              <c:numCache>
                <c:formatCode>_([$$-409]* #,##0.00_);_([$$-409]* \(#,##0.00\);_([$$-409]* "-"??_);_(@_)</c:formatCode>
                <c:ptCount val="47"/>
                <c:pt idx="0">
                  <c:v>16.984999999999999</c:v>
                </c:pt>
                <c:pt idx="1">
                  <c:v>17.7851</c:v>
                </c:pt>
                <c:pt idx="2">
                  <c:v>18.075900000000001</c:v>
                </c:pt>
                <c:pt idx="3">
                  <c:v>18.2</c:v>
                </c:pt>
                <c:pt idx="4">
                  <c:v>18.3292</c:v>
                </c:pt>
                <c:pt idx="5">
                  <c:v>18.14</c:v>
                </c:pt>
                <c:pt idx="6">
                  <c:v>18.774999999999999</c:v>
                </c:pt>
                <c:pt idx="7">
                  <c:v>18.979900000000001</c:v>
                </c:pt>
                <c:pt idx="8">
                  <c:v>19.13</c:v>
                </c:pt>
                <c:pt idx="9">
                  <c:v>19.5</c:v>
                </c:pt>
                <c:pt idx="10">
                  <c:v>20.010000000000002</c:v>
                </c:pt>
                <c:pt idx="11">
                  <c:v>19.72</c:v>
                </c:pt>
                <c:pt idx="12">
                  <c:v>19.52</c:v>
                </c:pt>
                <c:pt idx="13">
                  <c:v>18.495100000000001</c:v>
                </c:pt>
                <c:pt idx="14">
                  <c:v>18.399999999999999</c:v>
                </c:pt>
                <c:pt idx="15">
                  <c:v>19.62</c:v>
                </c:pt>
                <c:pt idx="16">
                  <c:v>20.254999999999999</c:v>
                </c:pt>
                <c:pt idx="17">
                  <c:v>20.58</c:v>
                </c:pt>
                <c:pt idx="18">
                  <c:v>20.12</c:v>
                </c:pt>
                <c:pt idx="19">
                  <c:v>19.829999999999998</c:v>
                </c:pt>
                <c:pt idx="20">
                  <c:v>20.68</c:v>
                </c:pt>
                <c:pt idx="21">
                  <c:v>21</c:v>
                </c:pt>
                <c:pt idx="22">
                  <c:v>21.07</c:v>
                </c:pt>
                <c:pt idx="23">
                  <c:v>22</c:v>
                </c:pt>
                <c:pt idx="24">
                  <c:v>22.01</c:v>
                </c:pt>
                <c:pt idx="25">
                  <c:v>21.569900000000001</c:v>
                </c:pt>
                <c:pt idx="26">
                  <c:v>21.594999999999999</c:v>
                </c:pt>
                <c:pt idx="27">
                  <c:v>22.03</c:v>
                </c:pt>
                <c:pt idx="28">
                  <c:v>22.28</c:v>
                </c:pt>
                <c:pt idx="29">
                  <c:v>22.1692</c:v>
                </c:pt>
                <c:pt idx="30">
                  <c:v>20.68</c:v>
                </c:pt>
                <c:pt idx="31">
                  <c:v>21.65</c:v>
                </c:pt>
                <c:pt idx="32">
                  <c:v>22.56</c:v>
                </c:pt>
                <c:pt idx="33">
                  <c:v>22.3</c:v>
                </c:pt>
                <c:pt idx="34">
                  <c:v>23.18</c:v>
                </c:pt>
                <c:pt idx="35">
                  <c:v>22.37</c:v>
                </c:pt>
                <c:pt idx="36">
                  <c:v>22.5</c:v>
                </c:pt>
                <c:pt idx="37">
                  <c:v>21.98</c:v>
                </c:pt>
                <c:pt idx="38">
                  <c:v>22.62</c:v>
                </c:pt>
                <c:pt idx="39">
                  <c:v>23.57</c:v>
                </c:pt>
                <c:pt idx="40">
                  <c:v>23.405000000000001</c:v>
                </c:pt>
                <c:pt idx="41">
                  <c:v>23.21</c:v>
                </c:pt>
                <c:pt idx="42">
                  <c:v>23.82</c:v>
                </c:pt>
                <c:pt idx="43">
                  <c:v>25.385000000000002</c:v>
                </c:pt>
                <c:pt idx="44">
                  <c:v>25.7</c:v>
                </c:pt>
                <c:pt idx="45">
                  <c:v>23.75</c:v>
                </c:pt>
                <c:pt idx="46">
                  <c:v>24.13</c:v>
                </c:pt>
              </c:numCache>
            </c:numRef>
          </c:val>
          <c:smooth val="0"/>
          <c:extLst>
            <c:ext xmlns:c16="http://schemas.microsoft.com/office/drawing/2014/chart" uri="{C3380CC4-5D6E-409C-BE32-E72D297353CC}">
              <c16:uniqueId val="{00000001-1D2E-47B3-8215-1A1F973321EA}"/>
            </c:ext>
          </c:extLst>
        </c:ser>
        <c:ser>
          <c:idx val="2"/>
          <c:order val="2"/>
          <c:tx>
            <c:strRef>
              <c:f>MRO!$M$20</c:f>
              <c:strCache>
                <c:ptCount val="1"/>
                <c:pt idx="0">
                  <c:v>Low</c:v>
                </c:pt>
              </c:strCache>
            </c:strRef>
          </c:tx>
          <c:spPr>
            <a:ln w="25400" cap="rnd">
              <a:noFill/>
              <a:round/>
            </a:ln>
            <a:effectLst/>
          </c:spPr>
          <c:marker>
            <c:symbol val="none"/>
          </c:marker>
          <c:val>
            <c:numRef>
              <c:f>MRO!$M$21:$M$67</c:f>
              <c:numCache>
                <c:formatCode>_([$$-409]* #,##0.00_);_([$$-409]* \(#,##0.00\);_([$$-409]* "-"??_);_(@_)</c:formatCode>
                <c:ptCount val="47"/>
                <c:pt idx="0">
                  <c:v>16.402000000000001</c:v>
                </c:pt>
                <c:pt idx="1">
                  <c:v>17.03</c:v>
                </c:pt>
                <c:pt idx="2">
                  <c:v>17.18</c:v>
                </c:pt>
                <c:pt idx="3">
                  <c:v>17.559999999999999</c:v>
                </c:pt>
                <c:pt idx="4">
                  <c:v>17.850000000000001</c:v>
                </c:pt>
                <c:pt idx="5">
                  <c:v>17.445</c:v>
                </c:pt>
                <c:pt idx="6">
                  <c:v>17.7</c:v>
                </c:pt>
                <c:pt idx="7">
                  <c:v>18.521899999999999</c:v>
                </c:pt>
                <c:pt idx="8">
                  <c:v>18.47</c:v>
                </c:pt>
                <c:pt idx="9">
                  <c:v>18.66</c:v>
                </c:pt>
                <c:pt idx="10">
                  <c:v>19.100000000000001</c:v>
                </c:pt>
                <c:pt idx="11">
                  <c:v>18.920000000000002</c:v>
                </c:pt>
                <c:pt idx="12">
                  <c:v>18.66</c:v>
                </c:pt>
                <c:pt idx="13">
                  <c:v>17.75</c:v>
                </c:pt>
                <c:pt idx="14">
                  <c:v>17.015000000000001</c:v>
                </c:pt>
                <c:pt idx="15">
                  <c:v>17.844999999999999</c:v>
                </c:pt>
                <c:pt idx="16">
                  <c:v>19.37</c:v>
                </c:pt>
                <c:pt idx="17">
                  <c:v>19.39</c:v>
                </c:pt>
                <c:pt idx="18">
                  <c:v>19.34</c:v>
                </c:pt>
                <c:pt idx="19">
                  <c:v>19.11</c:v>
                </c:pt>
                <c:pt idx="20">
                  <c:v>19.27</c:v>
                </c:pt>
                <c:pt idx="21">
                  <c:v>20.3447</c:v>
                </c:pt>
                <c:pt idx="22">
                  <c:v>20.454999999999998</c:v>
                </c:pt>
                <c:pt idx="23">
                  <c:v>21.12</c:v>
                </c:pt>
                <c:pt idx="24">
                  <c:v>20.975000000000001</c:v>
                </c:pt>
                <c:pt idx="25">
                  <c:v>20.785</c:v>
                </c:pt>
                <c:pt idx="26">
                  <c:v>21.15</c:v>
                </c:pt>
                <c:pt idx="27">
                  <c:v>21.25</c:v>
                </c:pt>
                <c:pt idx="28">
                  <c:v>21.36</c:v>
                </c:pt>
                <c:pt idx="29">
                  <c:v>21.04</c:v>
                </c:pt>
                <c:pt idx="30">
                  <c:v>20.13</c:v>
                </c:pt>
                <c:pt idx="31">
                  <c:v>20.8</c:v>
                </c:pt>
                <c:pt idx="32">
                  <c:v>21.2</c:v>
                </c:pt>
                <c:pt idx="33">
                  <c:v>21.5</c:v>
                </c:pt>
                <c:pt idx="34">
                  <c:v>21.15</c:v>
                </c:pt>
                <c:pt idx="35">
                  <c:v>21.57</c:v>
                </c:pt>
                <c:pt idx="36">
                  <c:v>20.743500000000001</c:v>
                </c:pt>
                <c:pt idx="37">
                  <c:v>21.311599999999999</c:v>
                </c:pt>
                <c:pt idx="38">
                  <c:v>21.64</c:v>
                </c:pt>
                <c:pt idx="39">
                  <c:v>22.55</c:v>
                </c:pt>
                <c:pt idx="40">
                  <c:v>22.72</c:v>
                </c:pt>
                <c:pt idx="41">
                  <c:v>22.6</c:v>
                </c:pt>
                <c:pt idx="42">
                  <c:v>22.84</c:v>
                </c:pt>
                <c:pt idx="43">
                  <c:v>23.32</c:v>
                </c:pt>
                <c:pt idx="44">
                  <c:v>22.84</c:v>
                </c:pt>
                <c:pt idx="45">
                  <c:v>22.38</c:v>
                </c:pt>
                <c:pt idx="46">
                  <c:v>23.12</c:v>
                </c:pt>
              </c:numCache>
            </c:numRef>
          </c:val>
          <c:smooth val="0"/>
          <c:extLst>
            <c:ext xmlns:c16="http://schemas.microsoft.com/office/drawing/2014/chart" uri="{C3380CC4-5D6E-409C-BE32-E72D297353CC}">
              <c16:uniqueId val="{00000002-1D2E-47B3-8215-1A1F973321EA}"/>
            </c:ext>
          </c:extLst>
        </c:ser>
        <c:ser>
          <c:idx val="3"/>
          <c:order val="3"/>
          <c:tx>
            <c:strRef>
              <c:f>MRO!$N$20</c:f>
              <c:strCache>
                <c:ptCount val="1"/>
                <c:pt idx="0">
                  <c:v>Close</c:v>
                </c:pt>
              </c:strCache>
            </c:strRef>
          </c:tx>
          <c:spPr>
            <a:ln w="25400" cap="rnd">
              <a:noFill/>
              <a:round/>
            </a:ln>
            <a:effectLst/>
          </c:spPr>
          <c:marker>
            <c:symbol val="none"/>
          </c:marker>
          <c:val>
            <c:numRef>
              <c:f>MRO!$N$21:$N$67</c:f>
              <c:numCache>
                <c:formatCode>_([$$-409]* #,##0.00_);_([$$-409]* \(#,##0.00\);_([$$-409]* "-"??_);_(@_)</c:formatCode>
                <c:ptCount val="47"/>
                <c:pt idx="0">
                  <c:v>16.87</c:v>
                </c:pt>
                <c:pt idx="1">
                  <c:v>17.61</c:v>
                </c:pt>
                <c:pt idx="2">
                  <c:v>17.21</c:v>
                </c:pt>
                <c:pt idx="3">
                  <c:v>18.03</c:v>
                </c:pt>
                <c:pt idx="4">
                  <c:v>18.239999999999998</c:v>
                </c:pt>
                <c:pt idx="5">
                  <c:v>17.739999999999998</c:v>
                </c:pt>
                <c:pt idx="6">
                  <c:v>18.66</c:v>
                </c:pt>
                <c:pt idx="7">
                  <c:v>18.71</c:v>
                </c:pt>
                <c:pt idx="8">
                  <c:v>18.57</c:v>
                </c:pt>
                <c:pt idx="9">
                  <c:v>19.47</c:v>
                </c:pt>
                <c:pt idx="10">
                  <c:v>19.43</c:v>
                </c:pt>
                <c:pt idx="11">
                  <c:v>19.100000000000001</c:v>
                </c:pt>
                <c:pt idx="12">
                  <c:v>18.68</c:v>
                </c:pt>
                <c:pt idx="13">
                  <c:v>18.100000000000001</c:v>
                </c:pt>
                <c:pt idx="14">
                  <c:v>18.3</c:v>
                </c:pt>
                <c:pt idx="15">
                  <c:v>19.5</c:v>
                </c:pt>
                <c:pt idx="16">
                  <c:v>19.61</c:v>
                </c:pt>
                <c:pt idx="17">
                  <c:v>19.850000000000001</c:v>
                </c:pt>
                <c:pt idx="18">
                  <c:v>19.84</c:v>
                </c:pt>
                <c:pt idx="19">
                  <c:v>19.47</c:v>
                </c:pt>
                <c:pt idx="20">
                  <c:v>20.65</c:v>
                </c:pt>
                <c:pt idx="21">
                  <c:v>20.97</c:v>
                </c:pt>
                <c:pt idx="22">
                  <c:v>20.84</c:v>
                </c:pt>
                <c:pt idx="23">
                  <c:v>21.5</c:v>
                </c:pt>
                <c:pt idx="24">
                  <c:v>21.61</c:v>
                </c:pt>
                <c:pt idx="25">
                  <c:v>21.11</c:v>
                </c:pt>
                <c:pt idx="26">
                  <c:v>21.53</c:v>
                </c:pt>
                <c:pt idx="27">
                  <c:v>21.41</c:v>
                </c:pt>
                <c:pt idx="28">
                  <c:v>22.21</c:v>
                </c:pt>
                <c:pt idx="29">
                  <c:v>21.21</c:v>
                </c:pt>
                <c:pt idx="30">
                  <c:v>20.54</c:v>
                </c:pt>
                <c:pt idx="31">
                  <c:v>21.07</c:v>
                </c:pt>
                <c:pt idx="32">
                  <c:v>21.89</c:v>
                </c:pt>
                <c:pt idx="33">
                  <c:v>21.87</c:v>
                </c:pt>
                <c:pt idx="34">
                  <c:v>21.6</c:v>
                </c:pt>
                <c:pt idx="35">
                  <c:v>21.74</c:v>
                </c:pt>
                <c:pt idx="36">
                  <c:v>21.43</c:v>
                </c:pt>
                <c:pt idx="37">
                  <c:v>21.88</c:v>
                </c:pt>
                <c:pt idx="38">
                  <c:v>22.56</c:v>
                </c:pt>
                <c:pt idx="39">
                  <c:v>22.89</c:v>
                </c:pt>
                <c:pt idx="40">
                  <c:v>23</c:v>
                </c:pt>
                <c:pt idx="41">
                  <c:v>22.89</c:v>
                </c:pt>
                <c:pt idx="42">
                  <c:v>23.81</c:v>
                </c:pt>
                <c:pt idx="43">
                  <c:v>24.33</c:v>
                </c:pt>
                <c:pt idx="44">
                  <c:v>24.09</c:v>
                </c:pt>
                <c:pt idx="45">
                  <c:v>23.4</c:v>
                </c:pt>
                <c:pt idx="46">
                  <c:v>23.88</c:v>
                </c:pt>
              </c:numCache>
            </c:numRef>
          </c:val>
          <c:smooth val="0"/>
          <c:extLst>
            <c:ext xmlns:c16="http://schemas.microsoft.com/office/drawing/2014/chart" uri="{C3380CC4-5D6E-409C-BE32-E72D297353CC}">
              <c16:uniqueId val="{00000003-1D2E-47B3-8215-1A1F973321EA}"/>
            </c:ext>
          </c:extLst>
        </c:ser>
        <c:dLbls>
          <c:showLegendKey val="0"/>
          <c:showVal val="0"/>
          <c:showCatName val="0"/>
          <c:showSerName val="0"/>
          <c:showPercent val="0"/>
          <c:showBubbleSize val="0"/>
        </c:dLbls>
        <c:hiLowLines>
          <c:spPr>
            <a:ln w="15875" cap="flat" cmpd="sng" algn="ctr">
              <a:solidFill>
                <a:schemeClr val="dk1">
                  <a:lumMod val="65000"/>
                  <a:lumOff val="35000"/>
                </a:schemeClr>
              </a:solidFill>
              <a:round/>
            </a:ln>
            <a:effectLst/>
          </c:spPr>
        </c:hiLowLines>
        <c:upDownBars>
          <c:gapWidth val="150"/>
          <c:upBars>
            <c:spPr>
              <a:solidFill>
                <a:schemeClr val="lt1"/>
              </a:solidFill>
              <a:ln w="9525" cap="flat" cmpd="sng" algn="ctr">
                <a:solidFill>
                  <a:schemeClr val="lt1">
                    <a:lumMod val="85000"/>
                  </a:schemeClr>
                </a:solidFill>
                <a:round/>
              </a:ln>
              <a:effectLst/>
            </c:spPr>
          </c:upBars>
          <c:downBars>
            <c:spPr>
              <a:solidFill>
                <a:schemeClr val="dk1">
                  <a:lumMod val="65000"/>
                  <a:lumOff val="35000"/>
                </a:schemeClr>
              </a:solidFill>
              <a:ln w="9525" cap="flat" cmpd="sng" algn="ctr">
                <a:solidFill>
                  <a:schemeClr val="dk1">
                    <a:lumMod val="65000"/>
                    <a:lumOff val="35000"/>
                  </a:schemeClr>
                </a:solidFill>
                <a:round/>
              </a:ln>
              <a:effectLst/>
            </c:spPr>
          </c:downBars>
        </c:upDownBars>
        <c:axId val="1127930079"/>
        <c:axId val="1127920511"/>
      </c:stockChart>
      <c:catAx>
        <c:axId val="1127930079"/>
        <c:scaling>
          <c:orientation val="minMax"/>
        </c:scaling>
        <c:delete val="0"/>
        <c:axPos val="b"/>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7920511"/>
        <c:crosses val="autoZero"/>
        <c:auto val="1"/>
        <c:lblAlgn val="ctr"/>
        <c:lblOffset val="100"/>
        <c:noMultiLvlLbl val="0"/>
      </c:catAx>
      <c:valAx>
        <c:axId val="1127920511"/>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7930079"/>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High-low-Close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manualLayout>
          <c:layoutTarget val="inner"/>
          <c:xMode val="edge"/>
          <c:yMode val="edge"/>
          <c:x val="0.12842889039292801"/>
          <c:y val="0.26752129674934449"/>
          <c:w val="0.84404477462941052"/>
          <c:h val="0.43883724139661512"/>
        </c:manualLayout>
      </c:layout>
      <c:stockChart>
        <c:ser>
          <c:idx val="0"/>
          <c:order val="0"/>
          <c:tx>
            <c:strRef>
              <c:f>MRO!$L$20</c:f>
              <c:strCache>
                <c:ptCount val="1"/>
                <c:pt idx="0">
                  <c:v>High</c:v>
                </c:pt>
              </c:strCache>
            </c:strRef>
          </c:tx>
          <c:spPr>
            <a:ln w="25400" cap="rnd">
              <a:noFill/>
              <a:round/>
            </a:ln>
            <a:effectLst/>
          </c:spPr>
          <c:marker>
            <c:symbol val="none"/>
          </c:marker>
          <c:val>
            <c:numRef>
              <c:f>MRO!$L$21:$L$67</c:f>
              <c:numCache>
                <c:formatCode>_([$$-409]* #,##0.00_);_([$$-409]* \(#,##0.00\);_([$$-409]* "-"??_);_(@_)</c:formatCode>
                <c:ptCount val="47"/>
                <c:pt idx="0">
                  <c:v>16.984999999999999</c:v>
                </c:pt>
                <c:pt idx="1">
                  <c:v>17.7851</c:v>
                </c:pt>
                <c:pt idx="2">
                  <c:v>18.075900000000001</c:v>
                </c:pt>
                <c:pt idx="3">
                  <c:v>18.2</c:v>
                </c:pt>
                <c:pt idx="4">
                  <c:v>18.3292</c:v>
                </c:pt>
                <c:pt idx="5">
                  <c:v>18.14</c:v>
                </c:pt>
                <c:pt idx="6">
                  <c:v>18.774999999999999</c:v>
                </c:pt>
                <c:pt idx="7">
                  <c:v>18.979900000000001</c:v>
                </c:pt>
                <c:pt idx="8">
                  <c:v>19.13</c:v>
                </c:pt>
                <c:pt idx="9">
                  <c:v>19.5</c:v>
                </c:pt>
                <c:pt idx="10">
                  <c:v>20.010000000000002</c:v>
                </c:pt>
                <c:pt idx="11">
                  <c:v>19.72</c:v>
                </c:pt>
                <c:pt idx="12">
                  <c:v>19.52</c:v>
                </c:pt>
                <c:pt idx="13">
                  <c:v>18.495100000000001</c:v>
                </c:pt>
                <c:pt idx="14">
                  <c:v>18.399999999999999</c:v>
                </c:pt>
                <c:pt idx="15">
                  <c:v>19.62</c:v>
                </c:pt>
                <c:pt idx="16">
                  <c:v>20.254999999999999</c:v>
                </c:pt>
                <c:pt idx="17">
                  <c:v>20.58</c:v>
                </c:pt>
                <c:pt idx="18">
                  <c:v>20.12</c:v>
                </c:pt>
                <c:pt idx="19">
                  <c:v>19.829999999999998</c:v>
                </c:pt>
                <c:pt idx="20">
                  <c:v>20.68</c:v>
                </c:pt>
                <c:pt idx="21">
                  <c:v>21</c:v>
                </c:pt>
                <c:pt idx="22">
                  <c:v>21.07</c:v>
                </c:pt>
                <c:pt idx="23">
                  <c:v>22</c:v>
                </c:pt>
                <c:pt idx="24">
                  <c:v>22.01</c:v>
                </c:pt>
                <c:pt idx="25">
                  <c:v>21.569900000000001</c:v>
                </c:pt>
                <c:pt idx="26">
                  <c:v>21.594999999999999</c:v>
                </c:pt>
                <c:pt idx="27">
                  <c:v>22.03</c:v>
                </c:pt>
                <c:pt idx="28">
                  <c:v>22.28</c:v>
                </c:pt>
                <c:pt idx="29">
                  <c:v>22.1692</c:v>
                </c:pt>
                <c:pt idx="30">
                  <c:v>20.68</c:v>
                </c:pt>
                <c:pt idx="31">
                  <c:v>21.65</c:v>
                </c:pt>
                <c:pt idx="32">
                  <c:v>22.56</c:v>
                </c:pt>
                <c:pt idx="33">
                  <c:v>22.3</c:v>
                </c:pt>
                <c:pt idx="34">
                  <c:v>23.18</c:v>
                </c:pt>
                <c:pt idx="35">
                  <c:v>22.37</c:v>
                </c:pt>
                <c:pt idx="36">
                  <c:v>22.5</c:v>
                </c:pt>
                <c:pt idx="37">
                  <c:v>21.98</c:v>
                </c:pt>
                <c:pt idx="38">
                  <c:v>22.62</c:v>
                </c:pt>
                <c:pt idx="39">
                  <c:v>23.57</c:v>
                </c:pt>
                <c:pt idx="40">
                  <c:v>23.405000000000001</c:v>
                </c:pt>
                <c:pt idx="41">
                  <c:v>23.21</c:v>
                </c:pt>
                <c:pt idx="42">
                  <c:v>23.82</c:v>
                </c:pt>
                <c:pt idx="43">
                  <c:v>25.385000000000002</c:v>
                </c:pt>
                <c:pt idx="44">
                  <c:v>25.7</c:v>
                </c:pt>
                <c:pt idx="45">
                  <c:v>23.75</c:v>
                </c:pt>
                <c:pt idx="46">
                  <c:v>24.13</c:v>
                </c:pt>
              </c:numCache>
            </c:numRef>
          </c:val>
          <c:smooth val="0"/>
          <c:extLst>
            <c:ext xmlns:c16="http://schemas.microsoft.com/office/drawing/2014/chart" uri="{C3380CC4-5D6E-409C-BE32-E72D297353CC}">
              <c16:uniqueId val="{00000000-8F75-451E-993A-4EEA33298A6B}"/>
            </c:ext>
          </c:extLst>
        </c:ser>
        <c:ser>
          <c:idx val="1"/>
          <c:order val="1"/>
          <c:tx>
            <c:strRef>
              <c:f>MRO!$M$20</c:f>
              <c:strCache>
                <c:ptCount val="1"/>
                <c:pt idx="0">
                  <c:v>Low</c:v>
                </c:pt>
              </c:strCache>
            </c:strRef>
          </c:tx>
          <c:spPr>
            <a:ln w="25400" cap="rnd">
              <a:noFill/>
              <a:round/>
            </a:ln>
            <a:effectLst/>
          </c:spPr>
          <c:marker>
            <c:symbol val="none"/>
          </c:marker>
          <c:val>
            <c:numRef>
              <c:f>MRO!$M$21:$M$67</c:f>
              <c:numCache>
                <c:formatCode>_([$$-409]* #,##0.00_);_([$$-409]* \(#,##0.00\);_([$$-409]* "-"??_);_(@_)</c:formatCode>
                <c:ptCount val="47"/>
                <c:pt idx="0">
                  <c:v>16.402000000000001</c:v>
                </c:pt>
                <c:pt idx="1">
                  <c:v>17.03</c:v>
                </c:pt>
                <c:pt idx="2">
                  <c:v>17.18</c:v>
                </c:pt>
                <c:pt idx="3">
                  <c:v>17.559999999999999</c:v>
                </c:pt>
                <c:pt idx="4">
                  <c:v>17.850000000000001</c:v>
                </c:pt>
                <c:pt idx="5">
                  <c:v>17.445</c:v>
                </c:pt>
                <c:pt idx="6">
                  <c:v>17.7</c:v>
                </c:pt>
                <c:pt idx="7">
                  <c:v>18.521899999999999</c:v>
                </c:pt>
                <c:pt idx="8">
                  <c:v>18.47</c:v>
                </c:pt>
                <c:pt idx="9">
                  <c:v>18.66</c:v>
                </c:pt>
                <c:pt idx="10">
                  <c:v>19.100000000000001</c:v>
                </c:pt>
                <c:pt idx="11">
                  <c:v>18.920000000000002</c:v>
                </c:pt>
                <c:pt idx="12">
                  <c:v>18.66</c:v>
                </c:pt>
                <c:pt idx="13">
                  <c:v>17.75</c:v>
                </c:pt>
                <c:pt idx="14">
                  <c:v>17.015000000000001</c:v>
                </c:pt>
                <c:pt idx="15">
                  <c:v>17.844999999999999</c:v>
                </c:pt>
                <c:pt idx="16">
                  <c:v>19.37</c:v>
                </c:pt>
                <c:pt idx="17">
                  <c:v>19.39</c:v>
                </c:pt>
                <c:pt idx="18">
                  <c:v>19.34</c:v>
                </c:pt>
                <c:pt idx="19">
                  <c:v>19.11</c:v>
                </c:pt>
                <c:pt idx="20">
                  <c:v>19.27</c:v>
                </c:pt>
                <c:pt idx="21">
                  <c:v>20.3447</c:v>
                </c:pt>
                <c:pt idx="22">
                  <c:v>20.454999999999998</c:v>
                </c:pt>
                <c:pt idx="23">
                  <c:v>21.12</c:v>
                </c:pt>
                <c:pt idx="24">
                  <c:v>20.975000000000001</c:v>
                </c:pt>
                <c:pt idx="25">
                  <c:v>20.785</c:v>
                </c:pt>
                <c:pt idx="26">
                  <c:v>21.15</c:v>
                </c:pt>
                <c:pt idx="27">
                  <c:v>21.25</c:v>
                </c:pt>
                <c:pt idx="28">
                  <c:v>21.36</c:v>
                </c:pt>
                <c:pt idx="29">
                  <c:v>21.04</c:v>
                </c:pt>
                <c:pt idx="30">
                  <c:v>20.13</c:v>
                </c:pt>
                <c:pt idx="31">
                  <c:v>20.8</c:v>
                </c:pt>
                <c:pt idx="32">
                  <c:v>21.2</c:v>
                </c:pt>
                <c:pt idx="33">
                  <c:v>21.5</c:v>
                </c:pt>
                <c:pt idx="34">
                  <c:v>21.15</c:v>
                </c:pt>
                <c:pt idx="35">
                  <c:v>21.57</c:v>
                </c:pt>
                <c:pt idx="36">
                  <c:v>20.743500000000001</c:v>
                </c:pt>
                <c:pt idx="37">
                  <c:v>21.311599999999999</c:v>
                </c:pt>
                <c:pt idx="38">
                  <c:v>21.64</c:v>
                </c:pt>
                <c:pt idx="39">
                  <c:v>22.55</c:v>
                </c:pt>
                <c:pt idx="40">
                  <c:v>22.72</c:v>
                </c:pt>
                <c:pt idx="41">
                  <c:v>22.6</c:v>
                </c:pt>
                <c:pt idx="42">
                  <c:v>22.84</c:v>
                </c:pt>
                <c:pt idx="43">
                  <c:v>23.32</c:v>
                </c:pt>
                <c:pt idx="44">
                  <c:v>22.84</c:v>
                </c:pt>
                <c:pt idx="45">
                  <c:v>22.38</c:v>
                </c:pt>
                <c:pt idx="46">
                  <c:v>23.12</c:v>
                </c:pt>
              </c:numCache>
            </c:numRef>
          </c:val>
          <c:smooth val="0"/>
          <c:extLst>
            <c:ext xmlns:c16="http://schemas.microsoft.com/office/drawing/2014/chart" uri="{C3380CC4-5D6E-409C-BE32-E72D297353CC}">
              <c16:uniqueId val="{00000001-8F75-451E-993A-4EEA33298A6B}"/>
            </c:ext>
          </c:extLst>
        </c:ser>
        <c:ser>
          <c:idx val="2"/>
          <c:order val="2"/>
          <c:tx>
            <c:strRef>
              <c:f>MRO!$N$20</c:f>
              <c:strCache>
                <c:ptCount val="1"/>
                <c:pt idx="0">
                  <c:v>Close</c:v>
                </c:pt>
              </c:strCache>
            </c:strRef>
          </c:tx>
          <c:spPr>
            <a:ln w="25400" cap="rnd">
              <a:noFill/>
              <a:round/>
            </a:ln>
            <a:effectLst/>
          </c:spPr>
          <c:marker>
            <c:symbol val="circle"/>
            <c:size val="6"/>
            <c:spPr>
              <a:solidFill>
                <a:schemeClr val="accent3">
                  <a:alpha val="85000"/>
                </a:schemeClr>
              </a:solidFill>
              <a:ln>
                <a:noFill/>
              </a:ln>
              <a:effectLst/>
            </c:spPr>
          </c:marker>
          <c:val>
            <c:numRef>
              <c:f>MRO!$N$21:$N$67</c:f>
              <c:numCache>
                <c:formatCode>_([$$-409]* #,##0.00_);_([$$-409]* \(#,##0.00\);_([$$-409]* "-"??_);_(@_)</c:formatCode>
                <c:ptCount val="47"/>
                <c:pt idx="0">
                  <c:v>16.87</c:v>
                </c:pt>
                <c:pt idx="1">
                  <c:v>17.61</c:v>
                </c:pt>
                <c:pt idx="2">
                  <c:v>17.21</c:v>
                </c:pt>
                <c:pt idx="3">
                  <c:v>18.03</c:v>
                </c:pt>
                <c:pt idx="4">
                  <c:v>18.239999999999998</c:v>
                </c:pt>
                <c:pt idx="5">
                  <c:v>17.739999999999998</c:v>
                </c:pt>
                <c:pt idx="6">
                  <c:v>18.66</c:v>
                </c:pt>
                <c:pt idx="7">
                  <c:v>18.71</c:v>
                </c:pt>
                <c:pt idx="8">
                  <c:v>18.57</c:v>
                </c:pt>
                <c:pt idx="9">
                  <c:v>19.47</c:v>
                </c:pt>
                <c:pt idx="10">
                  <c:v>19.43</c:v>
                </c:pt>
                <c:pt idx="11">
                  <c:v>19.100000000000001</c:v>
                </c:pt>
                <c:pt idx="12">
                  <c:v>18.68</c:v>
                </c:pt>
                <c:pt idx="13">
                  <c:v>18.100000000000001</c:v>
                </c:pt>
                <c:pt idx="14">
                  <c:v>18.3</c:v>
                </c:pt>
                <c:pt idx="15">
                  <c:v>19.5</c:v>
                </c:pt>
                <c:pt idx="16">
                  <c:v>19.61</c:v>
                </c:pt>
                <c:pt idx="17">
                  <c:v>19.850000000000001</c:v>
                </c:pt>
                <c:pt idx="18">
                  <c:v>19.84</c:v>
                </c:pt>
                <c:pt idx="19">
                  <c:v>19.47</c:v>
                </c:pt>
                <c:pt idx="20">
                  <c:v>20.65</c:v>
                </c:pt>
                <c:pt idx="21">
                  <c:v>20.97</c:v>
                </c:pt>
                <c:pt idx="22">
                  <c:v>20.84</c:v>
                </c:pt>
                <c:pt idx="23">
                  <c:v>21.5</c:v>
                </c:pt>
                <c:pt idx="24">
                  <c:v>21.61</c:v>
                </c:pt>
                <c:pt idx="25">
                  <c:v>21.11</c:v>
                </c:pt>
                <c:pt idx="26">
                  <c:v>21.53</c:v>
                </c:pt>
                <c:pt idx="27">
                  <c:v>21.41</c:v>
                </c:pt>
                <c:pt idx="28">
                  <c:v>22.21</c:v>
                </c:pt>
                <c:pt idx="29">
                  <c:v>21.21</c:v>
                </c:pt>
                <c:pt idx="30">
                  <c:v>20.54</c:v>
                </c:pt>
                <c:pt idx="31">
                  <c:v>21.07</c:v>
                </c:pt>
                <c:pt idx="32">
                  <c:v>21.89</c:v>
                </c:pt>
                <c:pt idx="33">
                  <c:v>21.87</c:v>
                </c:pt>
                <c:pt idx="34">
                  <c:v>21.6</c:v>
                </c:pt>
                <c:pt idx="35">
                  <c:v>21.74</c:v>
                </c:pt>
                <c:pt idx="36">
                  <c:v>21.43</c:v>
                </c:pt>
                <c:pt idx="37">
                  <c:v>21.88</c:v>
                </c:pt>
                <c:pt idx="38">
                  <c:v>22.56</c:v>
                </c:pt>
                <c:pt idx="39">
                  <c:v>22.89</c:v>
                </c:pt>
                <c:pt idx="40">
                  <c:v>23</c:v>
                </c:pt>
                <c:pt idx="41">
                  <c:v>22.89</c:v>
                </c:pt>
                <c:pt idx="42">
                  <c:v>23.81</c:v>
                </c:pt>
                <c:pt idx="43">
                  <c:v>24.33</c:v>
                </c:pt>
                <c:pt idx="44">
                  <c:v>24.09</c:v>
                </c:pt>
                <c:pt idx="45">
                  <c:v>23.4</c:v>
                </c:pt>
                <c:pt idx="46">
                  <c:v>23.88</c:v>
                </c:pt>
              </c:numCache>
            </c:numRef>
          </c:val>
          <c:smooth val="0"/>
          <c:extLst>
            <c:ext xmlns:c16="http://schemas.microsoft.com/office/drawing/2014/chart" uri="{C3380CC4-5D6E-409C-BE32-E72D297353CC}">
              <c16:uniqueId val="{00000002-8F75-451E-993A-4EEA33298A6B}"/>
            </c:ext>
          </c:extLst>
        </c:ser>
        <c:dLbls>
          <c:showLegendKey val="0"/>
          <c:showVal val="0"/>
          <c:showCatName val="0"/>
          <c:showSerName val="0"/>
          <c:showPercent val="0"/>
          <c:showBubbleSize val="0"/>
        </c:dLbls>
        <c:hiLowLines>
          <c:spPr>
            <a:ln w="15875" cap="flat" cmpd="sng" algn="ctr">
              <a:solidFill>
                <a:schemeClr val="dk1">
                  <a:lumMod val="65000"/>
                  <a:lumOff val="35000"/>
                </a:schemeClr>
              </a:solidFill>
              <a:round/>
            </a:ln>
            <a:effectLst/>
          </c:spPr>
        </c:hiLowLines>
        <c:axId val="1127923423"/>
        <c:axId val="1127927167"/>
      </c:stockChart>
      <c:catAx>
        <c:axId val="1127923423"/>
        <c:scaling>
          <c:orientation val="minMax"/>
        </c:scaling>
        <c:delete val="0"/>
        <c:axPos val="b"/>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7927167"/>
        <c:crosses val="autoZero"/>
        <c:auto val="1"/>
        <c:lblAlgn val="ctr"/>
        <c:lblOffset val="100"/>
        <c:noMultiLvlLbl val="0"/>
      </c:catAx>
      <c:valAx>
        <c:axId val="1127927167"/>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7923423"/>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Volume and Price Analysis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tx>
            <c:strRef>
              <c:f>OXY!$J$20</c:f>
              <c:strCache>
                <c:ptCount val="1"/>
                <c:pt idx="0">
                  <c:v>Volume</c:v>
                </c:pt>
              </c:strCache>
            </c:strRef>
          </c:tx>
          <c:spPr>
            <a:solidFill>
              <a:schemeClr val="accent1">
                <a:alpha val="85000"/>
              </a:schemeClr>
            </a:solidFill>
            <a:ln w="9525" cap="flat" cmpd="sng" algn="ctr">
              <a:solidFill>
                <a:schemeClr val="lt1">
                  <a:alpha val="50000"/>
                </a:schemeClr>
              </a:solidFill>
              <a:round/>
            </a:ln>
            <a:effectLst/>
          </c:spPr>
          <c:invertIfNegative val="0"/>
          <c:cat>
            <c:numRef>
              <c:f>OXY!$I$21:$I$67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OXY!$J$21:$J$67</c:f>
              <c:numCache>
                <c:formatCode>#,##0</c:formatCode>
                <c:ptCount val="47"/>
                <c:pt idx="0">
                  <c:v>15095852</c:v>
                </c:pt>
                <c:pt idx="1">
                  <c:v>26692372</c:v>
                </c:pt>
                <c:pt idx="2">
                  <c:v>21157260</c:v>
                </c:pt>
                <c:pt idx="3">
                  <c:v>18528246</c:v>
                </c:pt>
                <c:pt idx="4">
                  <c:v>14884484</c:v>
                </c:pt>
                <c:pt idx="5">
                  <c:v>17609662</c:v>
                </c:pt>
                <c:pt idx="6">
                  <c:v>20876121</c:v>
                </c:pt>
                <c:pt idx="7">
                  <c:v>15501767</c:v>
                </c:pt>
                <c:pt idx="8">
                  <c:v>13529490</c:v>
                </c:pt>
                <c:pt idx="9">
                  <c:v>19566035</c:v>
                </c:pt>
                <c:pt idx="10">
                  <c:v>24419099</c:v>
                </c:pt>
                <c:pt idx="11">
                  <c:v>18393252</c:v>
                </c:pt>
                <c:pt idx="12">
                  <c:v>16099275</c:v>
                </c:pt>
                <c:pt idx="13">
                  <c:v>18434140</c:v>
                </c:pt>
                <c:pt idx="14">
                  <c:v>23742862</c:v>
                </c:pt>
                <c:pt idx="15">
                  <c:v>28095586</c:v>
                </c:pt>
                <c:pt idx="16">
                  <c:v>25911607</c:v>
                </c:pt>
                <c:pt idx="17">
                  <c:v>21102662</c:v>
                </c:pt>
                <c:pt idx="18">
                  <c:v>16658181</c:v>
                </c:pt>
                <c:pt idx="19">
                  <c:v>16469302</c:v>
                </c:pt>
                <c:pt idx="20">
                  <c:v>20514773</c:v>
                </c:pt>
                <c:pt idx="21">
                  <c:v>14752748</c:v>
                </c:pt>
                <c:pt idx="22">
                  <c:v>22557478</c:v>
                </c:pt>
                <c:pt idx="23">
                  <c:v>23757400</c:v>
                </c:pt>
                <c:pt idx="24">
                  <c:v>15544015</c:v>
                </c:pt>
                <c:pt idx="25">
                  <c:v>20307525</c:v>
                </c:pt>
                <c:pt idx="26">
                  <c:v>16412010</c:v>
                </c:pt>
                <c:pt idx="27">
                  <c:v>17756306</c:v>
                </c:pt>
                <c:pt idx="28">
                  <c:v>24477906</c:v>
                </c:pt>
                <c:pt idx="29">
                  <c:v>21485913</c:v>
                </c:pt>
                <c:pt idx="30">
                  <c:v>23618152</c:v>
                </c:pt>
                <c:pt idx="31">
                  <c:v>18292088</c:v>
                </c:pt>
                <c:pt idx="32">
                  <c:v>15162786</c:v>
                </c:pt>
                <c:pt idx="33">
                  <c:v>14462708</c:v>
                </c:pt>
                <c:pt idx="34">
                  <c:v>20757170</c:v>
                </c:pt>
                <c:pt idx="35">
                  <c:v>15379390</c:v>
                </c:pt>
                <c:pt idx="36">
                  <c:v>32173767</c:v>
                </c:pt>
                <c:pt idx="37">
                  <c:v>29780441</c:v>
                </c:pt>
                <c:pt idx="38">
                  <c:v>50039517</c:v>
                </c:pt>
                <c:pt idx="39">
                  <c:v>68949820</c:v>
                </c:pt>
                <c:pt idx="40">
                  <c:v>51230106</c:v>
                </c:pt>
                <c:pt idx="41">
                  <c:v>43690512</c:v>
                </c:pt>
                <c:pt idx="42">
                  <c:v>101759603</c:v>
                </c:pt>
                <c:pt idx="43">
                  <c:v>81361215</c:v>
                </c:pt>
                <c:pt idx="44">
                  <c:v>81141767</c:v>
                </c:pt>
                <c:pt idx="45">
                  <c:v>133945419</c:v>
                </c:pt>
                <c:pt idx="46">
                  <c:v>81812591</c:v>
                </c:pt>
              </c:numCache>
            </c:numRef>
          </c:val>
          <c:extLst>
            <c:ext xmlns:c16="http://schemas.microsoft.com/office/drawing/2014/chart" uri="{C3380CC4-5D6E-409C-BE32-E72D297353CC}">
              <c16:uniqueId val="{00000000-56E6-4085-9A35-9A315B2A9ABA}"/>
            </c:ext>
          </c:extLst>
        </c:ser>
        <c:dLbls>
          <c:showLegendKey val="0"/>
          <c:showVal val="0"/>
          <c:showCatName val="0"/>
          <c:showSerName val="0"/>
          <c:showPercent val="0"/>
          <c:showBubbleSize val="0"/>
        </c:dLbls>
        <c:gapWidth val="150"/>
        <c:axId val="947206543"/>
        <c:axId val="947218607"/>
      </c:barChart>
      <c:stockChart>
        <c:ser>
          <c:idx val="1"/>
          <c:order val="1"/>
          <c:tx>
            <c:strRef>
              <c:f>OXY!$K$20</c:f>
              <c:strCache>
                <c:ptCount val="1"/>
                <c:pt idx="0">
                  <c:v>Open</c:v>
                </c:pt>
              </c:strCache>
            </c:strRef>
          </c:tx>
          <c:spPr>
            <a:ln w="25400" cap="rnd">
              <a:noFill/>
              <a:round/>
            </a:ln>
            <a:effectLst/>
          </c:spPr>
          <c:marker>
            <c:symbol val="none"/>
          </c:marker>
          <c:cat>
            <c:numRef>
              <c:f>OXY!$I$21:$I$67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OXY!$K$21:$K$67</c:f>
              <c:numCache>
                <c:formatCode>_([$$-409]* #,##0.00_);_([$$-409]* \(#,##0.00\);_([$$-409]* "-"??_);_(@_)</c:formatCode>
                <c:ptCount val="47"/>
                <c:pt idx="0">
                  <c:v>29.21</c:v>
                </c:pt>
                <c:pt idx="1">
                  <c:v>31.61</c:v>
                </c:pt>
                <c:pt idx="2">
                  <c:v>33.19</c:v>
                </c:pt>
                <c:pt idx="3">
                  <c:v>33.229999999999997</c:v>
                </c:pt>
                <c:pt idx="4">
                  <c:v>33.03</c:v>
                </c:pt>
                <c:pt idx="5">
                  <c:v>33.090000000000003</c:v>
                </c:pt>
                <c:pt idx="6">
                  <c:v>33.020000000000003</c:v>
                </c:pt>
                <c:pt idx="7">
                  <c:v>34.92</c:v>
                </c:pt>
                <c:pt idx="8">
                  <c:v>34.74</c:v>
                </c:pt>
                <c:pt idx="9">
                  <c:v>34.270000000000003</c:v>
                </c:pt>
                <c:pt idx="10">
                  <c:v>36.090000000000003</c:v>
                </c:pt>
                <c:pt idx="11">
                  <c:v>36.67</c:v>
                </c:pt>
                <c:pt idx="12">
                  <c:v>35.1</c:v>
                </c:pt>
                <c:pt idx="13">
                  <c:v>34.68</c:v>
                </c:pt>
                <c:pt idx="14">
                  <c:v>32.6</c:v>
                </c:pt>
                <c:pt idx="15">
                  <c:v>33.75</c:v>
                </c:pt>
                <c:pt idx="16">
                  <c:v>37.35</c:v>
                </c:pt>
                <c:pt idx="17">
                  <c:v>38.04</c:v>
                </c:pt>
                <c:pt idx="18">
                  <c:v>37.65</c:v>
                </c:pt>
                <c:pt idx="19">
                  <c:v>37.69</c:v>
                </c:pt>
                <c:pt idx="20">
                  <c:v>37.25</c:v>
                </c:pt>
                <c:pt idx="21">
                  <c:v>39.090000000000003</c:v>
                </c:pt>
                <c:pt idx="22">
                  <c:v>39.29</c:v>
                </c:pt>
                <c:pt idx="23">
                  <c:v>40.475000000000001</c:v>
                </c:pt>
                <c:pt idx="24">
                  <c:v>40.47</c:v>
                </c:pt>
                <c:pt idx="25">
                  <c:v>40.840000000000003</c:v>
                </c:pt>
                <c:pt idx="26">
                  <c:v>39.71</c:v>
                </c:pt>
                <c:pt idx="27">
                  <c:v>40.064999999999998</c:v>
                </c:pt>
                <c:pt idx="28">
                  <c:v>41</c:v>
                </c:pt>
                <c:pt idx="29">
                  <c:v>42.6</c:v>
                </c:pt>
                <c:pt idx="30">
                  <c:v>39.76</c:v>
                </c:pt>
                <c:pt idx="31">
                  <c:v>40.42</c:v>
                </c:pt>
                <c:pt idx="32">
                  <c:v>39.75</c:v>
                </c:pt>
                <c:pt idx="33">
                  <c:v>39.18</c:v>
                </c:pt>
                <c:pt idx="34">
                  <c:v>41</c:v>
                </c:pt>
                <c:pt idx="35">
                  <c:v>38.6</c:v>
                </c:pt>
                <c:pt idx="36">
                  <c:v>39.78</c:v>
                </c:pt>
                <c:pt idx="37">
                  <c:v>39.22</c:v>
                </c:pt>
                <c:pt idx="38">
                  <c:v>38.53</c:v>
                </c:pt>
                <c:pt idx="39">
                  <c:v>44.33</c:v>
                </c:pt>
                <c:pt idx="40">
                  <c:v>48.53</c:v>
                </c:pt>
                <c:pt idx="41">
                  <c:v>47.87</c:v>
                </c:pt>
                <c:pt idx="42">
                  <c:v>48.46</c:v>
                </c:pt>
                <c:pt idx="43">
                  <c:v>57.71</c:v>
                </c:pt>
                <c:pt idx="44">
                  <c:v>57.31</c:v>
                </c:pt>
                <c:pt idx="45">
                  <c:v>51.825000000000003</c:v>
                </c:pt>
                <c:pt idx="46">
                  <c:v>57.53</c:v>
                </c:pt>
              </c:numCache>
            </c:numRef>
          </c:val>
          <c:smooth val="0"/>
          <c:extLst>
            <c:ext xmlns:c16="http://schemas.microsoft.com/office/drawing/2014/chart" uri="{C3380CC4-5D6E-409C-BE32-E72D297353CC}">
              <c16:uniqueId val="{00000001-56E6-4085-9A35-9A315B2A9ABA}"/>
            </c:ext>
          </c:extLst>
        </c:ser>
        <c:ser>
          <c:idx val="2"/>
          <c:order val="2"/>
          <c:tx>
            <c:strRef>
              <c:f>OXY!$L$20</c:f>
              <c:strCache>
                <c:ptCount val="1"/>
                <c:pt idx="0">
                  <c:v>High</c:v>
                </c:pt>
              </c:strCache>
            </c:strRef>
          </c:tx>
          <c:spPr>
            <a:ln w="25400" cap="rnd">
              <a:noFill/>
              <a:round/>
            </a:ln>
            <a:effectLst/>
          </c:spPr>
          <c:marker>
            <c:symbol val="none"/>
          </c:marker>
          <c:cat>
            <c:numRef>
              <c:f>OXY!$I$21:$I$67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OXY!$L$21:$L$67</c:f>
              <c:numCache>
                <c:formatCode>_([$$-409]* #,##0.00_);_([$$-409]* \(#,##0.00\);_([$$-409]* "-"??_);_(@_)</c:formatCode>
                <c:ptCount val="47"/>
                <c:pt idx="0">
                  <c:v>31.105</c:v>
                </c:pt>
                <c:pt idx="1">
                  <c:v>33.72</c:v>
                </c:pt>
                <c:pt idx="2">
                  <c:v>33.817999999999998</c:v>
                </c:pt>
                <c:pt idx="3">
                  <c:v>33.479999999999997</c:v>
                </c:pt>
                <c:pt idx="4">
                  <c:v>33.424999999999997</c:v>
                </c:pt>
                <c:pt idx="5">
                  <c:v>33.32</c:v>
                </c:pt>
                <c:pt idx="6">
                  <c:v>34.86</c:v>
                </c:pt>
                <c:pt idx="7">
                  <c:v>35.418500000000002</c:v>
                </c:pt>
                <c:pt idx="8">
                  <c:v>35.24</c:v>
                </c:pt>
                <c:pt idx="9">
                  <c:v>35.619999999999997</c:v>
                </c:pt>
                <c:pt idx="10">
                  <c:v>36.93</c:v>
                </c:pt>
                <c:pt idx="11">
                  <c:v>37</c:v>
                </c:pt>
                <c:pt idx="12">
                  <c:v>36.42</c:v>
                </c:pt>
                <c:pt idx="13">
                  <c:v>34.68</c:v>
                </c:pt>
                <c:pt idx="14">
                  <c:v>34.19</c:v>
                </c:pt>
                <c:pt idx="15">
                  <c:v>37.11</c:v>
                </c:pt>
                <c:pt idx="16">
                  <c:v>38.28</c:v>
                </c:pt>
                <c:pt idx="17">
                  <c:v>38.93</c:v>
                </c:pt>
                <c:pt idx="18">
                  <c:v>38.43</c:v>
                </c:pt>
                <c:pt idx="19">
                  <c:v>38.130000000000003</c:v>
                </c:pt>
                <c:pt idx="20">
                  <c:v>39.549999999999997</c:v>
                </c:pt>
                <c:pt idx="21">
                  <c:v>39.78</c:v>
                </c:pt>
                <c:pt idx="22">
                  <c:v>40.49</c:v>
                </c:pt>
                <c:pt idx="23">
                  <c:v>42.31</c:v>
                </c:pt>
                <c:pt idx="24">
                  <c:v>41.5</c:v>
                </c:pt>
                <c:pt idx="25">
                  <c:v>40.840000000000003</c:v>
                </c:pt>
                <c:pt idx="26">
                  <c:v>41.06</c:v>
                </c:pt>
                <c:pt idx="27">
                  <c:v>41.88</c:v>
                </c:pt>
                <c:pt idx="28">
                  <c:v>43.155000000000001</c:v>
                </c:pt>
                <c:pt idx="29">
                  <c:v>42.77</c:v>
                </c:pt>
                <c:pt idx="30">
                  <c:v>40.469900000000003</c:v>
                </c:pt>
                <c:pt idx="31">
                  <c:v>41.15</c:v>
                </c:pt>
                <c:pt idx="32">
                  <c:v>40.58</c:v>
                </c:pt>
                <c:pt idx="33">
                  <c:v>40.15</c:v>
                </c:pt>
                <c:pt idx="34">
                  <c:v>41.09</c:v>
                </c:pt>
                <c:pt idx="35">
                  <c:v>39.484999999999999</c:v>
                </c:pt>
                <c:pt idx="36">
                  <c:v>39.979999999999997</c:v>
                </c:pt>
                <c:pt idx="37">
                  <c:v>40.35</c:v>
                </c:pt>
                <c:pt idx="38">
                  <c:v>43.78</c:v>
                </c:pt>
                <c:pt idx="39">
                  <c:v>47.83</c:v>
                </c:pt>
                <c:pt idx="40">
                  <c:v>49.29</c:v>
                </c:pt>
                <c:pt idx="41">
                  <c:v>48.664999999999999</c:v>
                </c:pt>
                <c:pt idx="42">
                  <c:v>56.45</c:v>
                </c:pt>
                <c:pt idx="43">
                  <c:v>58.77</c:v>
                </c:pt>
                <c:pt idx="44">
                  <c:v>58.740099999999998</c:v>
                </c:pt>
                <c:pt idx="45">
                  <c:v>58.58</c:v>
                </c:pt>
                <c:pt idx="46">
                  <c:v>59.6</c:v>
                </c:pt>
              </c:numCache>
            </c:numRef>
          </c:val>
          <c:smooth val="0"/>
          <c:extLst>
            <c:ext xmlns:c16="http://schemas.microsoft.com/office/drawing/2014/chart" uri="{C3380CC4-5D6E-409C-BE32-E72D297353CC}">
              <c16:uniqueId val="{00000002-56E6-4085-9A35-9A315B2A9ABA}"/>
            </c:ext>
          </c:extLst>
        </c:ser>
        <c:ser>
          <c:idx val="3"/>
          <c:order val="3"/>
          <c:tx>
            <c:strRef>
              <c:f>OXY!$M$20</c:f>
              <c:strCache>
                <c:ptCount val="1"/>
                <c:pt idx="0">
                  <c:v>Low</c:v>
                </c:pt>
              </c:strCache>
            </c:strRef>
          </c:tx>
          <c:spPr>
            <a:ln w="25400" cap="rnd">
              <a:noFill/>
              <a:round/>
            </a:ln>
            <a:effectLst/>
          </c:spPr>
          <c:marker>
            <c:symbol val="none"/>
          </c:marker>
          <c:cat>
            <c:numRef>
              <c:f>OXY!$I$21:$I$67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OXY!$M$21:$M$67</c:f>
              <c:numCache>
                <c:formatCode>_([$$-409]* #,##0.00_);_([$$-409]* \(#,##0.00\);_([$$-409]* "-"??_);_(@_)</c:formatCode>
                <c:ptCount val="47"/>
                <c:pt idx="0">
                  <c:v>29.15</c:v>
                </c:pt>
                <c:pt idx="1">
                  <c:v>31.41</c:v>
                </c:pt>
                <c:pt idx="2">
                  <c:v>31.77</c:v>
                </c:pt>
                <c:pt idx="3">
                  <c:v>31.914999999999999</c:v>
                </c:pt>
                <c:pt idx="4">
                  <c:v>32.69</c:v>
                </c:pt>
                <c:pt idx="5">
                  <c:v>31.93</c:v>
                </c:pt>
                <c:pt idx="6">
                  <c:v>32.67</c:v>
                </c:pt>
                <c:pt idx="7">
                  <c:v>34.119999999999997</c:v>
                </c:pt>
                <c:pt idx="8">
                  <c:v>34.020000000000003</c:v>
                </c:pt>
                <c:pt idx="9">
                  <c:v>34.14</c:v>
                </c:pt>
                <c:pt idx="10">
                  <c:v>34.96</c:v>
                </c:pt>
                <c:pt idx="11">
                  <c:v>35.549999999999997</c:v>
                </c:pt>
                <c:pt idx="12">
                  <c:v>34.840000000000003</c:v>
                </c:pt>
                <c:pt idx="13">
                  <c:v>33.1</c:v>
                </c:pt>
                <c:pt idx="14">
                  <c:v>31.37</c:v>
                </c:pt>
                <c:pt idx="15">
                  <c:v>33.22</c:v>
                </c:pt>
                <c:pt idx="16">
                  <c:v>36.369999999999997</c:v>
                </c:pt>
                <c:pt idx="17">
                  <c:v>36.39</c:v>
                </c:pt>
                <c:pt idx="18">
                  <c:v>36.620199999999997</c:v>
                </c:pt>
                <c:pt idx="19">
                  <c:v>36.51</c:v>
                </c:pt>
                <c:pt idx="20">
                  <c:v>37.18</c:v>
                </c:pt>
                <c:pt idx="21">
                  <c:v>38.61</c:v>
                </c:pt>
                <c:pt idx="22">
                  <c:v>38.97</c:v>
                </c:pt>
                <c:pt idx="23">
                  <c:v>40.381100000000004</c:v>
                </c:pt>
                <c:pt idx="24">
                  <c:v>39.71</c:v>
                </c:pt>
                <c:pt idx="25">
                  <c:v>38.97</c:v>
                </c:pt>
                <c:pt idx="26">
                  <c:v>39.619999999999997</c:v>
                </c:pt>
                <c:pt idx="27">
                  <c:v>40.020000000000003</c:v>
                </c:pt>
                <c:pt idx="28">
                  <c:v>40.770000000000003</c:v>
                </c:pt>
                <c:pt idx="29">
                  <c:v>40.825000000000003</c:v>
                </c:pt>
                <c:pt idx="30">
                  <c:v>38.81</c:v>
                </c:pt>
                <c:pt idx="31">
                  <c:v>39.26</c:v>
                </c:pt>
                <c:pt idx="32">
                  <c:v>39.265000000000001</c:v>
                </c:pt>
                <c:pt idx="33">
                  <c:v>39.03</c:v>
                </c:pt>
                <c:pt idx="34">
                  <c:v>37.650100000000002</c:v>
                </c:pt>
                <c:pt idx="35">
                  <c:v>38.270000000000003</c:v>
                </c:pt>
                <c:pt idx="36">
                  <c:v>37.555</c:v>
                </c:pt>
                <c:pt idx="37">
                  <c:v>38.51</c:v>
                </c:pt>
                <c:pt idx="38">
                  <c:v>38.24</c:v>
                </c:pt>
                <c:pt idx="39">
                  <c:v>44.04</c:v>
                </c:pt>
                <c:pt idx="40">
                  <c:v>47.015000000000001</c:v>
                </c:pt>
                <c:pt idx="41">
                  <c:v>47.07</c:v>
                </c:pt>
                <c:pt idx="42">
                  <c:v>48.14</c:v>
                </c:pt>
                <c:pt idx="43">
                  <c:v>52.41</c:v>
                </c:pt>
                <c:pt idx="44">
                  <c:v>51.43</c:v>
                </c:pt>
                <c:pt idx="45">
                  <c:v>51.03</c:v>
                </c:pt>
                <c:pt idx="46">
                  <c:v>56.413499999999999</c:v>
                </c:pt>
              </c:numCache>
            </c:numRef>
          </c:val>
          <c:smooth val="0"/>
          <c:extLst>
            <c:ext xmlns:c16="http://schemas.microsoft.com/office/drawing/2014/chart" uri="{C3380CC4-5D6E-409C-BE32-E72D297353CC}">
              <c16:uniqueId val="{00000003-56E6-4085-9A35-9A315B2A9ABA}"/>
            </c:ext>
          </c:extLst>
        </c:ser>
        <c:ser>
          <c:idx val="4"/>
          <c:order val="4"/>
          <c:tx>
            <c:strRef>
              <c:f>OXY!$N$20</c:f>
              <c:strCache>
                <c:ptCount val="1"/>
                <c:pt idx="0">
                  <c:v>Close</c:v>
                </c:pt>
              </c:strCache>
            </c:strRef>
          </c:tx>
          <c:spPr>
            <a:ln w="25400" cap="rnd">
              <a:noFill/>
              <a:round/>
            </a:ln>
            <a:effectLst/>
          </c:spPr>
          <c:marker>
            <c:symbol val="none"/>
          </c:marker>
          <c:cat>
            <c:numRef>
              <c:f>OXY!$I$21:$I$67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OXY!$N$21:$N$67</c:f>
              <c:numCache>
                <c:formatCode>_([$$-409]* #,##0.00_);_([$$-409]* \(#,##0.00\);_([$$-409]* "-"??_);_(@_)</c:formatCode>
                <c:ptCount val="47"/>
                <c:pt idx="0">
                  <c:v>31.06</c:v>
                </c:pt>
                <c:pt idx="1">
                  <c:v>33.380000000000003</c:v>
                </c:pt>
                <c:pt idx="2">
                  <c:v>31.81</c:v>
                </c:pt>
                <c:pt idx="3">
                  <c:v>32.76</c:v>
                </c:pt>
                <c:pt idx="4">
                  <c:v>33.21</c:v>
                </c:pt>
                <c:pt idx="5">
                  <c:v>32.380000000000003</c:v>
                </c:pt>
                <c:pt idx="6">
                  <c:v>34.700000000000003</c:v>
                </c:pt>
                <c:pt idx="7">
                  <c:v>34.75</c:v>
                </c:pt>
                <c:pt idx="8">
                  <c:v>34.15</c:v>
                </c:pt>
                <c:pt idx="9">
                  <c:v>35.51</c:v>
                </c:pt>
                <c:pt idx="10">
                  <c:v>36.03</c:v>
                </c:pt>
                <c:pt idx="11">
                  <c:v>35.83</c:v>
                </c:pt>
                <c:pt idx="12">
                  <c:v>34.950000000000003</c:v>
                </c:pt>
                <c:pt idx="13">
                  <c:v>33.75</c:v>
                </c:pt>
                <c:pt idx="14">
                  <c:v>34.01</c:v>
                </c:pt>
                <c:pt idx="15">
                  <c:v>36.770000000000003</c:v>
                </c:pt>
                <c:pt idx="16">
                  <c:v>37.06</c:v>
                </c:pt>
                <c:pt idx="17">
                  <c:v>37.26</c:v>
                </c:pt>
                <c:pt idx="18">
                  <c:v>37.57</c:v>
                </c:pt>
                <c:pt idx="19">
                  <c:v>37.67</c:v>
                </c:pt>
                <c:pt idx="20">
                  <c:v>39.29</c:v>
                </c:pt>
                <c:pt idx="21">
                  <c:v>39.619999999999997</c:v>
                </c:pt>
                <c:pt idx="22">
                  <c:v>40</c:v>
                </c:pt>
                <c:pt idx="23">
                  <c:v>40.799999999999997</c:v>
                </c:pt>
                <c:pt idx="24">
                  <c:v>41</c:v>
                </c:pt>
                <c:pt idx="25">
                  <c:v>39.35</c:v>
                </c:pt>
                <c:pt idx="26">
                  <c:v>40.299999999999997</c:v>
                </c:pt>
                <c:pt idx="27">
                  <c:v>40.68</c:v>
                </c:pt>
                <c:pt idx="28">
                  <c:v>42.98</c:v>
                </c:pt>
                <c:pt idx="29">
                  <c:v>41.23</c:v>
                </c:pt>
                <c:pt idx="30">
                  <c:v>39.85</c:v>
                </c:pt>
                <c:pt idx="31">
                  <c:v>39.65</c:v>
                </c:pt>
                <c:pt idx="32">
                  <c:v>39.86</c:v>
                </c:pt>
                <c:pt idx="33">
                  <c:v>39.56</c:v>
                </c:pt>
                <c:pt idx="34">
                  <c:v>38.32</c:v>
                </c:pt>
                <c:pt idx="35">
                  <c:v>38.69</c:v>
                </c:pt>
                <c:pt idx="36">
                  <c:v>38.92</c:v>
                </c:pt>
                <c:pt idx="37">
                  <c:v>38.74</c:v>
                </c:pt>
                <c:pt idx="38">
                  <c:v>43.73</c:v>
                </c:pt>
                <c:pt idx="39">
                  <c:v>46.79</c:v>
                </c:pt>
                <c:pt idx="40">
                  <c:v>48.37</c:v>
                </c:pt>
                <c:pt idx="41">
                  <c:v>47.75</c:v>
                </c:pt>
                <c:pt idx="42">
                  <c:v>56.15</c:v>
                </c:pt>
                <c:pt idx="43">
                  <c:v>55.38</c:v>
                </c:pt>
                <c:pt idx="44">
                  <c:v>54.6</c:v>
                </c:pt>
                <c:pt idx="45">
                  <c:v>57.5</c:v>
                </c:pt>
                <c:pt idx="46">
                  <c:v>58.13</c:v>
                </c:pt>
              </c:numCache>
            </c:numRef>
          </c:val>
          <c:smooth val="0"/>
          <c:extLst>
            <c:ext xmlns:c16="http://schemas.microsoft.com/office/drawing/2014/chart" uri="{C3380CC4-5D6E-409C-BE32-E72D297353CC}">
              <c16:uniqueId val="{00000004-56E6-4085-9A35-9A315B2A9ABA}"/>
            </c:ext>
          </c:extLst>
        </c:ser>
        <c:dLbls>
          <c:showLegendKey val="0"/>
          <c:showVal val="0"/>
          <c:showCatName val="0"/>
          <c:showSerName val="0"/>
          <c:showPercent val="0"/>
          <c:showBubbleSize val="0"/>
        </c:dLbls>
        <c:hiLowLines>
          <c:spPr>
            <a:ln w="15875" cap="flat" cmpd="sng" algn="ctr">
              <a:solidFill>
                <a:schemeClr val="dk1">
                  <a:lumMod val="65000"/>
                  <a:lumOff val="35000"/>
                </a:schemeClr>
              </a:solidFill>
              <a:round/>
            </a:ln>
            <a:effectLst/>
          </c:spPr>
        </c:hiLowLines>
        <c:upDownBars>
          <c:gapWidth val="150"/>
          <c:upBars>
            <c:spPr>
              <a:solidFill>
                <a:schemeClr val="lt1"/>
              </a:solidFill>
              <a:ln w="9525" cap="flat" cmpd="sng" algn="ctr">
                <a:solidFill>
                  <a:schemeClr val="lt1">
                    <a:lumMod val="85000"/>
                  </a:schemeClr>
                </a:solidFill>
                <a:round/>
              </a:ln>
              <a:effectLst/>
            </c:spPr>
          </c:upBars>
          <c:downBars>
            <c:spPr>
              <a:solidFill>
                <a:schemeClr val="dk1">
                  <a:lumMod val="65000"/>
                  <a:lumOff val="35000"/>
                </a:schemeClr>
              </a:solidFill>
              <a:ln w="9525" cap="flat" cmpd="sng" algn="ctr">
                <a:solidFill>
                  <a:schemeClr val="dk1">
                    <a:lumMod val="65000"/>
                    <a:lumOff val="35000"/>
                  </a:schemeClr>
                </a:solidFill>
                <a:round/>
              </a:ln>
              <a:effectLst/>
            </c:spPr>
          </c:downBars>
        </c:upDownBars>
        <c:axId val="947220271"/>
        <c:axId val="947210287"/>
      </c:stockChart>
      <c:dateAx>
        <c:axId val="947206543"/>
        <c:scaling>
          <c:orientation val="minMax"/>
        </c:scaling>
        <c:delete val="0"/>
        <c:axPos val="b"/>
        <c:numFmt formatCode="m/d/yyyy"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947218607"/>
        <c:crosses val="autoZero"/>
        <c:auto val="1"/>
        <c:lblOffset val="100"/>
        <c:baseTimeUnit val="days"/>
      </c:dateAx>
      <c:valAx>
        <c:axId val="947218607"/>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947206543"/>
        <c:crosses val="autoZero"/>
        <c:crossBetween val="between"/>
      </c:valAx>
      <c:valAx>
        <c:axId val="947210287"/>
        <c:scaling>
          <c:orientation val="minMax"/>
        </c:scaling>
        <c:delete val="0"/>
        <c:axPos val="r"/>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947220271"/>
        <c:crosses val="max"/>
        <c:crossBetween val="between"/>
      </c:valAx>
      <c:dateAx>
        <c:axId val="947220271"/>
        <c:scaling>
          <c:orientation val="minMax"/>
        </c:scaling>
        <c:delete val="1"/>
        <c:axPos val="b"/>
        <c:numFmt formatCode="m/d/yyyy" sourceLinked="1"/>
        <c:majorTickMark val="out"/>
        <c:minorTickMark val="none"/>
        <c:tickLblPos val="nextTo"/>
        <c:crossAx val="947210287"/>
        <c:crosses val="autoZero"/>
        <c:auto val="1"/>
        <c:lblOffset val="100"/>
        <c:baseTimeUnit val="days"/>
      </c:date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 Open-High-Low-Close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stockChart>
        <c:ser>
          <c:idx val="0"/>
          <c:order val="0"/>
          <c:tx>
            <c:strRef>
              <c:f>OXY!$K$20</c:f>
              <c:strCache>
                <c:ptCount val="1"/>
                <c:pt idx="0">
                  <c:v>Open</c:v>
                </c:pt>
              </c:strCache>
            </c:strRef>
          </c:tx>
          <c:spPr>
            <a:ln w="25400" cap="rnd">
              <a:noFill/>
              <a:round/>
            </a:ln>
            <a:effectLst/>
          </c:spPr>
          <c:marker>
            <c:symbol val="none"/>
          </c:marker>
          <c:val>
            <c:numRef>
              <c:f>OXY!$K$21:$K$67</c:f>
              <c:numCache>
                <c:formatCode>_([$$-409]* #,##0.00_);_([$$-409]* \(#,##0.00\);_([$$-409]* "-"??_);_(@_)</c:formatCode>
                <c:ptCount val="47"/>
                <c:pt idx="0">
                  <c:v>29.21</c:v>
                </c:pt>
                <c:pt idx="1">
                  <c:v>31.61</c:v>
                </c:pt>
                <c:pt idx="2">
                  <c:v>33.19</c:v>
                </c:pt>
                <c:pt idx="3">
                  <c:v>33.229999999999997</c:v>
                </c:pt>
                <c:pt idx="4">
                  <c:v>33.03</c:v>
                </c:pt>
                <c:pt idx="5">
                  <c:v>33.090000000000003</c:v>
                </c:pt>
                <c:pt idx="6">
                  <c:v>33.020000000000003</c:v>
                </c:pt>
                <c:pt idx="7">
                  <c:v>34.92</c:v>
                </c:pt>
                <c:pt idx="8">
                  <c:v>34.74</c:v>
                </c:pt>
                <c:pt idx="9">
                  <c:v>34.270000000000003</c:v>
                </c:pt>
                <c:pt idx="10">
                  <c:v>36.090000000000003</c:v>
                </c:pt>
                <c:pt idx="11">
                  <c:v>36.67</c:v>
                </c:pt>
                <c:pt idx="12">
                  <c:v>35.1</c:v>
                </c:pt>
                <c:pt idx="13">
                  <c:v>34.68</c:v>
                </c:pt>
                <c:pt idx="14">
                  <c:v>32.6</c:v>
                </c:pt>
                <c:pt idx="15">
                  <c:v>33.75</c:v>
                </c:pt>
                <c:pt idx="16">
                  <c:v>37.35</c:v>
                </c:pt>
                <c:pt idx="17">
                  <c:v>38.04</c:v>
                </c:pt>
                <c:pt idx="18">
                  <c:v>37.65</c:v>
                </c:pt>
                <c:pt idx="19">
                  <c:v>37.69</c:v>
                </c:pt>
                <c:pt idx="20">
                  <c:v>37.25</c:v>
                </c:pt>
                <c:pt idx="21">
                  <c:v>39.090000000000003</c:v>
                </c:pt>
                <c:pt idx="22">
                  <c:v>39.29</c:v>
                </c:pt>
                <c:pt idx="23">
                  <c:v>40.475000000000001</c:v>
                </c:pt>
                <c:pt idx="24">
                  <c:v>40.47</c:v>
                </c:pt>
                <c:pt idx="25">
                  <c:v>40.840000000000003</c:v>
                </c:pt>
                <c:pt idx="26">
                  <c:v>39.71</c:v>
                </c:pt>
                <c:pt idx="27">
                  <c:v>40.064999999999998</c:v>
                </c:pt>
                <c:pt idx="28">
                  <c:v>41</c:v>
                </c:pt>
                <c:pt idx="29">
                  <c:v>42.6</c:v>
                </c:pt>
                <c:pt idx="30">
                  <c:v>39.76</c:v>
                </c:pt>
                <c:pt idx="31">
                  <c:v>40.42</c:v>
                </c:pt>
                <c:pt idx="32">
                  <c:v>39.75</c:v>
                </c:pt>
                <c:pt idx="33">
                  <c:v>39.18</c:v>
                </c:pt>
                <c:pt idx="34">
                  <c:v>41</c:v>
                </c:pt>
                <c:pt idx="35">
                  <c:v>38.6</c:v>
                </c:pt>
                <c:pt idx="36">
                  <c:v>39.78</c:v>
                </c:pt>
                <c:pt idx="37">
                  <c:v>39.22</c:v>
                </c:pt>
                <c:pt idx="38">
                  <c:v>38.53</c:v>
                </c:pt>
                <c:pt idx="39">
                  <c:v>44.33</c:v>
                </c:pt>
                <c:pt idx="40">
                  <c:v>48.53</c:v>
                </c:pt>
                <c:pt idx="41">
                  <c:v>47.87</c:v>
                </c:pt>
                <c:pt idx="42">
                  <c:v>48.46</c:v>
                </c:pt>
                <c:pt idx="43">
                  <c:v>57.71</c:v>
                </c:pt>
                <c:pt idx="44">
                  <c:v>57.31</c:v>
                </c:pt>
                <c:pt idx="45">
                  <c:v>51.825000000000003</c:v>
                </c:pt>
                <c:pt idx="46">
                  <c:v>57.53</c:v>
                </c:pt>
              </c:numCache>
            </c:numRef>
          </c:val>
          <c:smooth val="0"/>
          <c:extLst>
            <c:ext xmlns:c16="http://schemas.microsoft.com/office/drawing/2014/chart" uri="{C3380CC4-5D6E-409C-BE32-E72D297353CC}">
              <c16:uniqueId val="{00000000-930A-4C5E-89DA-8CB2A73281D9}"/>
            </c:ext>
          </c:extLst>
        </c:ser>
        <c:ser>
          <c:idx val="1"/>
          <c:order val="1"/>
          <c:tx>
            <c:strRef>
              <c:f>OXY!$L$20</c:f>
              <c:strCache>
                <c:ptCount val="1"/>
                <c:pt idx="0">
                  <c:v>High</c:v>
                </c:pt>
              </c:strCache>
            </c:strRef>
          </c:tx>
          <c:spPr>
            <a:ln w="25400" cap="rnd">
              <a:noFill/>
              <a:round/>
            </a:ln>
            <a:effectLst/>
          </c:spPr>
          <c:marker>
            <c:symbol val="none"/>
          </c:marker>
          <c:val>
            <c:numRef>
              <c:f>OXY!$L$21:$L$67</c:f>
              <c:numCache>
                <c:formatCode>_([$$-409]* #,##0.00_);_([$$-409]* \(#,##0.00\);_([$$-409]* "-"??_);_(@_)</c:formatCode>
                <c:ptCount val="47"/>
                <c:pt idx="0">
                  <c:v>31.105</c:v>
                </c:pt>
                <c:pt idx="1">
                  <c:v>33.72</c:v>
                </c:pt>
                <c:pt idx="2">
                  <c:v>33.817999999999998</c:v>
                </c:pt>
                <c:pt idx="3">
                  <c:v>33.479999999999997</c:v>
                </c:pt>
                <c:pt idx="4">
                  <c:v>33.424999999999997</c:v>
                </c:pt>
                <c:pt idx="5">
                  <c:v>33.32</c:v>
                </c:pt>
                <c:pt idx="6">
                  <c:v>34.86</c:v>
                </c:pt>
                <c:pt idx="7">
                  <c:v>35.418500000000002</c:v>
                </c:pt>
                <c:pt idx="8">
                  <c:v>35.24</c:v>
                </c:pt>
                <c:pt idx="9">
                  <c:v>35.619999999999997</c:v>
                </c:pt>
                <c:pt idx="10">
                  <c:v>36.93</c:v>
                </c:pt>
                <c:pt idx="11">
                  <c:v>37</c:v>
                </c:pt>
                <c:pt idx="12">
                  <c:v>36.42</c:v>
                </c:pt>
                <c:pt idx="13">
                  <c:v>34.68</c:v>
                </c:pt>
                <c:pt idx="14">
                  <c:v>34.19</c:v>
                </c:pt>
                <c:pt idx="15">
                  <c:v>37.11</c:v>
                </c:pt>
                <c:pt idx="16">
                  <c:v>38.28</c:v>
                </c:pt>
                <c:pt idx="17">
                  <c:v>38.93</c:v>
                </c:pt>
                <c:pt idx="18">
                  <c:v>38.43</c:v>
                </c:pt>
                <c:pt idx="19">
                  <c:v>38.130000000000003</c:v>
                </c:pt>
                <c:pt idx="20">
                  <c:v>39.549999999999997</c:v>
                </c:pt>
                <c:pt idx="21">
                  <c:v>39.78</c:v>
                </c:pt>
                <c:pt idx="22">
                  <c:v>40.49</c:v>
                </c:pt>
                <c:pt idx="23">
                  <c:v>42.31</c:v>
                </c:pt>
                <c:pt idx="24">
                  <c:v>41.5</c:v>
                </c:pt>
                <c:pt idx="25">
                  <c:v>40.840000000000003</c:v>
                </c:pt>
                <c:pt idx="26">
                  <c:v>41.06</c:v>
                </c:pt>
                <c:pt idx="27">
                  <c:v>41.88</c:v>
                </c:pt>
                <c:pt idx="28">
                  <c:v>43.155000000000001</c:v>
                </c:pt>
                <c:pt idx="29">
                  <c:v>42.77</c:v>
                </c:pt>
                <c:pt idx="30">
                  <c:v>40.469900000000003</c:v>
                </c:pt>
                <c:pt idx="31">
                  <c:v>41.15</c:v>
                </c:pt>
                <c:pt idx="32">
                  <c:v>40.58</c:v>
                </c:pt>
                <c:pt idx="33">
                  <c:v>40.15</c:v>
                </c:pt>
                <c:pt idx="34">
                  <c:v>41.09</c:v>
                </c:pt>
                <c:pt idx="35">
                  <c:v>39.484999999999999</c:v>
                </c:pt>
                <c:pt idx="36">
                  <c:v>39.979999999999997</c:v>
                </c:pt>
                <c:pt idx="37">
                  <c:v>40.35</c:v>
                </c:pt>
                <c:pt idx="38">
                  <c:v>43.78</c:v>
                </c:pt>
                <c:pt idx="39">
                  <c:v>47.83</c:v>
                </c:pt>
                <c:pt idx="40">
                  <c:v>49.29</c:v>
                </c:pt>
                <c:pt idx="41">
                  <c:v>48.664999999999999</c:v>
                </c:pt>
                <c:pt idx="42">
                  <c:v>56.45</c:v>
                </c:pt>
                <c:pt idx="43">
                  <c:v>58.77</c:v>
                </c:pt>
                <c:pt idx="44">
                  <c:v>58.740099999999998</c:v>
                </c:pt>
                <c:pt idx="45">
                  <c:v>58.58</c:v>
                </c:pt>
                <c:pt idx="46">
                  <c:v>59.6</c:v>
                </c:pt>
              </c:numCache>
            </c:numRef>
          </c:val>
          <c:smooth val="0"/>
          <c:extLst>
            <c:ext xmlns:c16="http://schemas.microsoft.com/office/drawing/2014/chart" uri="{C3380CC4-5D6E-409C-BE32-E72D297353CC}">
              <c16:uniqueId val="{00000001-930A-4C5E-89DA-8CB2A73281D9}"/>
            </c:ext>
          </c:extLst>
        </c:ser>
        <c:ser>
          <c:idx val="2"/>
          <c:order val="2"/>
          <c:tx>
            <c:strRef>
              <c:f>OXY!$M$20</c:f>
              <c:strCache>
                <c:ptCount val="1"/>
                <c:pt idx="0">
                  <c:v>Low</c:v>
                </c:pt>
              </c:strCache>
            </c:strRef>
          </c:tx>
          <c:spPr>
            <a:ln w="25400" cap="rnd">
              <a:noFill/>
              <a:round/>
            </a:ln>
            <a:effectLst/>
          </c:spPr>
          <c:marker>
            <c:symbol val="none"/>
          </c:marker>
          <c:val>
            <c:numRef>
              <c:f>OXY!$M$21:$M$67</c:f>
              <c:numCache>
                <c:formatCode>_([$$-409]* #,##0.00_);_([$$-409]* \(#,##0.00\);_([$$-409]* "-"??_);_(@_)</c:formatCode>
                <c:ptCount val="47"/>
                <c:pt idx="0">
                  <c:v>29.15</c:v>
                </c:pt>
                <c:pt idx="1">
                  <c:v>31.41</c:v>
                </c:pt>
                <c:pt idx="2">
                  <c:v>31.77</c:v>
                </c:pt>
                <c:pt idx="3">
                  <c:v>31.914999999999999</c:v>
                </c:pt>
                <c:pt idx="4">
                  <c:v>32.69</c:v>
                </c:pt>
                <c:pt idx="5">
                  <c:v>31.93</c:v>
                </c:pt>
                <c:pt idx="6">
                  <c:v>32.67</c:v>
                </c:pt>
                <c:pt idx="7">
                  <c:v>34.119999999999997</c:v>
                </c:pt>
                <c:pt idx="8">
                  <c:v>34.020000000000003</c:v>
                </c:pt>
                <c:pt idx="9">
                  <c:v>34.14</c:v>
                </c:pt>
                <c:pt idx="10">
                  <c:v>34.96</c:v>
                </c:pt>
                <c:pt idx="11">
                  <c:v>35.549999999999997</c:v>
                </c:pt>
                <c:pt idx="12">
                  <c:v>34.840000000000003</c:v>
                </c:pt>
                <c:pt idx="13">
                  <c:v>33.1</c:v>
                </c:pt>
                <c:pt idx="14">
                  <c:v>31.37</c:v>
                </c:pt>
                <c:pt idx="15">
                  <c:v>33.22</c:v>
                </c:pt>
                <c:pt idx="16">
                  <c:v>36.369999999999997</c:v>
                </c:pt>
                <c:pt idx="17">
                  <c:v>36.39</c:v>
                </c:pt>
                <c:pt idx="18">
                  <c:v>36.620199999999997</c:v>
                </c:pt>
                <c:pt idx="19">
                  <c:v>36.51</c:v>
                </c:pt>
                <c:pt idx="20">
                  <c:v>37.18</c:v>
                </c:pt>
                <c:pt idx="21">
                  <c:v>38.61</c:v>
                </c:pt>
                <c:pt idx="22">
                  <c:v>38.97</c:v>
                </c:pt>
                <c:pt idx="23">
                  <c:v>40.381100000000004</c:v>
                </c:pt>
                <c:pt idx="24">
                  <c:v>39.71</c:v>
                </c:pt>
                <c:pt idx="25">
                  <c:v>38.97</c:v>
                </c:pt>
                <c:pt idx="26">
                  <c:v>39.619999999999997</c:v>
                </c:pt>
                <c:pt idx="27">
                  <c:v>40.020000000000003</c:v>
                </c:pt>
                <c:pt idx="28">
                  <c:v>40.770000000000003</c:v>
                </c:pt>
                <c:pt idx="29">
                  <c:v>40.825000000000003</c:v>
                </c:pt>
                <c:pt idx="30">
                  <c:v>38.81</c:v>
                </c:pt>
                <c:pt idx="31">
                  <c:v>39.26</c:v>
                </c:pt>
                <c:pt idx="32">
                  <c:v>39.265000000000001</c:v>
                </c:pt>
                <c:pt idx="33">
                  <c:v>39.03</c:v>
                </c:pt>
                <c:pt idx="34">
                  <c:v>37.650100000000002</c:v>
                </c:pt>
                <c:pt idx="35">
                  <c:v>38.270000000000003</c:v>
                </c:pt>
                <c:pt idx="36">
                  <c:v>37.555</c:v>
                </c:pt>
                <c:pt idx="37">
                  <c:v>38.51</c:v>
                </c:pt>
                <c:pt idx="38">
                  <c:v>38.24</c:v>
                </c:pt>
                <c:pt idx="39">
                  <c:v>44.04</c:v>
                </c:pt>
                <c:pt idx="40">
                  <c:v>47.015000000000001</c:v>
                </c:pt>
                <c:pt idx="41">
                  <c:v>47.07</c:v>
                </c:pt>
                <c:pt idx="42">
                  <c:v>48.14</c:v>
                </c:pt>
                <c:pt idx="43">
                  <c:v>52.41</c:v>
                </c:pt>
                <c:pt idx="44">
                  <c:v>51.43</c:v>
                </c:pt>
                <c:pt idx="45">
                  <c:v>51.03</c:v>
                </c:pt>
                <c:pt idx="46">
                  <c:v>56.413499999999999</c:v>
                </c:pt>
              </c:numCache>
            </c:numRef>
          </c:val>
          <c:smooth val="0"/>
          <c:extLst>
            <c:ext xmlns:c16="http://schemas.microsoft.com/office/drawing/2014/chart" uri="{C3380CC4-5D6E-409C-BE32-E72D297353CC}">
              <c16:uniqueId val="{00000002-930A-4C5E-89DA-8CB2A73281D9}"/>
            </c:ext>
          </c:extLst>
        </c:ser>
        <c:ser>
          <c:idx val="3"/>
          <c:order val="3"/>
          <c:tx>
            <c:strRef>
              <c:f>OXY!$N$20</c:f>
              <c:strCache>
                <c:ptCount val="1"/>
                <c:pt idx="0">
                  <c:v>Close</c:v>
                </c:pt>
              </c:strCache>
            </c:strRef>
          </c:tx>
          <c:spPr>
            <a:ln w="25400" cap="rnd">
              <a:noFill/>
              <a:round/>
            </a:ln>
            <a:effectLst/>
          </c:spPr>
          <c:marker>
            <c:symbol val="none"/>
          </c:marker>
          <c:val>
            <c:numRef>
              <c:f>OXY!$N$21:$N$67</c:f>
              <c:numCache>
                <c:formatCode>_([$$-409]* #,##0.00_);_([$$-409]* \(#,##0.00\);_([$$-409]* "-"??_);_(@_)</c:formatCode>
                <c:ptCount val="47"/>
                <c:pt idx="0">
                  <c:v>31.06</c:v>
                </c:pt>
                <c:pt idx="1">
                  <c:v>33.380000000000003</c:v>
                </c:pt>
                <c:pt idx="2">
                  <c:v>31.81</c:v>
                </c:pt>
                <c:pt idx="3">
                  <c:v>32.76</c:v>
                </c:pt>
                <c:pt idx="4">
                  <c:v>33.21</c:v>
                </c:pt>
                <c:pt idx="5">
                  <c:v>32.380000000000003</c:v>
                </c:pt>
                <c:pt idx="6">
                  <c:v>34.700000000000003</c:v>
                </c:pt>
                <c:pt idx="7">
                  <c:v>34.75</c:v>
                </c:pt>
                <c:pt idx="8">
                  <c:v>34.15</c:v>
                </c:pt>
                <c:pt idx="9">
                  <c:v>35.51</c:v>
                </c:pt>
                <c:pt idx="10">
                  <c:v>36.03</c:v>
                </c:pt>
                <c:pt idx="11">
                  <c:v>35.83</c:v>
                </c:pt>
                <c:pt idx="12">
                  <c:v>34.950000000000003</c:v>
                </c:pt>
                <c:pt idx="13">
                  <c:v>33.75</c:v>
                </c:pt>
                <c:pt idx="14">
                  <c:v>34.01</c:v>
                </c:pt>
                <c:pt idx="15">
                  <c:v>36.770000000000003</c:v>
                </c:pt>
                <c:pt idx="16">
                  <c:v>37.06</c:v>
                </c:pt>
                <c:pt idx="17">
                  <c:v>37.26</c:v>
                </c:pt>
                <c:pt idx="18">
                  <c:v>37.57</c:v>
                </c:pt>
                <c:pt idx="19">
                  <c:v>37.67</c:v>
                </c:pt>
                <c:pt idx="20">
                  <c:v>39.29</c:v>
                </c:pt>
                <c:pt idx="21">
                  <c:v>39.619999999999997</c:v>
                </c:pt>
                <c:pt idx="22">
                  <c:v>40</c:v>
                </c:pt>
                <c:pt idx="23">
                  <c:v>40.799999999999997</c:v>
                </c:pt>
                <c:pt idx="24">
                  <c:v>41</c:v>
                </c:pt>
                <c:pt idx="25">
                  <c:v>39.35</c:v>
                </c:pt>
                <c:pt idx="26">
                  <c:v>40.299999999999997</c:v>
                </c:pt>
                <c:pt idx="27">
                  <c:v>40.68</c:v>
                </c:pt>
                <c:pt idx="28">
                  <c:v>42.98</c:v>
                </c:pt>
                <c:pt idx="29">
                  <c:v>41.23</c:v>
                </c:pt>
                <c:pt idx="30">
                  <c:v>39.85</c:v>
                </c:pt>
                <c:pt idx="31">
                  <c:v>39.65</c:v>
                </c:pt>
                <c:pt idx="32">
                  <c:v>39.86</c:v>
                </c:pt>
                <c:pt idx="33">
                  <c:v>39.56</c:v>
                </c:pt>
                <c:pt idx="34">
                  <c:v>38.32</c:v>
                </c:pt>
                <c:pt idx="35">
                  <c:v>38.69</c:v>
                </c:pt>
                <c:pt idx="36">
                  <c:v>38.92</c:v>
                </c:pt>
                <c:pt idx="37">
                  <c:v>38.74</c:v>
                </c:pt>
                <c:pt idx="38">
                  <c:v>43.73</c:v>
                </c:pt>
                <c:pt idx="39">
                  <c:v>46.79</c:v>
                </c:pt>
                <c:pt idx="40">
                  <c:v>48.37</c:v>
                </c:pt>
                <c:pt idx="41">
                  <c:v>47.75</c:v>
                </c:pt>
                <c:pt idx="42">
                  <c:v>56.15</c:v>
                </c:pt>
                <c:pt idx="43">
                  <c:v>55.38</c:v>
                </c:pt>
                <c:pt idx="44">
                  <c:v>54.6</c:v>
                </c:pt>
                <c:pt idx="45">
                  <c:v>57.5</c:v>
                </c:pt>
                <c:pt idx="46">
                  <c:v>58.13</c:v>
                </c:pt>
              </c:numCache>
            </c:numRef>
          </c:val>
          <c:smooth val="0"/>
          <c:extLst>
            <c:ext xmlns:c16="http://schemas.microsoft.com/office/drawing/2014/chart" uri="{C3380CC4-5D6E-409C-BE32-E72D297353CC}">
              <c16:uniqueId val="{00000003-930A-4C5E-89DA-8CB2A73281D9}"/>
            </c:ext>
          </c:extLst>
        </c:ser>
        <c:dLbls>
          <c:showLegendKey val="0"/>
          <c:showVal val="0"/>
          <c:showCatName val="0"/>
          <c:showSerName val="0"/>
          <c:showPercent val="0"/>
          <c:showBubbleSize val="0"/>
        </c:dLbls>
        <c:hiLowLines>
          <c:spPr>
            <a:ln w="15875" cap="flat" cmpd="sng" algn="ctr">
              <a:solidFill>
                <a:schemeClr val="dk1">
                  <a:lumMod val="65000"/>
                  <a:lumOff val="35000"/>
                </a:schemeClr>
              </a:solidFill>
              <a:round/>
            </a:ln>
            <a:effectLst/>
          </c:spPr>
        </c:hiLowLines>
        <c:upDownBars>
          <c:gapWidth val="150"/>
          <c:upBars>
            <c:spPr>
              <a:solidFill>
                <a:schemeClr val="lt1"/>
              </a:solidFill>
              <a:ln w="9525" cap="flat" cmpd="sng" algn="ctr">
                <a:solidFill>
                  <a:schemeClr val="lt1">
                    <a:lumMod val="85000"/>
                  </a:schemeClr>
                </a:solidFill>
                <a:round/>
              </a:ln>
              <a:effectLst/>
            </c:spPr>
          </c:upBars>
          <c:downBars>
            <c:spPr>
              <a:solidFill>
                <a:schemeClr val="dk1">
                  <a:lumMod val="65000"/>
                  <a:lumOff val="35000"/>
                </a:schemeClr>
              </a:solidFill>
              <a:ln w="9525" cap="flat" cmpd="sng" algn="ctr">
                <a:solidFill>
                  <a:schemeClr val="dk1">
                    <a:lumMod val="65000"/>
                    <a:lumOff val="35000"/>
                  </a:schemeClr>
                </a:solidFill>
                <a:round/>
              </a:ln>
              <a:effectLst/>
            </c:spPr>
          </c:downBars>
        </c:upDownBars>
        <c:axId val="1127930079"/>
        <c:axId val="1127920511"/>
      </c:stockChart>
      <c:catAx>
        <c:axId val="1127930079"/>
        <c:scaling>
          <c:orientation val="minMax"/>
        </c:scaling>
        <c:delete val="0"/>
        <c:axPos val="b"/>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7920511"/>
        <c:crosses val="autoZero"/>
        <c:auto val="1"/>
        <c:lblAlgn val="ctr"/>
        <c:lblOffset val="100"/>
        <c:noMultiLvlLbl val="0"/>
      </c:catAx>
      <c:valAx>
        <c:axId val="1127920511"/>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7930079"/>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High-low-Close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manualLayout>
          <c:layoutTarget val="inner"/>
          <c:xMode val="edge"/>
          <c:yMode val="edge"/>
          <c:x val="0.12842889039292801"/>
          <c:y val="0.26752129674934449"/>
          <c:w val="0.84404477462941052"/>
          <c:h val="0.43883724139661512"/>
        </c:manualLayout>
      </c:layout>
      <c:stockChart>
        <c:ser>
          <c:idx val="0"/>
          <c:order val="0"/>
          <c:tx>
            <c:strRef>
              <c:f>OXY!$L$20</c:f>
              <c:strCache>
                <c:ptCount val="1"/>
                <c:pt idx="0">
                  <c:v>High</c:v>
                </c:pt>
              </c:strCache>
            </c:strRef>
          </c:tx>
          <c:spPr>
            <a:ln w="25400" cap="rnd">
              <a:noFill/>
              <a:round/>
            </a:ln>
            <a:effectLst/>
          </c:spPr>
          <c:marker>
            <c:symbol val="none"/>
          </c:marker>
          <c:val>
            <c:numRef>
              <c:f>OXY!$L$21:$L$67</c:f>
              <c:numCache>
                <c:formatCode>_([$$-409]* #,##0.00_);_([$$-409]* \(#,##0.00\);_([$$-409]* "-"??_);_(@_)</c:formatCode>
                <c:ptCount val="47"/>
                <c:pt idx="0">
                  <c:v>31.105</c:v>
                </c:pt>
                <c:pt idx="1">
                  <c:v>33.72</c:v>
                </c:pt>
                <c:pt idx="2">
                  <c:v>33.817999999999998</c:v>
                </c:pt>
                <c:pt idx="3">
                  <c:v>33.479999999999997</c:v>
                </c:pt>
                <c:pt idx="4">
                  <c:v>33.424999999999997</c:v>
                </c:pt>
                <c:pt idx="5">
                  <c:v>33.32</c:v>
                </c:pt>
                <c:pt idx="6">
                  <c:v>34.86</c:v>
                </c:pt>
                <c:pt idx="7">
                  <c:v>35.418500000000002</c:v>
                </c:pt>
                <c:pt idx="8">
                  <c:v>35.24</c:v>
                </c:pt>
                <c:pt idx="9">
                  <c:v>35.619999999999997</c:v>
                </c:pt>
                <c:pt idx="10">
                  <c:v>36.93</c:v>
                </c:pt>
                <c:pt idx="11">
                  <c:v>37</c:v>
                </c:pt>
                <c:pt idx="12">
                  <c:v>36.42</c:v>
                </c:pt>
                <c:pt idx="13">
                  <c:v>34.68</c:v>
                </c:pt>
                <c:pt idx="14">
                  <c:v>34.19</c:v>
                </c:pt>
                <c:pt idx="15">
                  <c:v>37.11</c:v>
                </c:pt>
                <c:pt idx="16">
                  <c:v>38.28</c:v>
                </c:pt>
                <c:pt idx="17">
                  <c:v>38.93</c:v>
                </c:pt>
                <c:pt idx="18">
                  <c:v>38.43</c:v>
                </c:pt>
                <c:pt idx="19">
                  <c:v>38.130000000000003</c:v>
                </c:pt>
                <c:pt idx="20">
                  <c:v>39.549999999999997</c:v>
                </c:pt>
                <c:pt idx="21">
                  <c:v>39.78</c:v>
                </c:pt>
                <c:pt idx="22">
                  <c:v>40.49</c:v>
                </c:pt>
                <c:pt idx="23">
                  <c:v>42.31</c:v>
                </c:pt>
                <c:pt idx="24">
                  <c:v>41.5</c:v>
                </c:pt>
                <c:pt idx="25">
                  <c:v>40.840000000000003</c:v>
                </c:pt>
                <c:pt idx="26">
                  <c:v>41.06</c:v>
                </c:pt>
                <c:pt idx="27">
                  <c:v>41.88</c:v>
                </c:pt>
                <c:pt idx="28">
                  <c:v>43.155000000000001</c:v>
                </c:pt>
                <c:pt idx="29">
                  <c:v>42.77</c:v>
                </c:pt>
                <c:pt idx="30">
                  <c:v>40.469900000000003</c:v>
                </c:pt>
                <c:pt idx="31">
                  <c:v>41.15</c:v>
                </c:pt>
                <c:pt idx="32">
                  <c:v>40.58</c:v>
                </c:pt>
                <c:pt idx="33">
                  <c:v>40.15</c:v>
                </c:pt>
                <c:pt idx="34">
                  <c:v>41.09</c:v>
                </c:pt>
                <c:pt idx="35">
                  <c:v>39.484999999999999</c:v>
                </c:pt>
                <c:pt idx="36">
                  <c:v>39.979999999999997</c:v>
                </c:pt>
                <c:pt idx="37">
                  <c:v>40.35</c:v>
                </c:pt>
                <c:pt idx="38">
                  <c:v>43.78</c:v>
                </c:pt>
                <c:pt idx="39">
                  <c:v>47.83</c:v>
                </c:pt>
                <c:pt idx="40">
                  <c:v>49.29</c:v>
                </c:pt>
                <c:pt idx="41">
                  <c:v>48.664999999999999</c:v>
                </c:pt>
                <c:pt idx="42">
                  <c:v>56.45</c:v>
                </c:pt>
                <c:pt idx="43">
                  <c:v>58.77</c:v>
                </c:pt>
                <c:pt idx="44">
                  <c:v>58.740099999999998</c:v>
                </c:pt>
                <c:pt idx="45">
                  <c:v>58.58</c:v>
                </c:pt>
                <c:pt idx="46">
                  <c:v>59.6</c:v>
                </c:pt>
              </c:numCache>
            </c:numRef>
          </c:val>
          <c:smooth val="0"/>
          <c:extLst>
            <c:ext xmlns:c16="http://schemas.microsoft.com/office/drawing/2014/chart" uri="{C3380CC4-5D6E-409C-BE32-E72D297353CC}">
              <c16:uniqueId val="{00000000-47FE-4867-9EE1-4157D1A43058}"/>
            </c:ext>
          </c:extLst>
        </c:ser>
        <c:ser>
          <c:idx val="1"/>
          <c:order val="1"/>
          <c:tx>
            <c:strRef>
              <c:f>OXY!$M$20</c:f>
              <c:strCache>
                <c:ptCount val="1"/>
                <c:pt idx="0">
                  <c:v>Low</c:v>
                </c:pt>
              </c:strCache>
            </c:strRef>
          </c:tx>
          <c:spPr>
            <a:ln w="25400" cap="rnd">
              <a:noFill/>
              <a:round/>
            </a:ln>
            <a:effectLst/>
          </c:spPr>
          <c:marker>
            <c:symbol val="none"/>
          </c:marker>
          <c:val>
            <c:numRef>
              <c:f>OXY!$M$21:$M$67</c:f>
              <c:numCache>
                <c:formatCode>_([$$-409]* #,##0.00_);_([$$-409]* \(#,##0.00\);_([$$-409]* "-"??_);_(@_)</c:formatCode>
                <c:ptCount val="47"/>
                <c:pt idx="0">
                  <c:v>29.15</c:v>
                </c:pt>
                <c:pt idx="1">
                  <c:v>31.41</c:v>
                </c:pt>
                <c:pt idx="2">
                  <c:v>31.77</c:v>
                </c:pt>
                <c:pt idx="3">
                  <c:v>31.914999999999999</c:v>
                </c:pt>
                <c:pt idx="4">
                  <c:v>32.69</c:v>
                </c:pt>
                <c:pt idx="5">
                  <c:v>31.93</c:v>
                </c:pt>
                <c:pt idx="6">
                  <c:v>32.67</c:v>
                </c:pt>
                <c:pt idx="7">
                  <c:v>34.119999999999997</c:v>
                </c:pt>
                <c:pt idx="8">
                  <c:v>34.020000000000003</c:v>
                </c:pt>
                <c:pt idx="9">
                  <c:v>34.14</c:v>
                </c:pt>
                <c:pt idx="10">
                  <c:v>34.96</c:v>
                </c:pt>
                <c:pt idx="11">
                  <c:v>35.549999999999997</c:v>
                </c:pt>
                <c:pt idx="12">
                  <c:v>34.840000000000003</c:v>
                </c:pt>
                <c:pt idx="13">
                  <c:v>33.1</c:v>
                </c:pt>
                <c:pt idx="14">
                  <c:v>31.37</c:v>
                </c:pt>
                <c:pt idx="15">
                  <c:v>33.22</c:v>
                </c:pt>
                <c:pt idx="16">
                  <c:v>36.369999999999997</c:v>
                </c:pt>
                <c:pt idx="17">
                  <c:v>36.39</c:v>
                </c:pt>
                <c:pt idx="18">
                  <c:v>36.620199999999997</c:v>
                </c:pt>
                <c:pt idx="19">
                  <c:v>36.51</c:v>
                </c:pt>
                <c:pt idx="20">
                  <c:v>37.18</c:v>
                </c:pt>
                <c:pt idx="21">
                  <c:v>38.61</c:v>
                </c:pt>
                <c:pt idx="22">
                  <c:v>38.97</c:v>
                </c:pt>
                <c:pt idx="23">
                  <c:v>40.381100000000004</c:v>
                </c:pt>
                <c:pt idx="24">
                  <c:v>39.71</c:v>
                </c:pt>
                <c:pt idx="25">
                  <c:v>38.97</c:v>
                </c:pt>
                <c:pt idx="26">
                  <c:v>39.619999999999997</c:v>
                </c:pt>
                <c:pt idx="27">
                  <c:v>40.020000000000003</c:v>
                </c:pt>
                <c:pt idx="28">
                  <c:v>40.770000000000003</c:v>
                </c:pt>
                <c:pt idx="29">
                  <c:v>40.825000000000003</c:v>
                </c:pt>
                <c:pt idx="30">
                  <c:v>38.81</c:v>
                </c:pt>
                <c:pt idx="31">
                  <c:v>39.26</c:v>
                </c:pt>
                <c:pt idx="32">
                  <c:v>39.265000000000001</c:v>
                </c:pt>
                <c:pt idx="33">
                  <c:v>39.03</c:v>
                </c:pt>
                <c:pt idx="34">
                  <c:v>37.650100000000002</c:v>
                </c:pt>
                <c:pt idx="35">
                  <c:v>38.270000000000003</c:v>
                </c:pt>
                <c:pt idx="36">
                  <c:v>37.555</c:v>
                </c:pt>
                <c:pt idx="37">
                  <c:v>38.51</c:v>
                </c:pt>
                <c:pt idx="38">
                  <c:v>38.24</c:v>
                </c:pt>
                <c:pt idx="39">
                  <c:v>44.04</c:v>
                </c:pt>
                <c:pt idx="40">
                  <c:v>47.015000000000001</c:v>
                </c:pt>
                <c:pt idx="41">
                  <c:v>47.07</c:v>
                </c:pt>
                <c:pt idx="42">
                  <c:v>48.14</c:v>
                </c:pt>
                <c:pt idx="43">
                  <c:v>52.41</c:v>
                </c:pt>
                <c:pt idx="44">
                  <c:v>51.43</c:v>
                </c:pt>
                <c:pt idx="45">
                  <c:v>51.03</c:v>
                </c:pt>
                <c:pt idx="46">
                  <c:v>56.413499999999999</c:v>
                </c:pt>
              </c:numCache>
            </c:numRef>
          </c:val>
          <c:smooth val="0"/>
          <c:extLst>
            <c:ext xmlns:c16="http://schemas.microsoft.com/office/drawing/2014/chart" uri="{C3380CC4-5D6E-409C-BE32-E72D297353CC}">
              <c16:uniqueId val="{00000001-47FE-4867-9EE1-4157D1A43058}"/>
            </c:ext>
          </c:extLst>
        </c:ser>
        <c:ser>
          <c:idx val="2"/>
          <c:order val="2"/>
          <c:tx>
            <c:strRef>
              <c:f>OXY!$N$20</c:f>
              <c:strCache>
                <c:ptCount val="1"/>
                <c:pt idx="0">
                  <c:v>Close</c:v>
                </c:pt>
              </c:strCache>
            </c:strRef>
          </c:tx>
          <c:spPr>
            <a:ln w="25400" cap="rnd">
              <a:noFill/>
              <a:round/>
            </a:ln>
            <a:effectLst/>
          </c:spPr>
          <c:marker>
            <c:symbol val="circle"/>
            <c:size val="6"/>
            <c:spPr>
              <a:solidFill>
                <a:schemeClr val="accent3">
                  <a:alpha val="85000"/>
                </a:schemeClr>
              </a:solidFill>
              <a:ln>
                <a:noFill/>
              </a:ln>
              <a:effectLst/>
            </c:spPr>
          </c:marker>
          <c:val>
            <c:numRef>
              <c:f>OXY!$N$21:$N$67</c:f>
              <c:numCache>
                <c:formatCode>_([$$-409]* #,##0.00_);_([$$-409]* \(#,##0.00\);_([$$-409]* "-"??_);_(@_)</c:formatCode>
                <c:ptCount val="47"/>
                <c:pt idx="0">
                  <c:v>31.06</c:v>
                </c:pt>
                <c:pt idx="1">
                  <c:v>33.380000000000003</c:v>
                </c:pt>
                <c:pt idx="2">
                  <c:v>31.81</c:v>
                </c:pt>
                <c:pt idx="3">
                  <c:v>32.76</c:v>
                </c:pt>
                <c:pt idx="4">
                  <c:v>33.21</c:v>
                </c:pt>
                <c:pt idx="5">
                  <c:v>32.380000000000003</c:v>
                </c:pt>
                <c:pt idx="6">
                  <c:v>34.700000000000003</c:v>
                </c:pt>
                <c:pt idx="7">
                  <c:v>34.75</c:v>
                </c:pt>
                <c:pt idx="8">
                  <c:v>34.15</c:v>
                </c:pt>
                <c:pt idx="9">
                  <c:v>35.51</c:v>
                </c:pt>
                <c:pt idx="10">
                  <c:v>36.03</c:v>
                </c:pt>
                <c:pt idx="11">
                  <c:v>35.83</c:v>
                </c:pt>
                <c:pt idx="12">
                  <c:v>34.950000000000003</c:v>
                </c:pt>
                <c:pt idx="13">
                  <c:v>33.75</c:v>
                </c:pt>
                <c:pt idx="14">
                  <c:v>34.01</c:v>
                </c:pt>
                <c:pt idx="15">
                  <c:v>36.770000000000003</c:v>
                </c:pt>
                <c:pt idx="16">
                  <c:v>37.06</c:v>
                </c:pt>
                <c:pt idx="17">
                  <c:v>37.26</c:v>
                </c:pt>
                <c:pt idx="18">
                  <c:v>37.57</c:v>
                </c:pt>
                <c:pt idx="19">
                  <c:v>37.67</c:v>
                </c:pt>
                <c:pt idx="20">
                  <c:v>39.29</c:v>
                </c:pt>
                <c:pt idx="21">
                  <c:v>39.619999999999997</c:v>
                </c:pt>
                <c:pt idx="22">
                  <c:v>40</c:v>
                </c:pt>
                <c:pt idx="23">
                  <c:v>40.799999999999997</c:v>
                </c:pt>
                <c:pt idx="24">
                  <c:v>41</c:v>
                </c:pt>
                <c:pt idx="25">
                  <c:v>39.35</c:v>
                </c:pt>
                <c:pt idx="26">
                  <c:v>40.299999999999997</c:v>
                </c:pt>
                <c:pt idx="27">
                  <c:v>40.68</c:v>
                </c:pt>
                <c:pt idx="28">
                  <c:v>42.98</c:v>
                </c:pt>
                <c:pt idx="29">
                  <c:v>41.23</c:v>
                </c:pt>
                <c:pt idx="30">
                  <c:v>39.85</c:v>
                </c:pt>
                <c:pt idx="31">
                  <c:v>39.65</c:v>
                </c:pt>
                <c:pt idx="32">
                  <c:v>39.86</c:v>
                </c:pt>
                <c:pt idx="33">
                  <c:v>39.56</c:v>
                </c:pt>
                <c:pt idx="34">
                  <c:v>38.32</c:v>
                </c:pt>
                <c:pt idx="35">
                  <c:v>38.69</c:v>
                </c:pt>
                <c:pt idx="36">
                  <c:v>38.92</c:v>
                </c:pt>
                <c:pt idx="37">
                  <c:v>38.74</c:v>
                </c:pt>
                <c:pt idx="38">
                  <c:v>43.73</c:v>
                </c:pt>
                <c:pt idx="39">
                  <c:v>46.79</c:v>
                </c:pt>
                <c:pt idx="40">
                  <c:v>48.37</c:v>
                </c:pt>
                <c:pt idx="41">
                  <c:v>47.75</c:v>
                </c:pt>
                <c:pt idx="42">
                  <c:v>56.15</c:v>
                </c:pt>
                <c:pt idx="43">
                  <c:v>55.38</c:v>
                </c:pt>
                <c:pt idx="44">
                  <c:v>54.6</c:v>
                </c:pt>
                <c:pt idx="45">
                  <c:v>57.5</c:v>
                </c:pt>
                <c:pt idx="46">
                  <c:v>58.13</c:v>
                </c:pt>
              </c:numCache>
            </c:numRef>
          </c:val>
          <c:smooth val="0"/>
          <c:extLst>
            <c:ext xmlns:c16="http://schemas.microsoft.com/office/drawing/2014/chart" uri="{C3380CC4-5D6E-409C-BE32-E72D297353CC}">
              <c16:uniqueId val="{00000002-47FE-4867-9EE1-4157D1A43058}"/>
            </c:ext>
          </c:extLst>
        </c:ser>
        <c:dLbls>
          <c:showLegendKey val="0"/>
          <c:showVal val="0"/>
          <c:showCatName val="0"/>
          <c:showSerName val="0"/>
          <c:showPercent val="0"/>
          <c:showBubbleSize val="0"/>
        </c:dLbls>
        <c:hiLowLines>
          <c:spPr>
            <a:ln w="15875" cap="flat" cmpd="sng" algn="ctr">
              <a:solidFill>
                <a:schemeClr val="dk1">
                  <a:lumMod val="65000"/>
                  <a:lumOff val="35000"/>
                </a:schemeClr>
              </a:solidFill>
              <a:round/>
            </a:ln>
            <a:effectLst/>
          </c:spPr>
        </c:hiLowLines>
        <c:axId val="1127923423"/>
        <c:axId val="1127927167"/>
      </c:stockChart>
      <c:catAx>
        <c:axId val="1127923423"/>
        <c:scaling>
          <c:orientation val="minMax"/>
        </c:scaling>
        <c:delete val="0"/>
        <c:axPos val="b"/>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7927167"/>
        <c:crosses val="autoZero"/>
        <c:auto val="1"/>
        <c:lblAlgn val="ctr"/>
        <c:lblOffset val="100"/>
        <c:noMultiLvlLbl val="0"/>
      </c:catAx>
      <c:valAx>
        <c:axId val="1127927167"/>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7923423"/>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Volume and Price Analysis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tx>
            <c:strRef>
              <c:f>EOG!$J$20</c:f>
              <c:strCache>
                <c:ptCount val="1"/>
                <c:pt idx="0">
                  <c:v>Volume</c:v>
                </c:pt>
              </c:strCache>
            </c:strRef>
          </c:tx>
          <c:spPr>
            <a:solidFill>
              <a:schemeClr val="accent1">
                <a:alpha val="85000"/>
              </a:schemeClr>
            </a:solidFill>
            <a:ln w="9525" cap="flat" cmpd="sng" algn="ctr">
              <a:solidFill>
                <a:schemeClr val="lt1">
                  <a:alpha val="50000"/>
                </a:schemeClr>
              </a:solidFill>
              <a:round/>
            </a:ln>
            <a:effectLst/>
          </c:spPr>
          <c:invertIfNegative val="0"/>
          <c:cat>
            <c:numRef>
              <c:f>EOG!$I$21:$I$67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EOG!$J$21:$J$67</c:f>
              <c:numCache>
                <c:formatCode>#,##0</c:formatCode>
                <c:ptCount val="47"/>
                <c:pt idx="0">
                  <c:v>2997915</c:v>
                </c:pt>
                <c:pt idx="1">
                  <c:v>5716505</c:v>
                </c:pt>
                <c:pt idx="2">
                  <c:v>6632080</c:v>
                </c:pt>
                <c:pt idx="3">
                  <c:v>5254741</c:v>
                </c:pt>
                <c:pt idx="4">
                  <c:v>6277812</c:v>
                </c:pt>
                <c:pt idx="5">
                  <c:v>5381726</c:v>
                </c:pt>
                <c:pt idx="6">
                  <c:v>4866428</c:v>
                </c:pt>
                <c:pt idx="7">
                  <c:v>3953925</c:v>
                </c:pt>
                <c:pt idx="8">
                  <c:v>3469211</c:v>
                </c:pt>
                <c:pt idx="9">
                  <c:v>4752248</c:v>
                </c:pt>
                <c:pt idx="10">
                  <c:v>6206163</c:v>
                </c:pt>
                <c:pt idx="11">
                  <c:v>4935494</c:v>
                </c:pt>
                <c:pt idx="12">
                  <c:v>4863461</c:v>
                </c:pt>
                <c:pt idx="13">
                  <c:v>3801646</c:v>
                </c:pt>
                <c:pt idx="14">
                  <c:v>5917807</c:v>
                </c:pt>
                <c:pt idx="15">
                  <c:v>4764932</c:v>
                </c:pt>
                <c:pt idx="16">
                  <c:v>5122618</c:v>
                </c:pt>
                <c:pt idx="17">
                  <c:v>6218909</c:v>
                </c:pt>
                <c:pt idx="18">
                  <c:v>3832573</c:v>
                </c:pt>
                <c:pt idx="19">
                  <c:v>5685030</c:v>
                </c:pt>
                <c:pt idx="20">
                  <c:v>4590896</c:v>
                </c:pt>
                <c:pt idx="21">
                  <c:v>4368281</c:v>
                </c:pt>
                <c:pt idx="22">
                  <c:v>3569037</c:v>
                </c:pt>
                <c:pt idx="23">
                  <c:v>3708267</c:v>
                </c:pt>
                <c:pt idx="24">
                  <c:v>3282839</c:v>
                </c:pt>
                <c:pt idx="25">
                  <c:v>5698363</c:v>
                </c:pt>
                <c:pt idx="26">
                  <c:v>2969145</c:v>
                </c:pt>
                <c:pt idx="27">
                  <c:v>3861945</c:v>
                </c:pt>
                <c:pt idx="28">
                  <c:v>4732863</c:v>
                </c:pt>
                <c:pt idx="29">
                  <c:v>3960496</c:v>
                </c:pt>
                <c:pt idx="30">
                  <c:v>4002623</c:v>
                </c:pt>
                <c:pt idx="31">
                  <c:v>4041127</c:v>
                </c:pt>
                <c:pt idx="32">
                  <c:v>3049671</c:v>
                </c:pt>
                <c:pt idx="33">
                  <c:v>3315504</c:v>
                </c:pt>
                <c:pt idx="34">
                  <c:v>4658592</c:v>
                </c:pt>
                <c:pt idx="35">
                  <c:v>4606620</c:v>
                </c:pt>
                <c:pt idx="36">
                  <c:v>6777851</c:v>
                </c:pt>
                <c:pt idx="37">
                  <c:v>10111292</c:v>
                </c:pt>
                <c:pt idx="38">
                  <c:v>7793999</c:v>
                </c:pt>
                <c:pt idx="39">
                  <c:v>6225162</c:v>
                </c:pt>
                <c:pt idx="40">
                  <c:v>4287660</c:v>
                </c:pt>
                <c:pt idx="41">
                  <c:v>4147299</c:v>
                </c:pt>
                <c:pt idx="42">
                  <c:v>4904851</c:v>
                </c:pt>
                <c:pt idx="43">
                  <c:v>5521302</c:v>
                </c:pt>
                <c:pt idx="44">
                  <c:v>7619906</c:v>
                </c:pt>
                <c:pt idx="45">
                  <c:v>5747749</c:v>
                </c:pt>
                <c:pt idx="46">
                  <c:v>5386852</c:v>
                </c:pt>
              </c:numCache>
            </c:numRef>
          </c:val>
          <c:extLst>
            <c:ext xmlns:c16="http://schemas.microsoft.com/office/drawing/2014/chart" uri="{C3380CC4-5D6E-409C-BE32-E72D297353CC}">
              <c16:uniqueId val="{00000000-9040-4F06-A330-419473F03C51}"/>
            </c:ext>
          </c:extLst>
        </c:ser>
        <c:dLbls>
          <c:showLegendKey val="0"/>
          <c:showVal val="0"/>
          <c:showCatName val="0"/>
          <c:showSerName val="0"/>
          <c:showPercent val="0"/>
          <c:showBubbleSize val="0"/>
        </c:dLbls>
        <c:gapWidth val="150"/>
        <c:axId val="947206543"/>
        <c:axId val="947218607"/>
      </c:barChart>
      <c:stockChart>
        <c:ser>
          <c:idx val="1"/>
          <c:order val="1"/>
          <c:tx>
            <c:strRef>
              <c:f>EOG!$K$20</c:f>
              <c:strCache>
                <c:ptCount val="1"/>
                <c:pt idx="0">
                  <c:v>Open</c:v>
                </c:pt>
              </c:strCache>
            </c:strRef>
          </c:tx>
          <c:spPr>
            <a:ln w="25400" cap="rnd">
              <a:noFill/>
              <a:round/>
            </a:ln>
            <a:effectLst/>
          </c:spPr>
          <c:marker>
            <c:symbol val="none"/>
          </c:marker>
          <c:cat>
            <c:numRef>
              <c:f>EOG!$I$21:$I$67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EOG!$K$21:$K$67</c:f>
              <c:numCache>
                <c:formatCode>_([$$-409]* #,##0.00_);_([$$-409]* \(#,##0.00\);_([$$-409]* "-"??_);_(@_)</c:formatCode>
                <c:ptCount val="47"/>
                <c:pt idx="0">
                  <c:v>88.33</c:v>
                </c:pt>
                <c:pt idx="1">
                  <c:v>92.05</c:v>
                </c:pt>
                <c:pt idx="2">
                  <c:v>97</c:v>
                </c:pt>
                <c:pt idx="3">
                  <c:v>97.25</c:v>
                </c:pt>
                <c:pt idx="4">
                  <c:v>96.01</c:v>
                </c:pt>
                <c:pt idx="5">
                  <c:v>98.36</c:v>
                </c:pt>
                <c:pt idx="6">
                  <c:v>99.35</c:v>
                </c:pt>
                <c:pt idx="7">
                  <c:v>103.29</c:v>
                </c:pt>
                <c:pt idx="8">
                  <c:v>101.5</c:v>
                </c:pt>
                <c:pt idx="9">
                  <c:v>102.13</c:v>
                </c:pt>
                <c:pt idx="10">
                  <c:v>107.6</c:v>
                </c:pt>
                <c:pt idx="11">
                  <c:v>106.78</c:v>
                </c:pt>
                <c:pt idx="12">
                  <c:v>103.74</c:v>
                </c:pt>
                <c:pt idx="13">
                  <c:v>102.39</c:v>
                </c:pt>
                <c:pt idx="14">
                  <c:v>97.52</c:v>
                </c:pt>
                <c:pt idx="15">
                  <c:v>102.25</c:v>
                </c:pt>
                <c:pt idx="16">
                  <c:v>107.67</c:v>
                </c:pt>
                <c:pt idx="17">
                  <c:v>109.67</c:v>
                </c:pt>
                <c:pt idx="18">
                  <c:v>109.75</c:v>
                </c:pt>
                <c:pt idx="19">
                  <c:v>110.53</c:v>
                </c:pt>
                <c:pt idx="20">
                  <c:v>110.18</c:v>
                </c:pt>
                <c:pt idx="21">
                  <c:v>112.54</c:v>
                </c:pt>
                <c:pt idx="22">
                  <c:v>112.25</c:v>
                </c:pt>
                <c:pt idx="23">
                  <c:v>113.31</c:v>
                </c:pt>
                <c:pt idx="24">
                  <c:v>113.34</c:v>
                </c:pt>
                <c:pt idx="25">
                  <c:v>113.4</c:v>
                </c:pt>
                <c:pt idx="26">
                  <c:v>111.46</c:v>
                </c:pt>
                <c:pt idx="27">
                  <c:v>112.4</c:v>
                </c:pt>
                <c:pt idx="28">
                  <c:v>113.73</c:v>
                </c:pt>
                <c:pt idx="29">
                  <c:v>116.01</c:v>
                </c:pt>
                <c:pt idx="30">
                  <c:v>109.65</c:v>
                </c:pt>
                <c:pt idx="31">
                  <c:v>112.08</c:v>
                </c:pt>
                <c:pt idx="32">
                  <c:v>111.51</c:v>
                </c:pt>
                <c:pt idx="33">
                  <c:v>110.57</c:v>
                </c:pt>
                <c:pt idx="34">
                  <c:v>116.87</c:v>
                </c:pt>
                <c:pt idx="35">
                  <c:v>110.36</c:v>
                </c:pt>
                <c:pt idx="36">
                  <c:v>113</c:v>
                </c:pt>
                <c:pt idx="37">
                  <c:v>111.24</c:v>
                </c:pt>
                <c:pt idx="38">
                  <c:v>109.04</c:v>
                </c:pt>
                <c:pt idx="39">
                  <c:v>116</c:v>
                </c:pt>
                <c:pt idx="40">
                  <c:v>118</c:v>
                </c:pt>
                <c:pt idx="41">
                  <c:v>115.61</c:v>
                </c:pt>
                <c:pt idx="42">
                  <c:v>116.68</c:v>
                </c:pt>
                <c:pt idx="43">
                  <c:v>120.02</c:v>
                </c:pt>
                <c:pt idx="44">
                  <c:v>122</c:v>
                </c:pt>
                <c:pt idx="45">
                  <c:v>114.35</c:v>
                </c:pt>
                <c:pt idx="46">
                  <c:v>115.37</c:v>
                </c:pt>
              </c:numCache>
            </c:numRef>
          </c:val>
          <c:smooth val="0"/>
          <c:extLst>
            <c:ext xmlns:c16="http://schemas.microsoft.com/office/drawing/2014/chart" uri="{C3380CC4-5D6E-409C-BE32-E72D297353CC}">
              <c16:uniqueId val="{00000001-9040-4F06-A330-419473F03C51}"/>
            </c:ext>
          </c:extLst>
        </c:ser>
        <c:ser>
          <c:idx val="2"/>
          <c:order val="2"/>
          <c:tx>
            <c:strRef>
              <c:f>EOG!$L$20</c:f>
              <c:strCache>
                <c:ptCount val="1"/>
                <c:pt idx="0">
                  <c:v>High</c:v>
                </c:pt>
              </c:strCache>
            </c:strRef>
          </c:tx>
          <c:spPr>
            <a:ln w="25400" cap="rnd">
              <a:noFill/>
              <a:round/>
            </a:ln>
            <a:effectLst/>
          </c:spPr>
          <c:marker>
            <c:symbol val="none"/>
          </c:marker>
          <c:cat>
            <c:numRef>
              <c:f>EOG!$I$21:$I$67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EOG!$L$21:$L$67</c:f>
              <c:numCache>
                <c:formatCode>_([$$-409]* #,##0.00_);_([$$-409]* \(#,##0.00\);_([$$-409]* "-"??_);_(@_)</c:formatCode>
                <c:ptCount val="47"/>
                <c:pt idx="0">
                  <c:v>91.22</c:v>
                </c:pt>
                <c:pt idx="1">
                  <c:v>96.27</c:v>
                </c:pt>
                <c:pt idx="2">
                  <c:v>97.33</c:v>
                </c:pt>
                <c:pt idx="3">
                  <c:v>97.4</c:v>
                </c:pt>
                <c:pt idx="4">
                  <c:v>98.27</c:v>
                </c:pt>
                <c:pt idx="5">
                  <c:v>99.31</c:v>
                </c:pt>
                <c:pt idx="6">
                  <c:v>102.44</c:v>
                </c:pt>
                <c:pt idx="7">
                  <c:v>103.5</c:v>
                </c:pt>
                <c:pt idx="8">
                  <c:v>103.35</c:v>
                </c:pt>
                <c:pt idx="9">
                  <c:v>106.02</c:v>
                </c:pt>
                <c:pt idx="10">
                  <c:v>107.99</c:v>
                </c:pt>
                <c:pt idx="11">
                  <c:v>107.17</c:v>
                </c:pt>
                <c:pt idx="12">
                  <c:v>107.82</c:v>
                </c:pt>
                <c:pt idx="13">
                  <c:v>102.54</c:v>
                </c:pt>
                <c:pt idx="14">
                  <c:v>103.04</c:v>
                </c:pt>
                <c:pt idx="15">
                  <c:v>107.7</c:v>
                </c:pt>
                <c:pt idx="16">
                  <c:v>109.9</c:v>
                </c:pt>
                <c:pt idx="17">
                  <c:v>111.28</c:v>
                </c:pt>
                <c:pt idx="18">
                  <c:v>110.95</c:v>
                </c:pt>
                <c:pt idx="19">
                  <c:v>113.2</c:v>
                </c:pt>
                <c:pt idx="20">
                  <c:v>114.93</c:v>
                </c:pt>
                <c:pt idx="21">
                  <c:v>113.26</c:v>
                </c:pt>
                <c:pt idx="22">
                  <c:v>112.97</c:v>
                </c:pt>
                <c:pt idx="23">
                  <c:v>116.53</c:v>
                </c:pt>
                <c:pt idx="24">
                  <c:v>116.285</c:v>
                </c:pt>
                <c:pt idx="25">
                  <c:v>113.61</c:v>
                </c:pt>
                <c:pt idx="26">
                  <c:v>114.24</c:v>
                </c:pt>
                <c:pt idx="27">
                  <c:v>115.464</c:v>
                </c:pt>
                <c:pt idx="28">
                  <c:v>116.89</c:v>
                </c:pt>
                <c:pt idx="29">
                  <c:v>116.45</c:v>
                </c:pt>
                <c:pt idx="30">
                  <c:v>111.19</c:v>
                </c:pt>
                <c:pt idx="31">
                  <c:v>114.31</c:v>
                </c:pt>
                <c:pt idx="32">
                  <c:v>114.06</c:v>
                </c:pt>
                <c:pt idx="33">
                  <c:v>112.76</c:v>
                </c:pt>
                <c:pt idx="34">
                  <c:v>116.97</c:v>
                </c:pt>
                <c:pt idx="35">
                  <c:v>111.545</c:v>
                </c:pt>
                <c:pt idx="36">
                  <c:v>113.19</c:v>
                </c:pt>
                <c:pt idx="37">
                  <c:v>112.2499</c:v>
                </c:pt>
                <c:pt idx="38">
                  <c:v>115.05</c:v>
                </c:pt>
                <c:pt idx="39">
                  <c:v>117.44</c:v>
                </c:pt>
                <c:pt idx="40">
                  <c:v>118.95</c:v>
                </c:pt>
                <c:pt idx="41">
                  <c:v>117.88</c:v>
                </c:pt>
                <c:pt idx="42">
                  <c:v>120.53</c:v>
                </c:pt>
                <c:pt idx="43">
                  <c:v>121.78</c:v>
                </c:pt>
                <c:pt idx="44">
                  <c:v>122.5</c:v>
                </c:pt>
                <c:pt idx="45">
                  <c:v>116.35</c:v>
                </c:pt>
                <c:pt idx="46">
                  <c:v>120.57</c:v>
                </c:pt>
              </c:numCache>
            </c:numRef>
          </c:val>
          <c:smooth val="0"/>
          <c:extLst>
            <c:ext xmlns:c16="http://schemas.microsoft.com/office/drawing/2014/chart" uri="{C3380CC4-5D6E-409C-BE32-E72D297353CC}">
              <c16:uniqueId val="{00000002-9040-4F06-A330-419473F03C51}"/>
            </c:ext>
          </c:extLst>
        </c:ser>
        <c:ser>
          <c:idx val="3"/>
          <c:order val="3"/>
          <c:tx>
            <c:strRef>
              <c:f>EOG!$M$20</c:f>
              <c:strCache>
                <c:ptCount val="1"/>
                <c:pt idx="0">
                  <c:v>Low</c:v>
                </c:pt>
              </c:strCache>
            </c:strRef>
          </c:tx>
          <c:spPr>
            <a:ln w="25400" cap="rnd">
              <a:noFill/>
              <a:round/>
            </a:ln>
            <a:effectLst/>
          </c:spPr>
          <c:marker>
            <c:symbol val="none"/>
          </c:marker>
          <c:cat>
            <c:numRef>
              <c:f>EOG!$I$21:$I$67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EOG!$M$21:$M$67</c:f>
              <c:numCache>
                <c:formatCode>_([$$-409]* #,##0.00_);_([$$-409]* \(#,##0.00\);_([$$-409]* "-"??_);_(@_)</c:formatCode>
                <c:ptCount val="47"/>
                <c:pt idx="0">
                  <c:v>88.29</c:v>
                </c:pt>
                <c:pt idx="1">
                  <c:v>91.65</c:v>
                </c:pt>
                <c:pt idx="2">
                  <c:v>93.55</c:v>
                </c:pt>
                <c:pt idx="3">
                  <c:v>94.57</c:v>
                </c:pt>
                <c:pt idx="4">
                  <c:v>94.89</c:v>
                </c:pt>
                <c:pt idx="5">
                  <c:v>96.03</c:v>
                </c:pt>
                <c:pt idx="6">
                  <c:v>97.43</c:v>
                </c:pt>
                <c:pt idx="7">
                  <c:v>101.25</c:v>
                </c:pt>
                <c:pt idx="8">
                  <c:v>100.62</c:v>
                </c:pt>
                <c:pt idx="9">
                  <c:v>102.13</c:v>
                </c:pt>
                <c:pt idx="10">
                  <c:v>104.32</c:v>
                </c:pt>
                <c:pt idx="11">
                  <c:v>103.05</c:v>
                </c:pt>
                <c:pt idx="12">
                  <c:v>103.05</c:v>
                </c:pt>
                <c:pt idx="13">
                  <c:v>99.449799999999996</c:v>
                </c:pt>
                <c:pt idx="14">
                  <c:v>95.93</c:v>
                </c:pt>
                <c:pt idx="15">
                  <c:v>99.36</c:v>
                </c:pt>
                <c:pt idx="16">
                  <c:v>106.07</c:v>
                </c:pt>
                <c:pt idx="17">
                  <c:v>107.75</c:v>
                </c:pt>
                <c:pt idx="18">
                  <c:v>107.42</c:v>
                </c:pt>
                <c:pt idx="19">
                  <c:v>107.68</c:v>
                </c:pt>
                <c:pt idx="20">
                  <c:v>109.97</c:v>
                </c:pt>
                <c:pt idx="21">
                  <c:v>109.26</c:v>
                </c:pt>
                <c:pt idx="22">
                  <c:v>109.95</c:v>
                </c:pt>
                <c:pt idx="23">
                  <c:v>112.93</c:v>
                </c:pt>
                <c:pt idx="24">
                  <c:v>111.41</c:v>
                </c:pt>
                <c:pt idx="25">
                  <c:v>109.565</c:v>
                </c:pt>
                <c:pt idx="26">
                  <c:v>111.12</c:v>
                </c:pt>
                <c:pt idx="27">
                  <c:v>111.85</c:v>
                </c:pt>
                <c:pt idx="28">
                  <c:v>113.13</c:v>
                </c:pt>
                <c:pt idx="29">
                  <c:v>112.4</c:v>
                </c:pt>
                <c:pt idx="30">
                  <c:v>108.43</c:v>
                </c:pt>
                <c:pt idx="31">
                  <c:v>110.88</c:v>
                </c:pt>
                <c:pt idx="32">
                  <c:v>111.14</c:v>
                </c:pt>
                <c:pt idx="33">
                  <c:v>110.45</c:v>
                </c:pt>
                <c:pt idx="34">
                  <c:v>108</c:v>
                </c:pt>
                <c:pt idx="35">
                  <c:v>108.88</c:v>
                </c:pt>
                <c:pt idx="36">
                  <c:v>106.27</c:v>
                </c:pt>
                <c:pt idx="37">
                  <c:v>105.85</c:v>
                </c:pt>
                <c:pt idx="38">
                  <c:v>107.84</c:v>
                </c:pt>
                <c:pt idx="39">
                  <c:v>114.3828</c:v>
                </c:pt>
                <c:pt idx="40">
                  <c:v>115.88</c:v>
                </c:pt>
                <c:pt idx="41">
                  <c:v>114.6001</c:v>
                </c:pt>
                <c:pt idx="42">
                  <c:v>116.31</c:v>
                </c:pt>
                <c:pt idx="43">
                  <c:v>116.54</c:v>
                </c:pt>
                <c:pt idx="44">
                  <c:v>113.01</c:v>
                </c:pt>
                <c:pt idx="45">
                  <c:v>111.53149999999999</c:v>
                </c:pt>
                <c:pt idx="46">
                  <c:v>113.99</c:v>
                </c:pt>
              </c:numCache>
            </c:numRef>
          </c:val>
          <c:smooth val="0"/>
          <c:extLst>
            <c:ext xmlns:c16="http://schemas.microsoft.com/office/drawing/2014/chart" uri="{C3380CC4-5D6E-409C-BE32-E72D297353CC}">
              <c16:uniqueId val="{00000003-9040-4F06-A330-419473F03C51}"/>
            </c:ext>
          </c:extLst>
        </c:ser>
        <c:ser>
          <c:idx val="4"/>
          <c:order val="4"/>
          <c:tx>
            <c:strRef>
              <c:f>EOG!$N$20</c:f>
              <c:strCache>
                <c:ptCount val="1"/>
                <c:pt idx="0">
                  <c:v>Close</c:v>
                </c:pt>
              </c:strCache>
            </c:strRef>
          </c:tx>
          <c:spPr>
            <a:ln w="25400" cap="rnd">
              <a:noFill/>
              <a:round/>
            </a:ln>
            <a:effectLst/>
          </c:spPr>
          <c:marker>
            <c:symbol val="none"/>
          </c:marker>
          <c:cat>
            <c:numRef>
              <c:f>EOG!$I$21:$I$67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EOG!$N$21:$N$67</c:f>
              <c:numCache>
                <c:formatCode>_([$$-409]* #,##0.00_);_([$$-409]* \(#,##0.00\);_([$$-409]* "-"??_);_(@_)</c:formatCode>
                <c:ptCount val="47"/>
                <c:pt idx="0">
                  <c:v>91.16</c:v>
                </c:pt>
                <c:pt idx="1">
                  <c:v>95.35</c:v>
                </c:pt>
                <c:pt idx="2">
                  <c:v>93.6</c:v>
                </c:pt>
                <c:pt idx="3">
                  <c:v>95.52</c:v>
                </c:pt>
                <c:pt idx="4">
                  <c:v>98.16</c:v>
                </c:pt>
                <c:pt idx="5">
                  <c:v>98.06</c:v>
                </c:pt>
                <c:pt idx="6">
                  <c:v>102.2</c:v>
                </c:pt>
                <c:pt idx="7">
                  <c:v>102.77</c:v>
                </c:pt>
                <c:pt idx="8">
                  <c:v>102</c:v>
                </c:pt>
                <c:pt idx="9">
                  <c:v>105.63</c:v>
                </c:pt>
                <c:pt idx="10">
                  <c:v>105.67</c:v>
                </c:pt>
                <c:pt idx="11">
                  <c:v>105.13</c:v>
                </c:pt>
                <c:pt idx="12">
                  <c:v>103.5</c:v>
                </c:pt>
                <c:pt idx="13">
                  <c:v>100.63</c:v>
                </c:pt>
                <c:pt idx="14">
                  <c:v>102.31</c:v>
                </c:pt>
                <c:pt idx="15">
                  <c:v>106.94</c:v>
                </c:pt>
                <c:pt idx="16">
                  <c:v>107.53</c:v>
                </c:pt>
                <c:pt idx="17">
                  <c:v>109.75</c:v>
                </c:pt>
                <c:pt idx="18">
                  <c:v>109.7</c:v>
                </c:pt>
                <c:pt idx="19">
                  <c:v>111.48</c:v>
                </c:pt>
                <c:pt idx="20">
                  <c:v>113.18</c:v>
                </c:pt>
                <c:pt idx="21">
                  <c:v>112.92</c:v>
                </c:pt>
                <c:pt idx="22">
                  <c:v>111.78</c:v>
                </c:pt>
                <c:pt idx="23">
                  <c:v>113.7</c:v>
                </c:pt>
                <c:pt idx="24">
                  <c:v>114.69</c:v>
                </c:pt>
                <c:pt idx="25">
                  <c:v>111.53</c:v>
                </c:pt>
                <c:pt idx="26">
                  <c:v>113.31</c:v>
                </c:pt>
                <c:pt idx="27">
                  <c:v>112.66</c:v>
                </c:pt>
                <c:pt idx="28">
                  <c:v>116.75</c:v>
                </c:pt>
                <c:pt idx="29">
                  <c:v>113.41</c:v>
                </c:pt>
                <c:pt idx="30">
                  <c:v>110.9</c:v>
                </c:pt>
                <c:pt idx="31">
                  <c:v>111.77</c:v>
                </c:pt>
                <c:pt idx="32">
                  <c:v>112.6</c:v>
                </c:pt>
                <c:pt idx="33">
                  <c:v>111.62</c:v>
                </c:pt>
                <c:pt idx="34">
                  <c:v>109.53</c:v>
                </c:pt>
                <c:pt idx="35">
                  <c:v>110.33</c:v>
                </c:pt>
                <c:pt idx="36">
                  <c:v>110.1</c:v>
                </c:pt>
                <c:pt idx="37">
                  <c:v>107.28</c:v>
                </c:pt>
                <c:pt idx="38">
                  <c:v>114.92</c:v>
                </c:pt>
                <c:pt idx="39">
                  <c:v>116.41</c:v>
                </c:pt>
                <c:pt idx="40">
                  <c:v>116.74</c:v>
                </c:pt>
                <c:pt idx="41">
                  <c:v>116.29</c:v>
                </c:pt>
                <c:pt idx="42">
                  <c:v>118.75</c:v>
                </c:pt>
                <c:pt idx="43">
                  <c:v>120.15</c:v>
                </c:pt>
                <c:pt idx="44">
                  <c:v>117.81</c:v>
                </c:pt>
                <c:pt idx="45">
                  <c:v>113.77</c:v>
                </c:pt>
                <c:pt idx="46">
                  <c:v>119.88</c:v>
                </c:pt>
              </c:numCache>
            </c:numRef>
          </c:val>
          <c:smooth val="0"/>
          <c:extLst>
            <c:ext xmlns:c16="http://schemas.microsoft.com/office/drawing/2014/chart" uri="{C3380CC4-5D6E-409C-BE32-E72D297353CC}">
              <c16:uniqueId val="{00000004-9040-4F06-A330-419473F03C51}"/>
            </c:ext>
          </c:extLst>
        </c:ser>
        <c:dLbls>
          <c:showLegendKey val="0"/>
          <c:showVal val="0"/>
          <c:showCatName val="0"/>
          <c:showSerName val="0"/>
          <c:showPercent val="0"/>
          <c:showBubbleSize val="0"/>
        </c:dLbls>
        <c:hiLowLines>
          <c:spPr>
            <a:ln w="15875" cap="flat" cmpd="sng" algn="ctr">
              <a:solidFill>
                <a:schemeClr val="dk1">
                  <a:lumMod val="65000"/>
                  <a:lumOff val="35000"/>
                </a:schemeClr>
              </a:solidFill>
              <a:round/>
            </a:ln>
            <a:effectLst/>
          </c:spPr>
        </c:hiLowLines>
        <c:upDownBars>
          <c:gapWidth val="150"/>
          <c:upBars>
            <c:spPr>
              <a:solidFill>
                <a:schemeClr val="lt1"/>
              </a:solidFill>
              <a:ln w="9525" cap="flat" cmpd="sng" algn="ctr">
                <a:solidFill>
                  <a:schemeClr val="lt1">
                    <a:lumMod val="85000"/>
                  </a:schemeClr>
                </a:solidFill>
                <a:round/>
              </a:ln>
              <a:effectLst/>
            </c:spPr>
          </c:upBars>
          <c:downBars>
            <c:spPr>
              <a:solidFill>
                <a:schemeClr val="dk1">
                  <a:lumMod val="65000"/>
                  <a:lumOff val="35000"/>
                </a:schemeClr>
              </a:solidFill>
              <a:ln w="9525" cap="flat" cmpd="sng" algn="ctr">
                <a:solidFill>
                  <a:schemeClr val="dk1">
                    <a:lumMod val="65000"/>
                    <a:lumOff val="35000"/>
                  </a:schemeClr>
                </a:solidFill>
                <a:round/>
              </a:ln>
              <a:effectLst/>
            </c:spPr>
          </c:downBars>
        </c:upDownBars>
        <c:axId val="947220271"/>
        <c:axId val="947210287"/>
      </c:stockChart>
      <c:dateAx>
        <c:axId val="947206543"/>
        <c:scaling>
          <c:orientation val="minMax"/>
        </c:scaling>
        <c:delete val="0"/>
        <c:axPos val="b"/>
        <c:numFmt formatCode="m/d/yyyy"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947218607"/>
        <c:crosses val="autoZero"/>
        <c:auto val="1"/>
        <c:lblOffset val="100"/>
        <c:baseTimeUnit val="days"/>
      </c:dateAx>
      <c:valAx>
        <c:axId val="947218607"/>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947206543"/>
        <c:crosses val="autoZero"/>
        <c:crossBetween val="between"/>
      </c:valAx>
      <c:valAx>
        <c:axId val="947210287"/>
        <c:scaling>
          <c:orientation val="minMax"/>
        </c:scaling>
        <c:delete val="0"/>
        <c:axPos val="r"/>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947220271"/>
        <c:crosses val="max"/>
        <c:crossBetween val="between"/>
      </c:valAx>
      <c:dateAx>
        <c:axId val="947220271"/>
        <c:scaling>
          <c:orientation val="minMax"/>
        </c:scaling>
        <c:delete val="1"/>
        <c:axPos val="b"/>
        <c:numFmt formatCode="m/d/yyyy" sourceLinked="1"/>
        <c:majorTickMark val="out"/>
        <c:minorTickMark val="none"/>
        <c:tickLblPos val="nextTo"/>
        <c:crossAx val="947210287"/>
        <c:crosses val="autoZero"/>
        <c:auto val="1"/>
        <c:lblOffset val="100"/>
        <c:baseTimeUnit val="days"/>
      </c:date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 Open-High-Low-Close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stockChart>
        <c:ser>
          <c:idx val="0"/>
          <c:order val="0"/>
          <c:tx>
            <c:strRef>
              <c:f>EOG!$K$20</c:f>
              <c:strCache>
                <c:ptCount val="1"/>
                <c:pt idx="0">
                  <c:v>Open</c:v>
                </c:pt>
              </c:strCache>
            </c:strRef>
          </c:tx>
          <c:spPr>
            <a:ln w="25400" cap="rnd">
              <a:noFill/>
              <a:round/>
            </a:ln>
            <a:effectLst/>
          </c:spPr>
          <c:marker>
            <c:symbol val="none"/>
          </c:marker>
          <c:val>
            <c:numRef>
              <c:f>EOG!$K$21:$K$67</c:f>
              <c:numCache>
                <c:formatCode>_([$$-409]* #,##0.00_);_([$$-409]* \(#,##0.00\);_([$$-409]* "-"??_);_(@_)</c:formatCode>
                <c:ptCount val="47"/>
                <c:pt idx="0">
                  <c:v>88.33</c:v>
                </c:pt>
                <c:pt idx="1">
                  <c:v>92.05</c:v>
                </c:pt>
                <c:pt idx="2">
                  <c:v>97</c:v>
                </c:pt>
                <c:pt idx="3">
                  <c:v>97.25</c:v>
                </c:pt>
                <c:pt idx="4">
                  <c:v>96.01</c:v>
                </c:pt>
                <c:pt idx="5">
                  <c:v>98.36</c:v>
                </c:pt>
                <c:pt idx="6">
                  <c:v>99.35</c:v>
                </c:pt>
                <c:pt idx="7">
                  <c:v>103.29</c:v>
                </c:pt>
                <c:pt idx="8">
                  <c:v>101.5</c:v>
                </c:pt>
                <c:pt idx="9">
                  <c:v>102.13</c:v>
                </c:pt>
                <c:pt idx="10">
                  <c:v>107.6</c:v>
                </c:pt>
                <c:pt idx="11">
                  <c:v>106.78</c:v>
                </c:pt>
                <c:pt idx="12">
                  <c:v>103.74</c:v>
                </c:pt>
                <c:pt idx="13">
                  <c:v>102.39</c:v>
                </c:pt>
                <c:pt idx="14">
                  <c:v>97.52</c:v>
                </c:pt>
                <c:pt idx="15">
                  <c:v>102.25</c:v>
                </c:pt>
                <c:pt idx="16">
                  <c:v>107.67</c:v>
                </c:pt>
                <c:pt idx="17">
                  <c:v>109.67</c:v>
                </c:pt>
                <c:pt idx="18">
                  <c:v>109.75</c:v>
                </c:pt>
                <c:pt idx="19">
                  <c:v>110.53</c:v>
                </c:pt>
                <c:pt idx="20">
                  <c:v>110.18</c:v>
                </c:pt>
                <c:pt idx="21">
                  <c:v>112.54</c:v>
                </c:pt>
                <c:pt idx="22">
                  <c:v>112.25</c:v>
                </c:pt>
                <c:pt idx="23">
                  <c:v>113.31</c:v>
                </c:pt>
                <c:pt idx="24">
                  <c:v>113.34</c:v>
                </c:pt>
                <c:pt idx="25">
                  <c:v>113.4</c:v>
                </c:pt>
                <c:pt idx="26">
                  <c:v>111.46</c:v>
                </c:pt>
                <c:pt idx="27">
                  <c:v>112.4</c:v>
                </c:pt>
                <c:pt idx="28">
                  <c:v>113.73</c:v>
                </c:pt>
                <c:pt idx="29">
                  <c:v>116.01</c:v>
                </c:pt>
                <c:pt idx="30">
                  <c:v>109.65</c:v>
                </c:pt>
                <c:pt idx="31">
                  <c:v>112.08</c:v>
                </c:pt>
                <c:pt idx="32">
                  <c:v>111.51</c:v>
                </c:pt>
                <c:pt idx="33">
                  <c:v>110.57</c:v>
                </c:pt>
                <c:pt idx="34">
                  <c:v>116.87</c:v>
                </c:pt>
                <c:pt idx="35">
                  <c:v>110.36</c:v>
                </c:pt>
                <c:pt idx="36">
                  <c:v>113</c:v>
                </c:pt>
                <c:pt idx="37">
                  <c:v>111.24</c:v>
                </c:pt>
                <c:pt idx="38">
                  <c:v>109.04</c:v>
                </c:pt>
                <c:pt idx="39">
                  <c:v>116</c:v>
                </c:pt>
                <c:pt idx="40">
                  <c:v>118</c:v>
                </c:pt>
                <c:pt idx="41">
                  <c:v>115.61</c:v>
                </c:pt>
                <c:pt idx="42">
                  <c:v>116.68</c:v>
                </c:pt>
                <c:pt idx="43">
                  <c:v>120.02</c:v>
                </c:pt>
                <c:pt idx="44">
                  <c:v>122</c:v>
                </c:pt>
                <c:pt idx="45">
                  <c:v>114.35</c:v>
                </c:pt>
                <c:pt idx="46">
                  <c:v>115.37</c:v>
                </c:pt>
              </c:numCache>
            </c:numRef>
          </c:val>
          <c:smooth val="0"/>
          <c:extLst>
            <c:ext xmlns:c16="http://schemas.microsoft.com/office/drawing/2014/chart" uri="{C3380CC4-5D6E-409C-BE32-E72D297353CC}">
              <c16:uniqueId val="{00000000-A719-4628-82B6-32AA23B751A8}"/>
            </c:ext>
          </c:extLst>
        </c:ser>
        <c:ser>
          <c:idx val="1"/>
          <c:order val="1"/>
          <c:tx>
            <c:strRef>
              <c:f>EOG!$L$20</c:f>
              <c:strCache>
                <c:ptCount val="1"/>
                <c:pt idx="0">
                  <c:v>High</c:v>
                </c:pt>
              </c:strCache>
            </c:strRef>
          </c:tx>
          <c:spPr>
            <a:ln w="25400" cap="rnd">
              <a:noFill/>
              <a:round/>
            </a:ln>
            <a:effectLst/>
          </c:spPr>
          <c:marker>
            <c:symbol val="none"/>
          </c:marker>
          <c:val>
            <c:numRef>
              <c:f>EOG!$L$21:$L$67</c:f>
              <c:numCache>
                <c:formatCode>_([$$-409]* #,##0.00_);_([$$-409]* \(#,##0.00\);_([$$-409]* "-"??_);_(@_)</c:formatCode>
                <c:ptCount val="47"/>
                <c:pt idx="0">
                  <c:v>91.22</c:v>
                </c:pt>
                <c:pt idx="1">
                  <c:v>96.27</c:v>
                </c:pt>
                <c:pt idx="2">
                  <c:v>97.33</c:v>
                </c:pt>
                <c:pt idx="3">
                  <c:v>97.4</c:v>
                </c:pt>
                <c:pt idx="4">
                  <c:v>98.27</c:v>
                </c:pt>
                <c:pt idx="5">
                  <c:v>99.31</c:v>
                </c:pt>
                <c:pt idx="6">
                  <c:v>102.44</c:v>
                </c:pt>
                <c:pt idx="7">
                  <c:v>103.5</c:v>
                </c:pt>
                <c:pt idx="8">
                  <c:v>103.35</c:v>
                </c:pt>
                <c:pt idx="9">
                  <c:v>106.02</c:v>
                </c:pt>
                <c:pt idx="10">
                  <c:v>107.99</c:v>
                </c:pt>
                <c:pt idx="11">
                  <c:v>107.17</c:v>
                </c:pt>
                <c:pt idx="12">
                  <c:v>107.82</c:v>
                </c:pt>
                <c:pt idx="13">
                  <c:v>102.54</c:v>
                </c:pt>
                <c:pt idx="14">
                  <c:v>103.04</c:v>
                </c:pt>
                <c:pt idx="15">
                  <c:v>107.7</c:v>
                </c:pt>
                <c:pt idx="16">
                  <c:v>109.9</c:v>
                </c:pt>
                <c:pt idx="17">
                  <c:v>111.28</c:v>
                </c:pt>
                <c:pt idx="18">
                  <c:v>110.95</c:v>
                </c:pt>
                <c:pt idx="19">
                  <c:v>113.2</c:v>
                </c:pt>
                <c:pt idx="20">
                  <c:v>114.93</c:v>
                </c:pt>
                <c:pt idx="21">
                  <c:v>113.26</c:v>
                </c:pt>
                <c:pt idx="22">
                  <c:v>112.97</c:v>
                </c:pt>
                <c:pt idx="23">
                  <c:v>116.53</c:v>
                </c:pt>
                <c:pt idx="24">
                  <c:v>116.285</c:v>
                </c:pt>
                <c:pt idx="25">
                  <c:v>113.61</c:v>
                </c:pt>
                <c:pt idx="26">
                  <c:v>114.24</c:v>
                </c:pt>
                <c:pt idx="27">
                  <c:v>115.464</c:v>
                </c:pt>
                <c:pt idx="28">
                  <c:v>116.89</c:v>
                </c:pt>
                <c:pt idx="29">
                  <c:v>116.45</c:v>
                </c:pt>
                <c:pt idx="30">
                  <c:v>111.19</c:v>
                </c:pt>
                <c:pt idx="31">
                  <c:v>114.31</c:v>
                </c:pt>
                <c:pt idx="32">
                  <c:v>114.06</c:v>
                </c:pt>
                <c:pt idx="33">
                  <c:v>112.76</c:v>
                </c:pt>
                <c:pt idx="34">
                  <c:v>116.97</c:v>
                </c:pt>
                <c:pt idx="35">
                  <c:v>111.545</c:v>
                </c:pt>
                <c:pt idx="36">
                  <c:v>113.19</c:v>
                </c:pt>
                <c:pt idx="37">
                  <c:v>112.2499</c:v>
                </c:pt>
                <c:pt idx="38">
                  <c:v>115.05</c:v>
                </c:pt>
                <c:pt idx="39">
                  <c:v>117.44</c:v>
                </c:pt>
                <c:pt idx="40">
                  <c:v>118.95</c:v>
                </c:pt>
                <c:pt idx="41">
                  <c:v>117.88</c:v>
                </c:pt>
                <c:pt idx="42">
                  <c:v>120.53</c:v>
                </c:pt>
                <c:pt idx="43">
                  <c:v>121.78</c:v>
                </c:pt>
                <c:pt idx="44">
                  <c:v>122.5</c:v>
                </c:pt>
                <c:pt idx="45">
                  <c:v>116.35</c:v>
                </c:pt>
                <c:pt idx="46">
                  <c:v>120.57</c:v>
                </c:pt>
              </c:numCache>
            </c:numRef>
          </c:val>
          <c:smooth val="0"/>
          <c:extLst>
            <c:ext xmlns:c16="http://schemas.microsoft.com/office/drawing/2014/chart" uri="{C3380CC4-5D6E-409C-BE32-E72D297353CC}">
              <c16:uniqueId val="{00000001-A719-4628-82B6-32AA23B751A8}"/>
            </c:ext>
          </c:extLst>
        </c:ser>
        <c:ser>
          <c:idx val="2"/>
          <c:order val="2"/>
          <c:tx>
            <c:strRef>
              <c:f>EOG!$M$20</c:f>
              <c:strCache>
                <c:ptCount val="1"/>
                <c:pt idx="0">
                  <c:v>Low</c:v>
                </c:pt>
              </c:strCache>
            </c:strRef>
          </c:tx>
          <c:spPr>
            <a:ln w="25400" cap="rnd">
              <a:noFill/>
              <a:round/>
            </a:ln>
            <a:effectLst/>
          </c:spPr>
          <c:marker>
            <c:symbol val="none"/>
          </c:marker>
          <c:val>
            <c:numRef>
              <c:f>EOG!$M$21:$M$67</c:f>
              <c:numCache>
                <c:formatCode>_([$$-409]* #,##0.00_);_([$$-409]* \(#,##0.00\);_([$$-409]* "-"??_);_(@_)</c:formatCode>
                <c:ptCount val="47"/>
                <c:pt idx="0">
                  <c:v>88.29</c:v>
                </c:pt>
                <c:pt idx="1">
                  <c:v>91.65</c:v>
                </c:pt>
                <c:pt idx="2">
                  <c:v>93.55</c:v>
                </c:pt>
                <c:pt idx="3">
                  <c:v>94.57</c:v>
                </c:pt>
                <c:pt idx="4">
                  <c:v>94.89</c:v>
                </c:pt>
                <c:pt idx="5">
                  <c:v>96.03</c:v>
                </c:pt>
                <c:pt idx="6">
                  <c:v>97.43</c:v>
                </c:pt>
                <c:pt idx="7">
                  <c:v>101.25</c:v>
                </c:pt>
                <c:pt idx="8">
                  <c:v>100.62</c:v>
                </c:pt>
                <c:pt idx="9">
                  <c:v>102.13</c:v>
                </c:pt>
                <c:pt idx="10">
                  <c:v>104.32</c:v>
                </c:pt>
                <c:pt idx="11">
                  <c:v>103.05</c:v>
                </c:pt>
                <c:pt idx="12">
                  <c:v>103.05</c:v>
                </c:pt>
                <c:pt idx="13">
                  <c:v>99.449799999999996</c:v>
                </c:pt>
                <c:pt idx="14">
                  <c:v>95.93</c:v>
                </c:pt>
                <c:pt idx="15">
                  <c:v>99.36</c:v>
                </c:pt>
                <c:pt idx="16">
                  <c:v>106.07</c:v>
                </c:pt>
                <c:pt idx="17">
                  <c:v>107.75</c:v>
                </c:pt>
                <c:pt idx="18">
                  <c:v>107.42</c:v>
                </c:pt>
                <c:pt idx="19">
                  <c:v>107.68</c:v>
                </c:pt>
                <c:pt idx="20">
                  <c:v>109.97</c:v>
                </c:pt>
                <c:pt idx="21">
                  <c:v>109.26</c:v>
                </c:pt>
                <c:pt idx="22">
                  <c:v>109.95</c:v>
                </c:pt>
                <c:pt idx="23">
                  <c:v>112.93</c:v>
                </c:pt>
                <c:pt idx="24">
                  <c:v>111.41</c:v>
                </c:pt>
                <c:pt idx="25">
                  <c:v>109.565</c:v>
                </c:pt>
                <c:pt idx="26">
                  <c:v>111.12</c:v>
                </c:pt>
                <c:pt idx="27">
                  <c:v>111.85</c:v>
                </c:pt>
                <c:pt idx="28">
                  <c:v>113.13</c:v>
                </c:pt>
                <c:pt idx="29">
                  <c:v>112.4</c:v>
                </c:pt>
                <c:pt idx="30">
                  <c:v>108.43</c:v>
                </c:pt>
                <c:pt idx="31">
                  <c:v>110.88</c:v>
                </c:pt>
                <c:pt idx="32">
                  <c:v>111.14</c:v>
                </c:pt>
                <c:pt idx="33">
                  <c:v>110.45</c:v>
                </c:pt>
                <c:pt idx="34">
                  <c:v>108</c:v>
                </c:pt>
                <c:pt idx="35">
                  <c:v>108.88</c:v>
                </c:pt>
                <c:pt idx="36">
                  <c:v>106.27</c:v>
                </c:pt>
                <c:pt idx="37">
                  <c:v>105.85</c:v>
                </c:pt>
                <c:pt idx="38">
                  <c:v>107.84</c:v>
                </c:pt>
                <c:pt idx="39">
                  <c:v>114.3828</c:v>
                </c:pt>
                <c:pt idx="40">
                  <c:v>115.88</c:v>
                </c:pt>
                <c:pt idx="41">
                  <c:v>114.6001</c:v>
                </c:pt>
                <c:pt idx="42">
                  <c:v>116.31</c:v>
                </c:pt>
                <c:pt idx="43">
                  <c:v>116.54</c:v>
                </c:pt>
                <c:pt idx="44">
                  <c:v>113.01</c:v>
                </c:pt>
                <c:pt idx="45">
                  <c:v>111.53149999999999</c:v>
                </c:pt>
                <c:pt idx="46">
                  <c:v>113.99</c:v>
                </c:pt>
              </c:numCache>
            </c:numRef>
          </c:val>
          <c:smooth val="0"/>
          <c:extLst>
            <c:ext xmlns:c16="http://schemas.microsoft.com/office/drawing/2014/chart" uri="{C3380CC4-5D6E-409C-BE32-E72D297353CC}">
              <c16:uniqueId val="{00000002-A719-4628-82B6-32AA23B751A8}"/>
            </c:ext>
          </c:extLst>
        </c:ser>
        <c:ser>
          <c:idx val="3"/>
          <c:order val="3"/>
          <c:tx>
            <c:strRef>
              <c:f>EOG!$N$20</c:f>
              <c:strCache>
                <c:ptCount val="1"/>
                <c:pt idx="0">
                  <c:v>Close</c:v>
                </c:pt>
              </c:strCache>
            </c:strRef>
          </c:tx>
          <c:spPr>
            <a:ln w="25400" cap="rnd">
              <a:noFill/>
              <a:round/>
            </a:ln>
            <a:effectLst/>
          </c:spPr>
          <c:marker>
            <c:symbol val="none"/>
          </c:marker>
          <c:val>
            <c:numRef>
              <c:f>EOG!$N$21:$N$67</c:f>
              <c:numCache>
                <c:formatCode>_([$$-409]* #,##0.00_);_([$$-409]* \(#,##0.00\);_([$$-409]* "-"??_);_(@_)</c:formatCode>
                <c:ptCount val="47"/>
                <c:pt idx="0">
                  <c:v>91.16</c:v>
                </c:pt>
                <c:pt idx="1">
                  <c:v>95.35</c:v>
                </c:pt>
                <c:pt idx="2">
                  <c:v>93.6</c:v>
                </c:pt>
                <c:pt idx="3">
                  <c:v>95.52</c:v>
                </c:pt>
                <c:pt idx="4">
                  <c:v>98.16</c:v>
                </c:pt>
                <c:pt idx="5">
                  <c:v>98.06</c:v>
                </c:pt>
                <c:pt idx="6">
                  <c:v>102.2</c:v>
                </c:pt>
                <c:pt idx="7">
                  <c:v>102.77</c:v>
                </c:pt>
                <c:pt idx="8">
                  <c:v>102</c:v>
                </c:pt>
                <c:pt idx="9">
                  <c:v>105.63</c:v>
                </c:pt>
                <c:pt idx="10">
                  <c:v>105.67</c:v>
                </c:pt>
                <c:pt idx="11">
                  <c:v>105.13</c:v>
                </c:pt>
                <c:pt idx="12">
                  <c:v>103.5</c:v>
                </c:pt>
                <c:pt idx="13">
                  <c:v>100.63</c:v>
                </c:pt>
                <c:pt idx="14">
                  <c:v>102.31</c:v>
                </c:pt>
                <c:pt idx="15">
                  <c:v>106.94</c:v>
                </c:pt>
                <c:pt idx="16">
                  <c:v>107.53</c:v>
                </c:pt>
                <c:pt idx="17">
                  <c:v>109.75</c:v>
                </c:pt>
                <c:pt idx="18">
                  <c:v>109.7</c:v>
                </c:pt>
                <c:pt idx="19">
                  <c:v>111.48</c:v>
                </c:pt>
                <c:pt idx="20">
                  <c:v>113.18</c:v>
                </c:pt>
                <c:pt idx="21">
                  <c:v>112.92</c:v>
                </c:pt>
                <c:pt idx="22">
                  <c:v>111.78</c:v>
                </c:pt>
                <c:pt idx="23">
                  <c:v>113.7</c:v>
                </c:pt>
                <c:pt idx="24">
                  <c:v>114.69</c:v>
                </c:pt>
                <c:pt idx="25">
                  <c:v>111.53</c:v>
                </c:pt>
                <c:pt idx="26">
                  <c:v>113.31</c:v>
                </c:pt>
                <c:pt idx="27">
                  <c:v>112.66</c:v>
                </c:pt>
                <c:pt idx="28">
                  <c:v>116.75</c:v>
                </c:pt>
                <c:pt idx="29">
                  <c:v>113.41</c:v>
                </c:pt>
                <c:pt idx="30">
                  <c:v>110.9</c:v>
                </c:pt>
                <c:pt idx="31">
                  <c:v>111.77</c:v>
                </c:pt>
                <c:pt idx="32">
                  <c:v>112.6</c:v>
                </c:pt>
                <c:pt idx="33">
                  <c:v>111.62</c:v>
                </c:pt>
                <c:pt idx="34">
                  <c:v>109.53</c:v>
                </c:pt>
                <c:pt idx="35">
                  <c:v>110.33</c:v>
                </c:pt>
                <c:pt idx="36">
                  <c:v>110.1</c:v>
                </c:pt>
                <c:pt idx="37">
                  <c:v>107.28</c:v>
                </c:pt>
                <c:pt idx="38">
                  <c:v>114.92</c:v>
                </c:pt>
                <c:pt idx="39">
                  <c:v>116.41</c:v>
                </c:pt>
                <c:pt idx="40">
                  <c:v>116.74</c:v>
                </c:pt>
                <c:pt idx="41">
                  <c:v>116.29</c:v>
                </c:pt>
                <c:pt idx="42">
                  <c:v>118.75</c:v>
                </c:pt>
                <c:pt idx="43">
                  <c:v>120.15</c:v>
                </c:pt>
                <c:pt idx="44">
                  <c:v>117.81</c:v>
                </c:pt>
                <c:pt idx="45">
                  <c:v>113.77</c:v>
                </c:pt>
                <c:pt idx="46">
                  <c:v>119.88</c:v>
                </c:pt>
              </c:numCache>
            </c:numRef>
          </c:val>
          <c:smooth val="0"/>
          <c:extLst>
            <c:ext xmlns:c16="http://schemas.microsoft.com/office/drawing/2014/chart" uri="{C3380CC4-5D6E-409C-BE32-E72D297353CC}">
              <c16:uniqueId val="{00000003-A719-4628-82B6-32AA23B751A8}"/>
            </c:ext>
          </c:extLst>
        </c:ser>
        <c:dLbls>
          <c:showLegendKey val="0"/>
          <c:showVal val="0"/>
          <c:showCatName val="0"/>
          <c:showSerName val="0"/>
          <c:showPercent val="0"/>
          <c:showBubbleSize val="0"/>
        </c:dLbls>
        <c:hiLowLines>
          <c:spPr>
            <a:ln w="15875" cap="flat" cmpd="sng" algn="ctr">
              <a:solidFill>
                <a:schemeClr val="dk1">
                  <a:lumMod val="65000"/>
                  <a:lumOff val="35000"/>
                </a:schemeClr>
              </a:solidFill>
              <a:round/>
            </a:ln>
            <a:effectLst/>
          </c:spPr>
        </c:hiLowLines>
        <c:upDownBars>
          <c:gapWidth val="150"/>
          <c:upBars>
            <c:spPr>
              <a:solidFill>
                <a:schemeClr val="lt1"/>
              </a:solidFill>
              <a:ln w="9525" cap="flat" cmpd="sng" algn="ctr">
                <a:solidFill>
                  <a:schemeClr val="lt1">
                    <a:lumMod val="85000"/>
                  </a:schemeClr>
                </a:solidFill>
                <a:round/>
              </a:ln>
              <a:effectLst/>
            </c:spPr>
          </c:upBars>
          <c:downBars>
            <c:spPr>
              <a:solidFill>
                <a:schemeClr val="dk1">
                  <a:lumMod val="65000"/>
                  <a:lumOff val="35000"/>
                </a:schemeClr>
              </a:solidFill>
              <a:ln w="9525" cap="flat" cmpd="sng" algn="ctr">
                <a:solidFill>
                  <a:schemeClr val="dk1">
                    <a:lumMod val="65000"/>
                    <a:lumOff val="35000"/>
                  </a:schemeClr>
                </a:solidFill>
                <a:round/>
              </a:ln>
              <a:effectLst/>
            </c:spPr>
          </c:downBars>
        </c:upDownBars>
        <c:axId val="1127930079"/>
        <c:axId val="1127920511"/>
      </c:stockChart>
      <c:catAx>
        <c:axId val="1127930079"/>
        <c:scaling>
          <c:orientation val="minMax"/>
        </c:scaling>
        <c:delete val="0"/>
        <c:axPos val="b"/>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7920511"/>
        <c:crosses val="autoZero"/>
        <c:auto val="1"/>
        <c:lblAlgn val="ctr"/>
        <c:lblOffset val="100"/>
        <c:noMultiLvlLbl val="0"/>
      </c:catAx>
      <c:valAx>
        <c:axId val="1127920511"/>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7930079"/>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High-low-Close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manualLayout>
          <c:layoutTarget val="inner"/>
          <c:xMode val="edge"/>
          <c:yMode val="edge"/>
          <c:x val="0.12842889039292801"/>
          <c:y val="0.26752129674934449"/>
          <c:w val="0.84404477462941052"/>
          <c:h val="0.43883724139661512"/>
        </c:manualLayout>
      </c:layout>
      <c:stockChart>
        <c:ser>
          <c:idx val="0"/>
          <c:order val="0"/>
          <c:tx>
            <c:strRef>
              <c:f>EOG!$L$20</c:f>
              <c:strCache>
                <c:ptCount val="1"/>
                <c:pt idx="0">
                  <c:v>High</c:v>
                </c:pt>
              </c:strCache>
            </c:strRef>
          </c:tx>
          <c:spPr>
            <a:ln w="25400" cap="rnd">
              <a:noFill/>
              <a:round/>
            </a:ln>
            <a:effectLst/>
          </c:spPr>
          <c:marker>
            <c:symbol val="none"/>
          </c:marker>
          <c:val>
            <c:numRef>
              <c:f>EOG!$L$21:$L$67</c:f>
              <c:numCache>
                <c:formatCode>_([$$-409]* #,##0.00_);_([$$-409]* \(#,##0.00\);_([$$-409]* "-"??_);_(@_)</c:formatCode>
                <c:ptCount val="47"/>
                <c:pt idx="0">
                  <c:v>91.22</c:v>
                </c:pt>
                <c:pt idx="1">
                  <c:v>96.27</c:v>
                </c:pt>
                <c:pt idx="2">
                  <c:v>97.33</c:v>
                </c:pt>
                <c:pt idx="3">
                  <c:v>97.4</c:v>
                </c:pt>
                <c:pt idx="4">
                  <c:v>98.27</c:v>
                </c:pt>
                <c:pt idx="5">
                  <c:v>99.31</c:v>
                </c:pt>
                <c:pt idx="6">
                  <c:v>102.44</c:v>
                </c:pt>
                <c:pt idx="7">
                  <c:v>103.5</c:v>
                </c:pt>
                <c:pt idx="8">
                  <c:v>103.35</c:v>
                </c:pt>
                <c:pt idx="9">
                  <c:v>106.02</c:v>
                </c:pt>
                <c:pt idx="10">
                  <c:v>107.99</c:v>
                </c:pt>
                <c:pt idx="11">
                  <c:v>107.17</c:v>
                </c:pt>
                <c:pt idx="12">
                  <c:v>107.82</c:v>
                </c:pt>
                <c:pt idx="13">
                  <c:v>102.54</c:v>
                </c:pt>
                <c:pt idx="14">
                  <c:v>103.04</c:v>
                </c:pt>
                <c:pt idx="15">
                  <c:v>107.7</c:v>
                </c:pt>
                <c:pt idx="16">
                  <c:v>109.9</c:v>
                </c:pt>
                <c:pt idx="17">
                  <c:v>111.28</c:v>
                </c:pt>
                <c:pt idx="18">
                  <c:v>110.95</c:v>
                </c:pt>
                <c:pt idx="19">
                  <c:v>113.2</c:v>
                </c:pt>
                <c:pt idx="20">
                  <c:v>114.93</c:v>
                </c:pt>
                <c:pt idx="21">
                  <c:v>113.26</c:v>
                </c:pt>
                <c:pt idx="22">
                  <c:v>112.97</c:v>
                </c:pt>
                <c:pt idx="23">
                  <c:v>116.53</c:v>
                </c:pt>
                <c:pt idx="24">
                  <c:v>116.285</c:v>
                </c:pt>
                <c:pt idx="25">
                  <c:v>113.61</c:v>
                </c:pt>
                <c:pt idx="26">
                  <c:v>114.24</c:v>
                </c:pt>
                <c:pt idx="27">
                  <c:v>115.464</c:v>
                </c:pt>
                <c:pt idx="28">
                  <c:v>116.89</c:v>
                </c:pt>
                <c:pt idx="29">
                  <c:v>116.45</c:v>
                </c:pt>
                <c:pt idx="30">
                  <c:v>111.19</c:v>
                </c:pt>
                <c:pt idx="31">
                  <c:v>114.31</c:v>
                </c:pt>
                <c:pt idx="32">
                  <c:v>114.06</c:v>
                </c:pt>
                <c:pt idx="33">
                  <c:v>112.76</c:v>
                </c:pt>
                <c:pt idx="34">
                  <c:v>116.97</c:v>
                </c:pt>
                <c:pt idx="35">
                  <c:v>111.545</c:v>
                </c:pt>
                <c:pt idx="36">
                  <c:v>113.19</c:v>
                </c:pt>
                <c:pt idx="37">
                  <c:v>112.2499</c:v>
                </c:pt>
                <c:pt idx="38">
                  <c:v>115.05</c:v>
                </c:pt>
                <c:pt idx="39">
                  <c:v>117.44</c:v>
                </c:pt>
                <c:pt idx="40">
                  <c:v>118.95</c:v>
                </c:pt>
                <c:pt idx="41">
                  <c:v>117.88</c:v>
                </c:pt>
                <c:pt idx="42">
                  <c:v>120.53</c:v>
                </c:pt>
                <c:pt idx="43">
                  <c:v>121.78</c:v>
                </c:pt>
                <c:pt idx="44">
                  <c:v>122.5</c:v>
                </c:pt>
                <c:pt idx="45">
                  <c:v>116.35</c:v>
                </c:pt>
                <c:pt idx="46">
                  <c:v>120.57</c:v>
                </c:pt>
              </c:numCache>
            </c:numRef>
          </c:val>
          <c:smooth val="0"/>
          <c:extLst>
            <c:ext xmlns:c16="http://schemas.microsoft.com/office/drawing/2014/chart" uri="{C3380CC4-5D6E-409C-BE32-E72D297353CC}">
              <c16:uniqueId val="{00000000-AFCC-46EC-9A35-B5A8FC3C3E2F}"/>
            </c:ext>
          </c:extLst>
        </c:ser>
        <c:ser>
          <c:idx val="1"/>
          <c:order val="1"/>
          <c:tx>
            <c:strRef>
              <c:f>EOG!$M$20</c:f>
              <c:strCache>
                <c:ptCount val="1"/>
                <c:pt idx="0">
                  <c:v>Low</c:v>
                </c:pt>
              </c:strCache>
            </c:strRef>
          </c:tx>
          <c:spPr>
            <a:ln w="25400" cap="rnd">
              <a:noFill/>
              <a:round/>
            </a:ln>
            <a:effectLst/>
          </c:spPr>
          <c:marker>
            <c:symbol val="none"/>
          </c:marker>
          <c:val>
            <c:numRef>
              <c:f>EOG!$M$21:$M$67</c:f>
              <c:numCache>
                <c:formatCode>_([$$-409]* #,##0.00_);_([$$-409]* \(#,##0.00\);_([$$-409]* "-"??_);_(@_)</c:formatCode>
                <c:ptCount val="47"/>
                <c:pt idx="0">
                  <c:v>88.29</c:v>
                </c:pt>
                <c:pt idx="1">
                  <c:v>91.65</c:v>
                </c:pt>
                <c:pt idx="2">
                  <c:v>93.55</c:v>
                </c:pt>
                <c:pt idx="3">
                  <c:v>94.57</c:v>
                </c:pt>
                <c:pt idx="4">
                  <c:v>94.89</c:v>
                </c:pt>
                <c:pt idx="5">
                  <c:v>96.03</c:v>
                </c:pt>
                <c:pt idx="6">
                  <c:v>97.43</c:v>
                </c:pt>
                <c:pt idx="7">
                  <c:v>101.25</c:v>
                </c:pt>
                <c:pt idx="8">
                  <c:v>100.62</c:v>
                </c:pt>
                <c:pt idx="9">
                  <c:v>102.13</c:v>
                </c:pt>
                <c:pt idx="10">
                  <c:v>104.32</c:v>
                </c:pt>
                <c:pt idx="11">
                  <c:v>103.05</c:v>
                </c:pt>
                <c:pt idx="12">
                  <c:v>103.05</c:v>
                </c:pt>
                <c:pt idx="13">
                  <c:v>99.449799999999996</c:v>
                </c:pt>
                <c:pt idx="14">
                  <c:v>95.93</c:v>
                </c:pt>
                <c:pt idx="15">
                  <c:v>99.36</c:v>
                </c:pt>
                <c:pt idx="16">
                  <c:v>106.07</c:v>
                </c:pt>
                <c:pt idx="17">
                  <c:v>107.75</c:v>
                </c:pt>
                <c:pt idx="18">
                  <c:v>107.42</c:v>
                </c:pt>
                <c:pt idx="19">
                  <c:v>107.68</c:v>
                </c:pt>
                <c:pt idx="20">
                  <c:v>109.97</c:v>
                </c:pt>
                <c:pt idx="21">
                  <c:v>109.26</c:v>
                </c:pt>
                <c:pt idx="22">
                  <c:v>109.95</c:v>
                </c:pt>
                <c:pt idx="23">
                  <c:v>112.93</c:v>
                </c:pt>
                <c:pt idx="24">
                  <c:v>111.41</c:v>
                </c:pt>
                <c:pt idx="25">
                  <c:v>109.565</c:v>
                </c:pt>
                <c:pt idx="26">
                  <c:v>111.12</c:v>
                </c:pt>
                <c:pt idx="27">
                  <c:v>111.85</c:v>
                </c:pt>
                <c:pt idx="28">
                  <c:v>113.13</c:v>
                </c:pt>
                <c:pt idx="29">
                  <c:v>112.4</c:v>
                </c:pt>
                <c:pt idx="30">
                  <c:v>108.43</c:v>
                </c:pt>
                <c:pt idx="31">
                  <c:v>110.88</c:v>
                </c:pt>
                <c:pt idx="32">
                  <c:v>111.14</c:v>
                </c:pt>
                <c:pt idx="33">
                  <c:v>110.45</c:v>
                </c:pt>
                <c:pt idx="34">
                  <c:v>108</c:v>
                </c:pt>
                <c:pt idx="35">
                  <c:v>108.88</c:v>
                </c:pt>
                <c:pt idx="36">
                  <c:v>106.27</c:v>
                </c:pt>
                <c:pt idx="37">
                  <c:v>105.85</c:v>
                </c:pt>
                <c:pt idx="38">
                  <c:v>107.84</c:v>
                </c:pt>
                <c:pt idx="39">
                  <c:v>114.3828</c:v>
                </c:pt>
                <c:pt idx="40">
                  <c:v>115.88</c:v>
                </c:pt>
                <c:pt idx="41">
                  <c:v>114.6001</c:v>
                </c:pt>
                <c:pt idx="42">
                  <c:v>116.31</c:v>
                </c:pt>
                <c:pt idx="43">
                  <c:v>116.54</c:v>
                </c:pt>
                <c:pt idx="44">
                  <c:v>113.01</c:v>
                </c:pt>
                <c:pt idx="45">
                  <c:v>111.53149999999999</c:v>
                </c:pt>
                <c:pt idx="46">
                  <c:v>113.99</c:v>
                </c:pt>
              </c:numCache>
            </c:numRef>
          </c:val>
          <c:smooth val="0"/>
          <c:extLst>
            <c:ext xmlns:c16="http://schemas.microsoft.com/office/drawing/2014/chart" uri="{C3380CC4-5D6E-409C-BE32-E72D297353CC}">
              <c16:uniqueId val="{00000001-AFCC-46EC-9A35-B5A8FC3C3E2F}"/>
            </c:ext>
          </c:extLst>
        </c:ser>
        <c:ser>
          <c:idx val="2"/>
          <c:order val="2"/>
          <c:tx>
            <c:strRef>
              <c:f>EOG!$N$20</c:f>
              <c:strCache>
                <c:ptCount val="1"/>
                <c:pt idx="0">
                  <c:v>Close</c:v>
                </c:pt>
              </c:strCache>
            </c:strRef>
          </c:tx>
          <c:spPr>
            <a:ln w="25400" cap="rnd">
              <a:noFill/>
              <a:round/>
            </a:ln>
            <a:effectLst/>
          </c:spPr>
          <c:marker>
            <c:symbol val="circle"/>
            <c:size val="6"/>
            <c:spPr>
              <a:solidFill>
                <a:schemeClr val="accent3">
                  <a:alpha val="85000"/>
                </a:schemeClr>
              </a:solidFill>
              <a:ln>
                <a:noFill/>
              </a:ln>
              <a:effectLst/>
            </c:spPr>
          </c:marker>
          <c:val>
            <c:numRef>
              <c:f>EOG!$N$21:$N$67</c:f>
              <c:numCache>
                <c:formatCode>_([$$-409]* #,##0.00_);_([$$-409]* \(#,##0.00\);_([$$-409]* "-"??_);_(@_)</c:formatCode>
                <c:ptCount val="47"/>
                <c:pt idx="0">
                  <c:v>91.16</c:v>
                </c:pt>
                <c:pt idx="1">
                  <c:v>95.35</c:v>
                </c:pt>
                <c:pt idx="2">
                  <c:v>93.6</c:v>
                </c:pt>
                <c:pt idx="3">
                  <c:v>95.52</c:v>
                </c:pt>
                <c:pt idx="4">
                  <c:v>98.16</c:v>
                </c:pt>
                <c:pt idx="5">
                  <c:v>98.06</c:v>
                </c:pt>
                <c:pt idx="6">
                  <c:v>102.2</c:v>
                </c:pt>
                <c:pt idx="7">
                  <c:v>102.77</c:v>
                </c:pt>
                <c:pt idx="8">
                  <c:v>102</c:v>
                </c:pt>
                <c:pt idx="9">
                  <c:v>105.63</c:v>
                </c:pt>
                <c:pt idx="10">
                  <c:v>105.67</c:v>
                </c:pt>
                <c:pt idx="11">
                  <c:v>105.13</c:v>
                </c:pt>
                <c:pt idx="12">
                  <c:v>103.5</c:v>
                </c:pt>
                <c:pt idx="13">
                  <c:v>100.63</c:v>
                </c:pt>
                <c:pt idx="14">
                  <c:v>102.31</c:v>
                </c:pt>
                <c:pt idx="15">
                  <c:v>106.94</c:v>
                </c:pt>
                <c:pt idx="16">
                  <c:v>107.53</c:v>
                </c:pt>
                <c:pt idx="17">
                  <c:v>109.75</c:v>
                </c:pt>
                <c:pt idx="18">
                  <c:v>109.7</c:v>
                </c:pt>
                <c:pt idx="19">
                  <c:v>111.48</c:v>
                </c:pt>
                <c:pt idx="20">
                  <c:v>113.18</c:v>
                </c:pt>
                <c:pt idx="21">
                  <c:v>112.92</c:v>
                </c:pt>
                <c:pt idx="22">
                  <c:v>111.78</c:v>
                </c:pt>
                <c:pt idx="23">
                  <c:v>113.7</c:v>
                </c:pt>
                <c:pt idx="24">
                  <c:v>114.69</c:v>
                </c:pt>
                <c:pt idx="25">
                  <c:v>111.53</c:v>
                </c:pt>
                <c:pt idx="26">
                  <c:v>113.31</c:v>
                </c:pt>
                <c:pt idx="27">
                  <c:v>112.66</c:v>
                </c:pt>
                <c:pt idx="28">
                  <c:v>116.75</c:v>
                </c:pt>
                <c:pt idx="29">
                  <c:v>113.41</c:v>
                </c:pt>
                <c:pt idx="30">
                  <c:v>110.9</c:v>
                </c:pt>
                <c:pt idx="31">
                  <c:v>111.77</c:v>
                </c:pt>
                <c:pt idx="32">
                  <c:v>112.6</c:v>
                </c:pt>
                <c:pt idx="33">
                  <c:v>111.62</c:v>
                </c:pt>
                <c:pt idx="34">
                  <c:v>109.53</c:v>
                </c:pt>
                <c:pt idx="35">
                  <c:v>110.33</c:v>
                </c:pt>
                <c:pt idx="36">
                  <c:v>110.1</c:v>
                </c:pt>
                <c:pt idx="37">
                  <c:v>107.28</c:v>
                </c:pt>
                <c:pt idx="38">
                  <c:v>114.92</c:v>
                </c:pt>
                <c:pt idx="39">
                  <c:v>116.41</c:v>
                </c:pt>
                <c:pt idx="40">
                  <c:v>116.74</c:v>
                </c:pt>
                <c:pt idx="41">
                  <c:v>116.29</c:v>
                </c:pt>
                <c:pt idx="42">
                  <c:v>118.75</c:v>
                </c:pt>
                <c:pt idx="43">
                  <c:v>120.15</c:v>
                </c:pt>
                <c:pt idx="44">
                  <c:v>117.81</c:v>
                </c:pt>
                <c:pt idx="45">
                  <c:v>113.77</c:v>
                </c:pt>
                <c:pt idx="46">
                  <c:v>119.88</c:v>
                </c:pt>
              </c:numCache>
            </c:numRef>
          </c:val>
          <c:smooth val="0"/>
          <c:extLst>
            <c:ext xmlns:c16="http://schemas.microsoft.com/office/drawing/2014/chart" uri="{C3380CC4-5D6E-409C-BE32-E72D297353CC}">
              <c16:uniqueId val="{00000002-AFCC-46EC-9A35-B5A8FC3C3E2F}"/>
            </c:ext>
          </c:extLst>
        </c:ser>
        <c:dLbls>
          <c:showLegendKey val="0"/>
          <c:showVal val="0"/>
          <c:showCatName val="0"/>
          <c:showSerName val="0"/>
          <c:showPercent val="0"/>
          <c:showBubbleSize val="0"/>
        </c:dLbls>
        <c:hiLowLines>
          <c:spPr>
            <a:ln w="15875" cap="flat" cmpd="sng" algn="ctr">
              <a:solidFill>
                <a:schemeClr val="dk1">
                  <a:lumMod val="65000"/>
                  <a:lumOff val="35000"/>
                </a:schemeClr>
              </a:solidFill>
              <a:round/>
            </a:ln>
            <a:effectLst/>
          </c:spPr>
        </c:hiLowLines>
        <c:axId val="1127923423"/>
        <c:axId val="1127927167"/>
      </c:stockChart>
      <c:catAx>
        <c:axId val="1127923423"/>
        <c:scaling>
          <c:orientation val="minMax"/>
        </c:scaling>
        <c:delete val="0"/>
        <c:axPos val="b"/>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7927167"/>
        <c:crosses val="autoZero"/>
        <c:auto val="1"/>
        <c:lblAlgn val="ctr"/>
        <c:lblOffset val="100"/>
        <c:noMultiLvlLbl val="0"/>
      </c:catAx>
      <c:valAx>
        <c:axId val="1127927167"/>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7923423"/>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Volume and Price Analysis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tx>
            <c:strRef>
              <c:f>AA!$J$20</c:f>
              <c:strCache>
                <c:ptCount val="1"/>
                <c:pt idx="0">
                  <c:v>Volume</c:v>
                </c:pt>
              </c:strCache>
            </c:strRef>
          </c:tx>
          <c:spPr>
            <a:solidFill>
              <a:schemeClr val="accent1">
                <a:alpha val="85000"/>
              </a:schemeClr>
            </a:solidFill>
            <a:ln w="9525" cap="flat" cmpd="sng" algn="ctr">
              <a:solidFill>
                <a:schemeClr val="lt1">
                  <a:alpha val="50000"/>
                </a:schemeClr>
              </a:solidFill>
              <a:round/>
            </a:ln>
            <a:effectLst/>
          </c:spPr>
          <c:invertIfNegative val="0"/>
          <c:cat>
            <c:numRef>
              <c:f>AA!$I$21:$I$67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AA!$J$21:$J$67</c:f>
              <c:numCache>
                <c:formatCode>#,##0</c:formatCode>
                <c:ptCount val="47"/>
                <c:pt idx="0">
                  <c:v>6208442</c:v>
                </c:pt>
                <c:pt idx="1">
                  <c:v>7980653</c:v>
                </c:pt>
                <c:pt idx="2">
                  <c:v>7599751</c:v>
                </c:pt>
                <c:pt idx="3">
                  <c:v>4363058</c:v>
                </c:pt>
                <c:pt idx="4">
                  <c:v>8071270</c:v>
                </c:pt>
                <c:pt idx="5">
                  <c:v>5653472</c:v>
                </c:pt>
                <c:pt idx="6">
                  <c:v>6003582</c:v>
                </c:pt>
                <c:pt idx="7">
                  <c:v>6434989</c:v>
                </c:pt>
                <c:pt idx="8">
                  <c:v>5769838</c:v>
                </c:pt>
                <c:pt idx="9">
                  <c:v>4397108</c:v>
                </c:pt>
                <c:pt idx="10">
                  <c:v>5994091</c:v>
                </c:pt>
                <c:pt idx="11">
                  <c:v>7851084</c:v>
                </c:pt>
                <c:pt idx="12">
                  <c:v>15925959</c:v>
                </c:pt>
                <c:pt idx="13">
                  <c:v>11024982</c:v>
                </c:pt>
                <c:pt idx="14">
                  <c:v>9209629</c:v>
                </c:pt>
                <c:pt idx="15">
                  <c:v>7780587</c:v>
                </c:pt>
                <c:pt idx="16">
                  <c:v>9267426</c:v>
                </c:pt>
                <c:pt idx="17">
                  <c:v>6445290</c:v>
                </c:pt>
                <c:pt idx="18">
                  <c:v>6995278</c:v>
                </c:pt>
                <c:pt idx="19">
                  <c:v>7206053</c:v>
                </c:pt>
                <c:pt idx="20">
                  <c:v>5939348</c:v>
                </c:pt>
                <c:pt idx="21">
                  <c:v>5613758</c:v>
                </c:pt>
                <c:pt idx="22">
                  <c:v>8076610</c:v>
                </c:pt>
                <c:pt idx="23">
                  <c:v>7161159</c:v>
                </c:pt>
                <c:pt idx="24">
                  <c:v>5021855</c:v>
                </c:pt>
                <c:pt idx="25">
                  <c:v>16122881</c:v>
                </c:pt>
                <c:pt idx="26">
                  <c:v>10244697</c:v>
                </c:pt>
                <c:pt idx="27">
                  <c:v>11437736</c:v>
                </c:pt>
                <c:pt idx="28">
                  <c:v>9952265</c:v>
                </c:pt>
                <c:pt idx="29">
                  <c:v>7813281</c:v>
                </c:pt>
                <c:pt idx="30">
                  <c:v>6823367</c:v>
                </c:pt>
                <c:pt idx="31">
                  <c:v>7355774</c:v>
                </c:pt>
                <c:pt idx="32">
                  <c:v>5515030</c:v>
                </c:pt>
                <c:pt idx="33">
                  <c:v>5825344</c:v>
                </c:pt>
                <c:pt idx="34">
                  <c:v>8994048</c:v>
                </c:pt>
                <c:pt idx="35">
                  <c:v>6588168</c:v>
                </c:pt>
                <c:pt idx="36">
                  <c:v>11610911</c:v>
                </c:pt>
                <c:pt idx="37">
                  <c:v>7361905</c:v>
                </c:pt>
                <c:pt idx="38">
                  <c:v>9363349</c:v>
                </c:pt>
                <c:pt idx="39">
                  <c:v>15303424</c:v>
                </c:pt>
                <c:pt idx="40">
                  <c:v>10760849</c:v>
                </c:pt>
                <c:pt idx="41">
                  <c:v>7513666</c:v>
                </c:pt>
                <c:pt idx="42">
                  <c:v>19676804</c:v>
                </c:pt>
                <c:pt idx="43">
                  <c:v>12623520</c:v>
                </c:pt>
                <c:pt idx="44">
                  <c:v>12840933</c:v>
                </c:pt>
                <c:pt idx="45">
                  <c:v>11896861</c:v>
                </c:pt>
                <c:pt idx="46">
                  <c:v>10238577</c:v>
                </c:pt>
              </c:numCache>
            </c:numRef>
          </c:val>
          <c:extLst>
            <c:ext xmlns:c16="http://schemas.microsoft.com/office/drawing/2014/chart" uri="{C3380CC4-5D6E-409C-BE32-E72D297353CC}">
              <c16:uniqueId val="{00000000-2C26-42FD-A302-8E65522A958C}"/>
            </c:ext>
          </c:extLst>
        </c:ser>
        <c:dLbls>
          <c:showLegendKey val="0"/>
          <c:showVal val="0"/>
          <c:showCatName val="0"/>
          <c:showSerName val="0"/>
          <c:showPercent val="0"/>
          <c:showBubbleSize val="0"/>
        </c:dLbls>
        <c:gapWidth val="150"/>
        <c:axId val="947206543"/>
        <c:axId val="947218607"/>
      </c:barChart>
      <c:stockChart>
        <c:ser>
          <c:idx val="1"/>
          <c:order val="1"/>
          <c:tx>
            <c:strRef>
              <c:f>AA!$K$20</c:f>
              <c:strCache>
                <c:ptCount val="1"/>
                <c:pt idx="0">
                  <c:v>Open</c:v>
                </c:pt>
              </c:strCache>
            </c:strRef>
          </c:tx>
          <c:spPr>
            <a:ln w="25400" cap="rnd">
              <a:noFill/>
              <a:round/>
            </a:ln>
            <a:effectLst/>
          </c:spPr>
          <c:marker>
            <c:symbol val="none"/>
          </c:marker>
          <c:cat>
            <c:numRef>
              <c:f>AA!$I$21:$I$67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AA!$K$21:$K$67</c:f>
              <c:numCache>
                <c:formatCode>_([$$-409]* #,##0.00_);_([$$-409]* \(#,##0.00\);_([$$-409]* "-"??_);_(@_)</c:formatCode>
                <c:ptCount val="47"/>
                <c:pt idx="0">
                  <c:v>60.24</c:v>
                </c:pt>
                <c:pt idx="1">
                  <c:v>60.68</c:v>
                </c:pt>
                <c:pt idx="2">
                  <c:v>58.95</c:v>
                </c:pt>
                <c:pt idx="3">
                  <c:v>58.94</c:v>
                </c:pt>
                <c:pt idx="4">
                  <c:v>60.14</c:v>
                </c:pt>
                <c:pt idx="5">
                  <c:v>61.62</c:v>
                </c:pt>
                <c:pt idx="6">
                  <c:v>60.71</c:v>
                </c:pt>
                <c:pt idx="7">
                  <c:v>63.66</c:v>
                </c:pt>
                <c:pt idx="8">
                  <c:v>61.75</c:v>
                </c:pt>
                <c:pt idx="9">
                  <c:v>60.27</c:v>
                </c:pt>
                <c:pt idx="10">
                  <c:v>60.5</c:v>
                </c:pt>
                <c:pt idx="11">
                  <c:v>61.39</c:v>
                </c:pt>
                <c:pt idx="12">
                  <c:v>62.1</c:v>
                </c:pt>
                <c:pt idx="13">
                  <c:v>60.02</c:v>
                </c:pt>
                <c:pt idx="14">
                  <c:v>53.81</c:v>
                </c:pt>
                <c:pt idx="15">
                  <c:v>57.51</c:v>
                </c:pt>
                <c:pt idx="16">
                  <c:v>61.54</c:v>
                </c:pt>
                <c:pt idx="17">
                  <c:v>60.6</c:v>
                </c:pt>
                <c:pt idx="18">
                  <c:v>58</c:v>
                </c:pt>
                <c:pt idx="19">
                  <c:v>56.94</c:v>
                </c:pt>
                <c:pt idx="20">
                  <c:v>57.99</c:v>
                </c:pt>
                <c:pt idx="21">
                  <c:v>58.19</c:v>
                </c:pt>
                <c:pt idx="22">
                  <c:v>58.9</c:v>
                </c:pt>
                <c:pt idx="23">
                  <c:v>62.26</c:v>
                </c:pt>
                <c:pt idx="24">
                  <c:v>64.95</c:v>
                </c:pt>
                <c:pt idx="25">
                  <c:v>65.83</c:v>
                </c:pt>
                <c:pt idx="26">
                  <c:v>69.52</c:v>
                </c:pt>
                <c:pt idx="27">
                  <c:v>70.94</c:v>
                </c:pt>
                <c:pt idx="28">
                  <c:v>68.959999999999994</c:v>
                </c:pt>
                <c:pt idx="29">
                  <c:v>74.540000000000006</c:v>
                </c:pt>
                <c:pt idx="30">
                  <c:v>72.45</c:v>
                </c:pt>
                <c:pt idx="31">
                  <c:v>75</c:v>
                </c:pt>
                <c:pt idx="32">
                  <c:v>77.06</c:v>
                </c:pt>
                <c:pt idx="33">
                  <c:v>76.03</c:v>
                </c:pt>
                <c:pt idx="34">
                  <c:v>80</c:v>
                </c:pt>
                <c:pt idx="35">
                  <c:v>74.25</c:v>
                </c:pt>
                <c:pt idx="36">
                  <c:v>75.290000000000006</c:v>
                </c:pt>
                <c:pt idx="37">
                  <c:v>73.11</c:v>
                </c:pt>
                <c:pt idx="38">
                  <c:v>77.650000000000006</c:v>
                </c:pt>
                <c:pt idx="39">
                  <c:v>77.89</c:v>
                </c:pt>
                <c:pt idx="40">
                  <c:v>81.010000000000005</c:v>
                </c:pt>
                <c:pt idx="41">
                  <c:v>82.53</c:v>
                </c:pt>
                <c:pt idx="42">
                  <c:v>82.01</c:v>
                </c:pt>
                <c:pt idx="43">
                  <c:v>89.56</c:v>
                </c:pt>
                <c:pt idx="44">
                  <c:v>82</c:v>
                </c:pt>
                <c:pt idx="45">
                  <c:v>79.8</c:v>
                </c:pt>
                <c:pt idx="46">
                  <c:v>83.69</c:v>
                </c:pt>
              </c:numCache>
            </c:numRef>
          </c:val>
          <c:smooth val="0"/>
          <c:extLst>
            <c:ext xmlns:c16="http://schemas.microsoft.com/office/drawing/2014/chart" uri="{C3380CC4-5D6E-409C-BE32-E72D297353CC}">
              <c16:uniqueId val="{00000001-2C26-42FD-A302-8E65522A958C}"/>
            </c:ext>
          </c:extLst>
        </c:ser>
        <c:ser>
          <c:idx val="2"/>
          <c:order val="2"/>
          <c:tx>
            <c:strRef>
              <c:f>AA!$L$20</c:f>
              <c:strCache>
                <c:ptCount val="1"/>
                <c:pt idx="0">
                  <c:v>High</c:v>
                </c:pt>
              </c:strCache>
            </c:strRef>
          </c:tx>
          <c:spPr>
            <a:ln w="25400" cap="rnd">
              <a:noFill/>
              <a:round/>
            </a:ln>
            <a:effectLst/>
          </c:spPr>
          <c:marker>
            <c:symbol val="none"/>
          </c:marker>
          <c:cat>
            <c:numRef>
              <c:f>AA!$I$21:$I$67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AA!$L$21:$L$67</c:f>
              <c:numCache>
                <c:formatCode>_([$$-409]* #,##0.00_);_([$$-409]* \(#,##0.00\);_([$$-409]* "-"??_);_(@_)</c:formatCode>
                <c:ptCount val="47"/>
                <c:pt idx="0">
                  <c:v>62.61</c:v>
                </c:pt>
                <c:pt idx="1">
                  <c:v>61.15</c:v>
                </c:pt>
                <c:pt idx="2">
                  <c:v>61.79</c:v>
                </c:pt>
                <c:pt idx="3">
                  <c:v>59.491100000000003</c:v>
                </c:pt>
                <c:pt idx="4">
                  <c:v>62.89</c:v>
                </c:pt>
                <c:pt idx="5">
                  <c:v>62.71</c:v>
                </c:pt>
                <c:pt idx="6">
                  <c:v>62.25</c:v>
                </c:pt>
                <c:pt idx="7">
                  <c:v>64.37</c:v>
                </c:pt>
                <c:pt idx="8">
                  <c:v>63.26</c:v>
                </c:pt>
                <c:pt idx="9">
                  <c:v>61.44</c:v>
                </c:pt>
                <c:pt idx="10">
                  <c:v>61.56</c:v>
                </c:pt>
                <c:pt idx="11">
                  <c:v>61.93</c:v>
                </c:pt>
                <c:pt idx="12">
                  <c:v>64.25</c:v>
                </c:pt>
                <c:pt idx="13">
                  <c:v>60.15</c:v>
                </c:pt>
                <c:pt idx="14">
                  <c:v>58.2</c:v>
                </c:pt>
                <c:pt idx="15">
                  <c:v>61.6</c:v>
                </c:pt>
                <c:pt idx="16">
                  <c:v>63.64</c:v>
                </c:pt>
                <c:pt idx="17">
                  <c:v>61.6599</c:v>
                </c:pt>
                <c:pt idx="18">
                  <c:v>58.39</c:v>
                </c:pt>
                <c:pt idx="19">
                  <c:v>57.02</c:v>
                </c:pt>
                <c:pt idx="20">
                  <c:v>58.44</c:v>
                </c:pt>
                <c:pt idx="21">
                  <c:v>59.585000000000001</c:v>
                </c:pt>
                <c:pt idx="22">
                  <c:v>63.36</c:v>
                </c:pt>
                <c:pt idx="23">
                  <c:v>65.599999999999994</c:v>
                </c:pt>
                <c:pt idx="24">
                  <c:v>65.77</c:v>
                </c:pt>
                <c:pt idx="25">
                  <c:v>71.97</c:v>
                </c:pt>
                <c:pt idx="26">
                  <c:v>72.37</c:v>
                </c:pt>
                <c:pt idx="27">
                  <c:v>73.72</c:v>
                </c:pt>
                <c:pt idx="28">
                  <c:v>74.5</c:v>
                </c:pt>
                <c:pt idx="29">
                  <c:v>75.23</c:v>
                </c:pt>
                <c:pt idx="30">
                  <c:v>74.19</c:v>
                </c:pt>
                <c:pt idx="31">
                  <c:v>77.95</c:v>
                </c:pt>
                <c:pt idx="32">
                  <c:v>77.66</c:v>
                </c:pt>
                <c:pt idx="33">
                  <c:v>78.37</c:v>
                </c:pt>
                <c:pt idx="34">
                  <c:v>80.08</c:v>
                </c:pt>
                <c:pt idx="35">
                  <c:v>75.680000000000007</c:v>
                </c:pt>
                <c:pt idx="36">
                  <c:v>77.45</c:v>
                </c:pt>
                <c:pt idx="37">
                  <c:v>78.38</c:v>
                </c:pt>
                <c:pt idx="38">
                  <c:v>80.579899999999995</c:v>
                </c:pt>
                <c:pt idx="39">
                  <c:v>85.73</c:v>
                </c:pt>
                <c:pt idx="40">
                  <c:v>83.16</c:v>
                </c:pt>
                <c:pt idx="41">
                  <c:v>84.275000000000006</c:v>
                </c:pt>
                <c:pt idx="42">
                  <c:v>90.95</c:v>
                </c:pt>
                <c:pt idx="43">
                  <c:v>92.32</c:v>
                </c:pt>
                <c:pt idx="44">
                  <c:v>85.599900000000005</c:v>
                </c:pt>
                <c:pt idx="45">
                  <c:v>80.81</c:v>
                </c:pt>
                <c:pt idx="46">
                  <c:v>84.36</c:v>
                </c:pt>
              </c:numCache>
            </c:numRef>
          </c:val>
          <c:smooth val="0"/>
          <c:extLst>
            <c:ext xmlns:c16="http://schemas.microsoft.com/office/drawing/2014/chart" uri="{C3380CC4-5D6E-409C-BE32-E72D297353CC}">
              <c16:uniqueId val="{00000002-2C26-42FD-A302-8E65522A958C}"/>
            </c:ext>
          </c:extLst>
        </c:ser>
        <c:ser>
          <c:idx val="3"/>
          <c:order val="3"/>
          <c:tx>
            <c:strRef>
              <c:f>AA!$M$20</c:f>
              <c:strCache>
                <c:ptCount val="1"/>
                <c:pt idx="0">
                  <c:v>Low</c:v>
                </c:pt>
              </c:strCache>
            </c:strRef>
          </c:tx>
          <c:spPr>
            <a:ln w="25400" cap="rnd">
              <a:noFill/>
              <a:round/>
            </a:ln>
            <a:effectLst/>
          </c:spPr>
          <c:marker>
            <c:symbol val="none"/>
          </c:marker>
          <c:cat>
            <c:numRef>
              <c:f>AA!$I$21:$I$67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AA!$M$21:$M$67</c:f>
              <c:numCache>
                <c:formatCode>_([$$-409]* #,##0.00_);_([$$-409]* \(#,##0.00\);_([$$-409]* "-"??_);_(@_)</c:formatCode>
                <c:ptCount val="47"/>
                <c:pt idx="0">
                  <c:v>60.09</c:v>
                </c:pt>
                <c:pt idx="1">
                  <c:v>57.21</c:v>
                </c:pt>
                <c:pt idx="2">
                  <c:v>58.445</c:v>
                </c:pt>
                <c:pt idx="3">
                  <c:v>57.25</c:v>
                </c:pt>
                <c:pt idx="4">
                  <c:v>59.65</c:v>
                </c:pt>
                <c:pt idx="5">
                  <c:v>60.441000000000003</c:v>
                </c:pt>
                <c:pt idx="6">
                  <c:v>59.12</c:v>
                </c:pt>
                <c:pt idx="7">
                  <c:v>60.86</c:v>
                </c:pt>
                <c:pt idx="8">
                  <c:v>60.37</c:v>
                </c:pt>
                <c:pt idx="9">
                  <c:v>59.34</c:v>
                </c:pt>
                <c:pt idx="10">
                  <c:v>58.8</c:v>
                </c:pt>
                <c:pt idx="11">
                  <c:v>58.884999999999998</c:v>
                </c:pt>
                <c:pt idx="12">
                  <c:v>59.97</c:v>
                </c:pt>
                <c:pt idx="13">
                  <c:v>56.04</c:v>
                </c:pt>
                <c:pt idx="14">
                  <c:v>53.26</c:v>
                </c:pt>
                <c:pt idx="15">
                  <c:v>56.760800000000003</c:v>
                </c:pt>
                <c:pt idx="16">
                  <c:v>59.88</c:v>
                </c:pt>
                <c:pt idx="17">
                  <c:v>57.47</c:v>
                </c:pt>
                <c:pt idx="18">
                  <c:v>55.58</c:v>
                </c:pt>
                <c:pt idx="19">
                  <c:v>55.02</c:v>
                </c:pt>
                <c:pt idx="20">
                  <c:v>56.73</c:v>
                </c:pt>
                <c:pt idx="21">
                  <c:v>57.25</c:v>
                </c:pt>
                <c:pt idx="22">
                  <c:v>58.33</c:v>
                </c:pt>
                <c:pt idx="23">
                  <c:v>61.88</c:v>
                </c:pt>
                <c:pt idx="24">
                  <c:v>63.02</c:v>
                </c:pt>
                <c:pt idx="25">
                  <c:v>65.599999999999994</c:v>
                </c:pt>
                <c:pt idx="26">
                  <c:v>68.97</c:v>
                </c:pt>
                <c:pt idx="27">
                  <c:v>70.12</c:v>
                </c:pt>
                <c:pt idx="28">
                  <c:v>68.730800000000002</c:v>
                </c:pt>
                <c:pt idx="29">
                  <c:v>71.92</c:v>
                </c:pt>
                <c:pt idx="30">
                  <c:v>70.56</c:v>
                </c:pt>
                <c:pt idx="31">
                  <c:v>74.72</c:v>
                </c:pt>
                <c:pt idx="32">
                  <c:v>75.4345</c:v>
                </c:pt>
                <c:pt idx="33">
                  <c:v>75.55</c:v>
                </c:pt>
                <c:pt idx="34">
                  <c:v>73.11</c:v>
                </c:pt>
                <c:pt idx="35">
                  <c:v>73.110100000000003</c:v>
                </c:pt>
                <c:pt idx="36">
                  <c:v>69.849999999999994</c:v>
                </c:pt>
                <c:pt idx="37">
                  <c:v>71.781000000000006</c:v>
                </c:pt>
                <c:pt idx="38">
                  <c:v>75.010000000000005</c:v>
                </c:pt>
                <c:pt idx="39">
                  <c:v>77.06</c:v>
                </c:pt>
                <c:pt idx="40">
                  <c:v>78.781899999999993</c:v>
                </c:pt>
                <c:pt idx="41">
                  <c:v>79.45</c:v>
                </c:pt>
                <c:pt idx="42">
                  <c:v>81.73</c:v>
                </c:pt>
                <c:pt idx="43">
                  <c:v>83.51</c:v>
                </c:pt>
                <c:pt idx="44">
                  <c:v>77.77</c:v>
                </c:pt>
                <c:pt idx="45">
                  <c:v>77</c:v>
                </c:pt>
                <c:pt idx="46">
                  <c:v>78.25</c:v>
                </c:pt>
              </c:numCache>
            </c:numRef>
          </c:val>
          <c:smooth val="0"/>
          <c:extLst>
            <c:ext xmlns:c16="http://schemas.microsoft.com/office/drawing/2014/chart" uri="{C3380CC4-5D6E-409C-BE32-E72D297353CC}">
              <c16:uniqueId val="{00000003-2C26-42FD-A302-8E65522A958C}"/>
            </c:ext>
          </c:extLst>
        </c:ser>
        <c:ser>
          <c:idx val="4"/>
          <c:order val="4"/>
          <c:tx>
            <c:strRef>
              <c:f>AA!$N$20</c:f>
              <c:strCache>
                <c:ptCount val="1"/>
                <c:pt idx="0">
                  <c:v>Close</c:v>
                </c:pt>
              </c:strCache>
            </c:strRef>
          </c:tx>
          <c:spPr>
            <a:ln w="25400" cap="rnd">
              <a:noFill/>
              <a:round/>
            </a:ln>
            <a:effectLst/>
          </c:spPr>
          <c:marker>
            <c:symbol val="none"/>
          </c:marker>
          <c:cat>
            <c:numRef>
              <c:f>AA!$I$21:$I$67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AA!$N$21:$N$67</c:f>
              <c:numCache>
                <c:formatCode>_([$$-409]* #,##0.00_);_([$$-409]* \(#,##0.00\);_([$$-409]* "-"??_);_(@_)</c:formatCode>
                <c:ptCount val="47"/>
                <c:pt idx="0">
                  <c:v>60.36</c:v>
                </c:pt>
                <c:pt idx="1">
                  <c:v>57.53</c:v>
                </c:pt>
                <c:pt idx="2">
                  <c:v>58.55</c:v>
                </c:pt>
                <c:pt idx="3">
                  <c:v>58.45</c:v>
                </c:pt>
                <c:pt idx="4">
                  <c:v>62.37</c:v>
                </c:pt>
                <c:pt idx="5">
                  <c:v>61.54</c:v>
                </c:pt>
                <c:pt idx="6">
                  <c:v>62.2</c:v>
                </c:pt>
                <c:pt idx="7">
                  <c:v>61.88</c:v>
                </c:pt>
                <c:pt idx="8">
                  <c:v>60.51</c:v>
                </c:pt>
                <c:pt idx="9">
                  <c:v>61.39</c:v>
                </c:pt>
                <c:pt idx="10">
                  <c:v>60.05</c:v>
                </c:pt>
                <c:pt idx="11">
                  <c:v>59.63</c:v>
                </c:pt>
                <c:pt idx="12">
                  <c:v>61.25</c:v>
                </c:pt>
                <c:pt idx="13">
                  <c:v>56.21</c:v>
                </c:pt>
                <c:pt idx="14">
                  <c:v>58.02</c:v>
                </c:pt>
                <c:pt idx="15">
                  <c:v>61.21</c:v>
                </c:pt>
                <c:pt idx="16">
                  <c:v>60.75</c:v>
                </c:pt>
                <c:pt idx="17">
                  <c:v>58.03</c:v>
                </c:pt>
                <c:pt idx="18">
                  <c:v>57.4</c:v>
                </c:pt>
                <c:pt idx="19">
                  <c:v>56.71</c:v>
                </c:pt>
                <c:pt idx="20">
                  <c:v>58.17</c:v>
                </c:pt>
                <c:pt idx="21">
                  <c:v>59.21</c:v>
                </c:pt>
                <c:pt idx="22">
                  <c:v>62.74</c:v>
                </c:pt>
                <c:pt idx="23">
                  <c:v>64.22</c:v>
                </c:pt>
                <c:pt idx="24">
                  <c:v>63.75</c:v>
                </c:pt>
                <c:pt idx="25">
                  <c:v>69.97</c:v>
                </c:pt>
                <c:pt idx="26">
                  <c:v>71.91</c:v>
                </c:pt>
                <c:pt idx="27">
                  <c:v>71.17</c:v>
                </c:pt>
                <c:pt idx="28">
                  <c:v>73.52</c:v>
                </c:pt>
                <c:pt idx="29">
                  <c:v>73.86</c:v>
                </c:pt>
                <c:pt idx="30">
                  <c:v>74.040000000000006</c:v>
                </c:pt>
                <c:pt idx="31">
                  <c:v>77.84</c:v>
                </c:pt>
                <c:pt idx="32">
                  <c:v>76.47</c:v>
                </c:pt>
                <c:pt idx="33">
                  <c:v>78.2</c:v>
                </c:pt>
                <c:pt idx="34">
                  <c:v>74.09</c:v>
                </c:pt>
                <c:pt idx="35">
                  <c:v>75.319999999999993</c:v>
                </c:pt>
                <c:pt idx="36">
                  <c:v>73.3</c:v>
                </c:pt>
                <c:pt idx="37">
                  <c:v>77.849999999999994</c:v>
                </c:pt>
                <c:pt idx="38">
                  <c:v>75.34</c:v>
                </c:pt>
                <c:pt idx="39">
                  <c:v>79.78</c:v>
                </c:pt>
                <c:pt idx="40">
                  <c:v>82.56</c:v>
                </c:pt>
                <c:pt idx="41">
                  <c:v>82.89</c:v>
                </c:pt>
                <c:pt idx="42">
                  <c:v>90.66</c:v>
                </c:pt>
                <c:pt idx="43">
                  <c:v>85.4</c:v>
                </c:pt>
                <c:pt idx="44">
                  <c:v>82.37</c:v>
                </c:pt>
                <c:pt idx="45">
                  <c:v>79.52</c:v>
                </c:pt>
                <c:pt idx="46">
                  <c:v>82.94</c:v>
                </c:pt>
              </c:numCache>
            </c:numRef>
          </c:val>
          <c:smooth val="0"/>
          <c:extLst>
            <c:ext xmlns:c16="http://schemas.microsoft.com/office/drawing/2014/chart" uri="{C3380CC4-5D6E-409C-BE32-E72D297353CC}">
              <c16:uniqueId val="{00000004-2C26-42FD-A302-8E65522A958C}"/>
            </c:ext>
          </c:extLst>
        </c:ser>
        <c:dLbls>
          <c:showLegendKey val="0"/>
          <c:showVal val="0"/>
          <c:showCatName val="0"/>
          <c:showSerName val="0"/>
          <c:showPercent val="0"/>
          <c:showBubbleSize val="0"/>
        </c:dLbls>
        <c:hiLowLines>
          <c:spPr>
            <a:ln w="15875" cap="flat" cmpd="sng" algn="ctr">
              <a:solidFill>
                <a:schemeClr val="dk1">
                  <a:lumMod val="65000"/>
                  <a:lumOff val="35000"/>
                </a:schemeClr>
              </a:solidFill>
              <a:round/>
            </a:ln>
            <a:effectLst/>
          </c:spPr>
        </c:hiLowLines>
        <c:upDownBars>
          <c:gapWidth val="150"/>
          <c:upBars>
            <c:spPr>
              <a:solidFill>
                <a:schemeClr val="lt1"/>
              </a:solidFill>
              <a:ln w="9525" cap="flat" cmpd="sng" algn="ctr">
                <a:solidFill>
                  <a:schemeClr val="lt1">
                    <a:lumMod val="85000"/>
                  </a:schemeClr>
                </a:solidFill>
                <a:round/>
              </a:ln>
              <a:effectLst/>
            </c:spPr>
          </c:upBars>
          <c:downBars>
            <c:spPr>
              <a:solidFill>
                <a:schemeClr val="dk1">
                  <a:lumMod val="65000"/>
                  <a:lumOff val="35000"/>
                </a:schemeClr>
              </a:solidFill>
              <a:ln w="9525" cap="flat" cmpd="sng" algn="ctr">
                <a:solidFill>
                  <a:schemeClr val="dk1">
                    <a:lumMod val="65000"/>
                    <a:lumOff val="35000"/>
                  </a:schemeClr>
                </a:solidFill>
                <a:round/>
              </a:ln>
              <a:effectLst/>
            </c:spPr>
          </c:downBars>
        </c:upDownBars>
        <c:axId val="947220271"/>
        <c:axId val="947210287"/>
      </c:stockChart>
      <c:dateAx>
        <c:axId val="947206543"/>
        <c:scaling>
          <c:orientation val="minMax"/>
        </c:scaling>
        <c:delete val="0"/>
        <c:axPos val="b"/>
        <c:numFmt formatCode="m/d/yyyy"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947218607"/>
        <c:crosses val="autoZero"/>
        <c:auto val="1"/>
        <c:lblOffset val="100"/>
        <c:baseTimeUnit val="days"/>
      </c:dateAx>
      <c:valAx>
        <c:axId val="947218607"/>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947206543"/>
        <c:crosses val="autoZero"/>
        <c:crossBetween val="between"/>
      </c:valAx>
      <c:valAx>
        <c:axId val="947210287"/>
        <c:scaling>
          <c:orientation val="minMax"/>
        </c:scaling>
        <c:delete val="0"/>
        <c:axPos val="r"/>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947220271"/>
        <c:crosses val="max"/>
        <c:crossBetween val="between"/>
      </c:valAx>
      <c:dateAx>
        <c:axId val="947220271"/>
        <c:scaling>
          <c:orientation val="minMax"/>
        </c:scaling>
        <c:delete val="1"/>
        <c:axPos val="b"/>
        <c:numFmt formatCode="m/d/yyyy" sourceLinked="1"/>
        <c:majorTickMark val="out"/>
        <c:minorTickMark val="none"/>
        <c:tickLblPos val="nextTo"/>
        <c:crossAx val="947210287"/>
        <c:crosses val="autoZero"/>
        <c:auto val="1"/>
        <c:lblOffset val="100"/>
        <c:baseTimeUnit val="days"/>
      </c:date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 Open-High-Low-Close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stockChart>
        <c:ser>
          <c:idx val="0"/>
          <c:order val="0"/>
          <c:tx>
            <c:strRef>
              <c:f>AA!$K$20</c:f>
              <c:strCache>
                <c:ptCount val="1"/>
                <c:pt idx="0">
                  <c:v>Open</c:v>
                </c:pt>
              </c:strCache>
            </c:strRef>
          </c:tx>
          <c:spPr>
            <a:ln w="25400" cap="rnd">
              <a:noFill/>
              <a:round/>
            </a:ln>
            <a:effectLst/>
          </c:spPr>
          <c:marker>
            <c:symbol val="none"/>
          </c:marker>
          <c:val>
            <c:numRef>
              <c:f>AA!$K$21:$K$67</c:f>
              <c:numCache>
                <c:formatCode>_([$$-409]* #,##0.00_);_([$$-409]* \(#,##0.00\);_([$$-409]* "-"??_);_(@_)</c:formatCode>
                <c:ptCount val="47"/>
                <c:pt idx="0">
                  <c:v>60.24</c:v>
                </c:pt>
                <c:pt idx="1">
                  <c:v>60.68</c:v>
                </c:pt>
                <c:pt idx="2">
                  <c:v>58.95</c:v>
                </c:pt>
                <c:pt idx="3">
                  <c:v>58.94</c:v>
                </c:pt>
                <c:pt idx="4">
                  <c:v>60.14</c:v>
                </c:pt>
                <c:pt idx="5">
                  <c:v>61.62</c:v>
                </c:pt>
                <c:pt idx="6">
                  <c:v>60.71</c:v>
                </c:pt>
                <c:pt idx="7">
                  <c:v>63.66</c:v>
                </c:pt>
                <c:pt idx="8">
                  <c:v>61.75</c:v>
                </c:pt>
                <c:pt idx="9">
                  <c:v>60.27</c:v>
                </c:pt>
                <c:pt idx="10">
                  <c:v>60.5</c:v>
                </c:pt>
                <c:pt idx="11">
                  <c:v>61.39</c:v>
                </c:pt>
                <c:pt idx="12">
                  <c:v>62.1</c:v>
                </c:pt>
                <c:pt idx="13">
                  <c:v>60.02</c:v>
                </c:pt>
                <c:pt idx="14">
                  <c:v>53.81</c:v>
                </c:pt>
                <c:pt idx="15">
                  <c:v>57.51</c:v>
                </c:pt>
                <c:pt idx="16">
                  <c:v>61.54</c:v>
                </c:pt>
                <c:pt idx="17">
                  <c:v>60.6</c:v>
                </c:pt>
                <c:pt idx="18">
                  <c:v>58</c:v>
                </c:pt>
                <c:pt idx="19">
                  <c:v>56.94</c:v>
                </c:pt>
                <c:pt idx="20">
                  <c:v>57.99</c:v>
                </c:pt>
                <c:pt idx="21">
                  <c:v>58.19</c:v>
                </c:pt>
                <c:pt idx="22">
                  <c:v>58.9</c:v>
                </c:pt>
                <c:pt idx="23">
                  <c:v>62.26</c:v>
                </c:pt>
                <c:pt idx="24">
                  <c:v>64.95</c:v>
                </c:pt>
                <c:pt idx="25">
                  <c:v>65.83</c:v>
                </c:pt>
                <c:pt idx="26">
                  <c:v>69.52</c:v>
                </c:pt>
                <c:pt idx="27">
                  <c:v>70.94</c:v>
                </c:pt>
                <c:pt idx="28">
                  <c:v>68.959999999999994</c:v>
                </c:pt>
                <c:pt idx="29">
                  <c:v>74.540000000000006</c:v>
                </c:pt>
                <c:pt idx="30">
                  <c:v>72.45</c:v>
                </c:pt>
                <c:pt idx="31">
                  <c:v>75</c:v>
                </c:pt>
                <c:pt idx="32">
                  <c:v>77.06</c:v>
                </c:pt>
                <c:pt idx="33">
                  <c:v>76.03</c:v>
                </c:pt>
                <c:pt idx="34">
                  <c:v>80</c:v>
                </c:pt>
                <c:pt idx="35">
                  <c:v>74.25</c:v>
                </c:pt>
                <c:pt idx="36">
                  <c:v>75.290000000000006</c:v>
                </c:pt>
                <c:pt idx="37">
                  <c:v>73.11</c:v>
                </c:pt>
                <c:pt idx="38">
                  <c:v>77.650000000000006</c:v>
                </c:pt>
                <c:pt idx="39">
                  <c:v>77.89</c:v>
                </c:pt>
                <c:pt idx="40">
                  <c:v>81.010000000000005</c:v>
                </c:pt>
                <c:pt idx="41">
                  <c:v>82.53</c:v>
                </c:pt>
                <c:pt idx="42">
                  <c:v>82.01</c:v>
                </c:pt>
                <c:pt idx="43">
                  <c:v>89.56</c:v>
                </c:pt>
                <c:pt idx="44">
                  <c:v>82</c:v>
                </c:pt>
                <c:pt idx="45">
                  <c:v>79.8</c:v>
                </c:pt>
                <c:pt idx="46">
                  <c:v>83.69</c:v>
                </c:pt>
              </c:numCache>
            </c:numRef>
          </c:val>
          <c:smooth val="0"/>
          <c:extLst>
            <c:ext xmlns:c16="http://schemas.microsoft.com/office/drawing/2014/chart" uri="{C3380CC4-5D6E-409C-BE32-E72D297353CC}">
              <c16:uniqueId val="{00000000-DCFA-415A-B329-CE00CD22DC11}"/>
            </c:ext>
          </c:extLst>
        </c:ser>
        <c:ser>
          <c:idx val="1"/>
          <c:order val="1"/>
          <c:tx>
            <c:strRef>
              <c:f>AA!$L$20</c:f>
              <c:strCache>
                <c:ptCount val="1"/>
                <c:pt idx="0">
                  <c:v>High</c:v>
                </c:pt>
              </c:strCache>
            </c:strRef>
          </c:tx>
          <c:spPr>
            <a:ln w="25400" cap="rnd">
              <a:noFill/>
              <a:round/>
            </a:ln>
            <a:effectLst/>
          </c:spPr>
          <c:marker>
            <c:symbol val="none"/>
          </c:marker>
          <c:val>
            <c:numRef>
              <c:f>AA!$L$21:$L$67</c:f>
              <c:numCache>
                <c:formatCode>_([$$-409]* #,##0.00_);_([$$-409]* \(#,##0.00\);_([$$-409]* "-"??_);_(@_)</c:formatCode>
                <c:ptCount val="47"/>
                <c:pt idx="0">
                  <c:v>62.61</c:v>
                </c:pt>
                <c:pt idx="1">
                  <c:v>61.15</c:v>
                </c:pt>
                <c:pt idx="2">
                  <c:v>61.79</c:v>
                </c:pt>
                <c:pt idx="3">
                  <c:v>59.491100000000003</c:v>
                </c:pt>
                <c:pt idx="4">
                  <c:v>62.89</c:v>
                </c:pt>
                <c:pt idx="5">
                  <c:v>62.71</c:v>
                </c:pt>
                <c:pt idx="6">
                  <c:v>62.25</c:v>
                </c:pt>
                <c:pt idx="7">
                  <c:v>64.37</c:v>
                </c:pt>
                <c:pt idx="8">
                  <c:v>63.26</c:v>
                </c:pt>
                <c:pt idx="9">
                  <c:v>61.44</c:v>
                </c:pt>
                <c:pt idx="10">
                  <c:v>61.56</c:v>
                </c:pt>
                <c:pt idx="11">
                  <c:v>61.93</c:v>
                </c:pt>
                <c:pt idx="12">
                  <c:v>64.25</c:v>
                </c:pt>
                <c:pt idx="13">
                  <c:v>60.15</c:v>
                </c:pt>
                <c:pt idx="14">
                  <c:v>58.2</c:v>
                </c:pt>
                <c:pt idx="15">
                  <c:v>61.6</c:v>
                </c:pt>
                <c:pt idx="16">
                  <c:v>63.64</c:v>
                </c:pt>
                <c:pt idx="17">
                  <c:v>61.6599</c:v>
                </c:pt>
                <c:pt idx="18">
                  <c:v>58.39</c:v>
                </c:pt>
                <c:pt idx="19">
                  <c:v>57.02</c:v>
                </c:pt>
                <c:pt idx="20">
                  <c:v>58.44</c:v>
                </c:pt>
                <c:pt idx="21">
                  <c:v>59.585000000000001</c:v>
                </c:pt>
                <c:pt idx="22">
                  <c:v>63.36</c:v>
                </c:pt>
                <c:pt idx="23">
                  <c:v>65.599999999999994</c:v>
                </c:pt>
                <c:pt idx="24">
                  <c:v>65.77</c:v>
                </c:pt>
                <c:pt idx="25">
                  <c:v>71.97</c:v>
                </c:pt>
                <c:pt idx="26">
                  <c:v>72.37</c:v>
                </c:pt>
                <c:pt idx="27">
                  <c:v>73.72</c:v>
                </c:pt>
                <c:pt idx="28">
                  <c:v>74.5</c:v>
                </c:pt>
                <c:pt idx="29">
                  <c:v>75.23</c:v>
                </c:pt>
                <c:pt idx="30">
                  <c:v>74.19</c:v>
                </c:pt>
                <c:pt idx="31">
                  <c:v>77.95</c:v>
                </c:pt>
                <c:pt idx="32">
                  <c:v>77.66</c:v>
                </c:pt>
                <c:pt idx="33">
                  <c:v>78.37</c:v>
                </c:pt>
                <c:pt idx="34">
                  <c:v>80.08</c:v>
                </c:pt>
                <c:pt idx="35">
                  <c:v>75.680000000000007</c:v>
                </c:pt>
                <c:pt idx="36">
                  <c:v>77.45</c:v>
                </c:pt>
                <c:pt idx="37">
                  <c:v>78.38</c:v>
                </c:pt>
                <c:pt idx="38">
                  <c:v>80.579899999999995</c:v>
                </c:pt>
                <c:pt idx="39">
                  <c:v>85.73</c:v>
                </c:pt>
                <c:pt idx="40">
                  <c:v>83.16</c:v>
                </c:pt>
                <c:pt idx="41">
                  <c:v>84.275000000000006</c:v>
                </c:pt>
                <c:pt idx="42">
                  <c:v>90.95</c:v>
                </c:pt>
                <c:pt idx="43">
                  <c:v>92.32</c:v>
                </c:pt>
                <c:pt idx="44">
                  <c:v>85.599900000000005</c:v>
                </c:pt>
                <c:pt idx="45">
                  <c:v>80.81</c:v>
                </c:pt>
                <c:pt idx="46">
                  <c:v>84.36</c:v>
                </c:pt>
              </c:numCache>
            </c:numRef>
          </c:val>
          <c:smooth val="0"/>
          <c:extLst>
            <c:ext xmlns:c16="http://schemas.microsoft.com/office/drawing/2014/chart" uri="{C3380CC4-5D6E-409C-BE32-E72D297353CC}">
              <c16:uniqueId val="{00000001-DCFA-415A-B329-CE00CD22DC11}"/>
            </c:ext>
          </c:extLst>
        </c:ser>
        <c:ser>
          <c:idx val="2"/>
          <c:order val="2"/>
          <c:tx>
            <c:strRef>
              <c:f>AA!$M$20</c:f>
              <c:strCache>
                <c:ptCount val="1"/>
                <c:pt idx="0">
                  <c:v>Low</c:v>
                </c:pt>
              </c:strCache>
            </c:strRef>
          </c:tx>
          <c:spPr>
            <a:ln w="25400" cap="rnd">
              <a:noFill/>
              <a:round/>
            </a:ln>
            <a:effectLst/>
          </c:spPr>
          <c:marker>
            <c:symbol val="none"/>
          </c:marker>
          <c:val>
            <c:numRef>
              <c:f>AA!$M$21:$M$67</c:f>
              <c:numCache>
                <c:formatCode>_([$$-409]* #,##0.00_);_([$$-409]* \(#,##0.00\);_([$$-409]* "-"??_);_(@_)</c:formatCode>
                <c:ptCount val="47"/>
                <c:pt idx="0">
                  <c:v>60.09</c:v>
                </c:pt>
                <c:pt idx="1">
                  <c:v>57.21</c:v>
                </c:pt>
                <c:pt idx="2">
                  <c:v>58.445</c:v>
                </c:pt>
                <c:pt idx="3">
                  <c:v>57.25</c:v>
                </c:pt>
                <c:pt idx="4">
                  <c:v>59.65</c:v>
                </c:pt>
                <c:pt idx="5">
                  <c:v>60.441000000000003</c:v>
                </c:pt>
                <c:pt idx="6">
                  <c:v>59.12</c:v>
                </c:pt>
                <c:pt idx="7">
                  <c:v>60.86</c:v>
                </c:pt>
                <c:pt idx="8">
                  <c:v>60.37</c:v>
                </c:pt>
                <c:pt idx="9">
                  <c:v>59.34</c:v>
                </c:pt>
                <c:pt idx="10">
                  <c:v>58.8</c:v>
                </c:pt>
                <c:pt idx="11">
                  <c:v>58.884999999999998</c:v>
                </c:pt>
                <c:pt idx="12">
                  <c:v>59.97</c:v>
                </c:pt>
                <c:pt idx="13">
                  <c:v>56.04</c:v>
                </c:pt>
                <c:pt idx="14">
                  <c:v>53.26</c:v>
                </c:pt>
                <c:pt idx="15">
                  <c:v>56.760800000000003</c:v>
                </c:pt>
                <c:pt idx="16">
                  <c:v>59.88</c:v>
                </c:pt>
                <c:pt idx="17">
                  <c:v>57.47</c:v>
                </c:pt>
                <c:pt idx="18">
                  <c:v>55.58</c:v>
                </c:pt>
                <c:pt idx="19">
                  <c:v>55.02</c:v>
                </c:pt>
                <c:pt idx="20">
                  <c:v>56.73</c:v>
                </c:pt>
                <c:pt idx="21">
                  <c:v>57.25</c:v>
                </c:pt>
                <c:pt idx="22">
                  <c:v>58.33</c:v>
                </c:pt>
                <c:pt idx="23">
                  <c:v>61.88</c:v>
                </c:pt>
                <c:pt idx="24">
                  <c:v>63.02</c:v>
                </c:pt>
                <c:pt idx="25">
                  <c:v>65.599999999999994</c:v>
                </c:pt>
                <c:pt idx="26">
                  <c:v>68.97</c:v>
                </c:pt>
                <c:pt idx="27">
                  <c:v>70.12</c:v>
                </c:pt>
                <c:pt idx="28">
                  <c:v>68.730800000000002</c:v>
                </c:pt>
                <c:pt idx="29">
                  <c:v>71.92</c:v>
                </c:pt>
                <c:pt idx="30">
                  <c:v>70.56</c:v>
                </c:pt>
                <c:pt idx="31">
                  <c:v>74.72</c:v>
                </c:pt>
                <c:pt idx="32">
                  <c:v>75.4345</c:v>
                </c:pt>
                <c:pt idx="33">
                  <c:v>75.55</c:v>
                </c:pt>
                <c:pt idx="34">
                  <c:v>73.11</c:v>
                </c:pt>
                <c:pt idx="35">
                  <c:v>73.110100000000003</c:v>
                </c:pt>
                <c:pt idx="36">
                  <c:v>69.849999999999994</c:v>
                </c:pt>
                <c:pt idx="37">
                  <c:v>71.781000000000006</c:v>
                </c:pt>
                <c:pt idx="38">
                  <c:v>75.010000000000005</c:v>
                </c:pt>
                <c:pt idx="39">
                  <c:v>77.06</c:v>
                </c:pt>
                <c:pt idx="40">
                  <c:v>78.781899999999993</c:v>
                </c:pt>
                <c:pt idx="41">
                  <c:v>79.45</c:v>
                </c:pt>
                <c:pt idx="42">
                  <c:v>81.73</c:v>
                </c:pt>
                <c:pt idx="43">
                  <c:v>83.51</c:v>
                </c:pt>
                <c:pt idx="44">
                  <c:v>77.77</c:v>
                </c:pt>
                <c:pt idx="45">
                  <c:v>77</c:v>
                </c:pt>
                <c:pt idx="46">
                  <c:v>78.25</c:v>
                </c:pt>
              </c:numCache>
            </c:numRef>
          </c:val>
          <c:smooth val="0"/>
          <c:extLst>
            <c:ext xmlns:c16="http://schemas.microsoft.com/office/drawing/2014/chart" uri="{C3380CC4-5D6E-409C-BE32-E72D297353CC}">
              <c16:uniqueId val="{00000002-DCFA-415A-B329-CE00CD22DC11}"/>
            </c:ext>
          </c:extLst>
        </c:ser>
        <c:ser>
          <c:idx val="3"/>
          <c:order val="3"/>
          <c:tx>
            <c:strRef>
              <c:f>AA!$N$20</c:f>
              <c:strCache>
                <c:ptCount val="1"/>
                <c:pt idx="0">
                  <c:v>Close</c:v>
                </c:pt>
              </c:strCache>
            </c:strRef>
          </c:tx>
          <c:spPr>
            <a:ln w="25400" cap="rnd">
              <a:noFill/>
              <a:round/>
            </a:ln>
            <a:effectLst/>
          </c:spPr>
          <c:marker>
            <c:symbol val="none"/>
          </c:marker>
          <c:val>
            <c:numRef>
              <c:f>AA!$N$21:$N$67</c:f>
              <c:numCache>
                <c:formatCode>_([$$-409]* #,##0.00_);_([$$-409]* \(#,##0.00\);_([$$-409]* "-"??_);_(@_)</c:formatCode>
                <c:ptCount val="47"/>
                <c:pt idx="0">
                  <c:v>60.36</c:v>
                </c:pt>
                <c:pt idx="1">
                  <c:v>57.53</c:v>
                </c:pt>
                <c:pt idx="2">
                  <c:v>58.55</c:v>
                </c:pt>
                <c:pt idx="3">
                  <c:v>58.45</c:v>
                </c:pt>
                <c:pt idx="4">
                  <c:v>62.37</c:v>
                </c:pt>
                <c:pt idx="5">
                  <c:v>61.54</c:v>
                </c:pt>
                <c:pt idx="6">
                  <c:v>62.2</c:v>
                </c:pt>
                <c:pt idx="7">
                  <c:v>61.88</c:v>
                </c:pt>
                <c:pt idx="8">
                  <c:v>60.51</c:v>
                </c:pt>
                <c:pt idx="9">
                  <c:v>61.39</c:v>
                </c:pt>
                <c:pt idx="10">
                  <c:v>60.05</c:v>
                </c:pt>
                <c:pt idx="11">
                  <c:v>59.63</c:v>
                </c:pt>
                <c:pt idx="12">
                  <c:v>61.25</c:v>
                </c:pt>
                <c:pt idx="13">
                  <c:v>56.21</c:v>
                </c:pt>
                <c:pt idx="14">
                  <c:v>58.02</c:v>
                </c:pt>
                <c:pt idx="15">
                  <c:v>61.21</c:v>
                </c:pt>
                <c:pt idx="16">
                  <c:v>60.75</c:v>
                </c:pt>
                <c:pt idx="17">
                  <c:v>58.03</c:v>
                </c:pt>
                <c:pt idx="18">
                  <c:v>57.4</c:v>
                </c:pt>
                <c:pt idx="19">
                  <c:v>56.71</c:v>
                </c:pt>
                <c:pt idx="20">
                  <c:v>58.17</c:v>
                </c:pt>
                <c:pt idx="21">
                  <c:v>59.21</c:v>
                </c:pt>
                <c:pt idx="22">
                  <c:v>62.74</c:v>
                </c:pt>
                <c:pt idx="23">
                  <c:v>64.22</c:v>
                </c:pt>
                <c:pt idx="24">
                  <c:v>63.75</c:v>
                </c:pt>
                <c:pt idx="25">
                  <c:v>69.97</c:v>
                </c:pt>
                <c:pt idx="26">
                  <c:v>71.91</c:v>
                </c:pt>
                <c:pt idx="27">
                  <c:v>71.17</c:v>
                </c:pt>
                <c:pt idx="28">
                  <c:v>73.52</c:v>
                </c:pt>
                <c:pt idx="29">
                  <c:v>73.86</c:v>
                </c:pt>
                <c:pt idx="30">
                  <c:v>74.040000000000006</c:v>
                </c:pt>
                <c:pt idx="31">
                  <c:v>77.84</c:v>
                </c:pt>
                <c:pt idx="32">
                  <c:v>76.47</c:v>
                </c:pt>
                <c:pt idx="33">
                  <c:v>78.2</c:v>
                </c:pt>
                <c:pt idx="34">
                  <c:v>74.09</c:v>
                </c:pt>
                <c:pt idx="35">
                  <c:v>75.319999999999993</c:v>
                </c:pt>
                <c:pt idx="36">
                  <c:v>73.3</c:v>
                </c:pt>
                <c:pt idx="37">
                  <c:v>77.849999999999994</c:v>
                </c:pt>
                <c:pt idx="38">
                  <c:v>75.34</c:v>
                </c:pt>
                <c:pt idx="39">
                  <c:v>79.78</c:v>
                </c:pt>
                <c:pt idx="40">
                  <c:v>82.56</c:v>
                </c:pt>
                <c:pt idx="41">
                  <c:v>82.89</c:v>
                </c:pt>
                <c:pt idx="42">
                  <c:v>90.66</c:v>
                </c:pt>
                <c:pt idx="43">
                  <c:v>85.4</c:v>
                </c:pt>
                <c:pt idx="44">
                  <c:v>82.37</c:v>
                </c:pt>
                <c:pt idx="45">
                  <c:v>79.52</c:v>
                </c:pt>
                <c:pt idx="46">
                  <c:v>82.94</c:v>
                </c:pt>
              </c:numCache>
            </c:numRef>
          </c:val>
          <c:smooth val="0"/>
          <c:extLst>
            <c:ext xmlns:c16="http://schemas.microsoft.com/office/drawing/2014/chart" uri="{C3380CC4-5D6E-409C-BE32-E72D297353CC}">
              <c16:uniqueId val="{00000003-DCFA-415A-B329-CE00CD22DC11}"/>
            </c:ext>
          </c:extLst>
        </c:ser>
        <c:dLbls>
          <c:showLegendKey val="0"/>
          <c:showVal val="0"/>
          <c:showCatName val="0"/>
          <c:showSerName val="0"/>
          <c:showPercent val="0"/>
          <c:showBubbleSize val="0"/>
        </c:dLbls>
        <c:hiLowLines>
          <c:spPr>
            <a:ln w="15875" cap="flat" cmpd="sng" algn="ctr">
              <a:solidFill>
                <a:schemeClr val="dk1">
                  <a:lumMod val="65000"/>
                  <a:lumOff val="35000"/>
                </a:schemeClr>
              </a:solidFill>
              <a:round/>
            </a:ln>
            <a:effectLst/>
          </c:spPr>
        </c:hiLowLines>
        <c:upDownBars>
          <c:gapWidth val="150"/>
          <c:upBars>
            <c:spPr>
              <a:solidFill>
                <a:schemeClr val="lt1"/>
              </a:solidFill>
              <a:ln w="9525" cap="flat" cmpd="sng" algn="ctr">
                <a:solidFill>
                  <a:schemeClr val="lt1">
                    <a:lumMod val="85000"/>
                  </a:schemeClr>
                </a:solidFill>
                <a:round/>
              </a:ln>
              <a:effectLst/>
            </c:spPr>
          </c:upBars>
          <c:downBars>
            <c:spPr>
              <a:solidFill>
                <a:schemeClr val="dk1">
                  <a:lumMod val="65000"/>
                  <a:lumOff val="35000"/>
                </a:schemeClr>
              </a:solidFill>
              <a:ln w="9525" cap="flat" cmpd="sng" algn="ctr">
                <a:solidFill>
                  <a:schemeClr val="dk1">
                    <a:lumMod val="65000"/>
                    <a:lumOff val="35000"/>
                  </a:schemeClr>
                </a:solidFill>
                <a:round/>
              </a:ln>
              <a:effectLst/>
            </c:spPr>
          </c:downBars>
        </c:upDownBars>
        <c:axId val="1127930079"/>
        <c:axId val="1127920511"/>
      </c:stockChart>
      <c:catAx>
        <c:axId val="1127930079"/>
        <c:scaling>
          <c:orientation val="minMax"/>
        </c:scaling>
        <c:delete val="0"/>
        <c:axPos val="b"/>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7920511"/>
        <c:crosses val="autoZero"/>
        <c:auto val="1"/>
        <c:lblAlgn val="ctr"/>
        <c:lblOffset val="100"/>
        <c:noMultiLvlLbl val="0"/>
      </c:catAx>
      <c:valAx>
        <c:axId val="1127920511"/>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7930079"/>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High-low-Close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manualLayout>
          <c:layoutTarget val="inner"/>
          <c:xMode val="edge"/>
          <c:yMode val="edge"/>
          <c:x val="0.12842889039292801"/>
          <c:y val="0.26752129674934449"/>
          <c:w val="0.84404477462941052"/>
          <c:h val="0.43883724139661512"/>
        </c:manualLayout>
      </c:layout>
      <c:stockChart>
        <c:ser>
          <c:idx val="0"/>
          <c:order val="0"/>
          <c:tx>
            <c:strRef>
              <c:f>AA!$L$20</c:f>
              <c:strCache>
                <c:ptCount val="1"/>
                <c:pt idx="0">
                  <c:v>High</c:v>
                </c:pt>
              </c:strCache>
            </c:strRef>
          </c:tx>
          <c:spPr>
            <a:ln w="25400" cap="rnd">
              <a:noFill/>
              <a:round/>
            </a:ln>
            <a:effectLst/>
          </c:spPr>
          <c:marker>
            <c:symbol val="none"/>
          </c:marker>
          <c:val>
            <c:numRef>
              <c:f>AA!$L$21:$L$67</c:f>
              <c:numCache>
                <c:formatCode>_([$$-409]* #,##0.00_);_([$$-409]* \(#,##0.00\);_([$$-409]* "-"??_);_(@_)</c:formatCode>
                <c:ptCount val="47"/>
                <c:pt idx="0">
                  <c:v>62.61</c:v>
                </c:pt>
                <c:pt idx="1">
                  <c:v>61.15</c:v>
                </c:pt>
                <c:pt idx="2">
                  <c:v>61.79</c:v>
                </c:pt>
                <c:pt idx="3">
                  <c:v>59.491100000000003</c:v>
                </c:pt>
                <c:pt idx="4">
                  <c:v>62.89</c:v>
                </c:pt>
                <c:pt idx="5">
                  <c:v>62.71</c:v>
                </c:pt>
                <c:pt idx="6">
                  <c:v>62.25</c:v>
                </c:pt>
                <c:pt idx="7">
                  <c:v>64.37</c:v>
                </c:pt>
                <c:pt idx="8">
                  <c:v>63.26</c:v>
                </c:pt>
                <c:pt idx="9">
                  <c:v>61.44</c:v>
                </c:pt>
                <c:pt idx="10">
                  <c:v>61.56</c:v>
                </c:pt>
                <c:pt idx="11">
                  <c:v>61.93</c:v>
                </c:pt>
                <c:pt idx="12">
                  <c:v>64.25</c:v>
                </c:pt>
                <c:pt idx="13">
                  <c:v>60.15</c:v>
                </c:pt>
                <c:pt idx="14">
                  <c:v>58.2</c:v>
                </c:pt>
                <c:pt idx="15">
                  <c:v>61.6</c:v>
                </c:pt>
                <c:pt idx="16">
                  <c:v>63.64</c:v>
                </c:pt>
                <c:pt idx="17">
                  <c:v>61.6599</c:v>
                </c:pt>
                <c:pt idx="18">
                  <c:v>58.39</c:v>
                </c:pt>
                <c:pt idx="19">
                  <c:v>57.02</c:v>
                </c:pt>
                <c:pt idx="20">
                  <c:v>58.44</c:v>
                </c:pt>
                <c:pt idx="21">
                  <c:v>59.585000000000001</c:v>
                </c:pt>
                <c:pt idx="22">
                  <c:v>63.36</c:v>
                </c:pt>
                <c:pt idx="23">
                  <c:v>65.599999999999994</c:v>
                </c:pt>
                <c:pt idx="24">
                  <c:v>65.77</c:v>
                </c:pt>
                <c:pt idx="25">
                  <c:v>71.97</c:v>
                </c:pt>
                <c:pt idx="26">
                  <c:v>72.37</c:v>
                </c:pt>
                <c:pt idx="27">
                  <c:v>73.72</c:v>
                </c:pt>
                <c:pt idx="28">
                  <c:v>74.5</c:v>
                </c:pt>
                <c:pt idx="29">
                  <c:v>75.23</c:v>
                </c:pt>
                <c:pt idx="30">
                  <c:v>74.19</c:v>
                </c:pt>
                <c:pt idx="31">
                  <c:v>77.95</c:v>
                </c:pt>
                <c:pt idx="32">
                  <c:v>77.66</c:v>
                </c:pt>
                <c:pt idx="33">
                  <c:v>78.37</c:v>
                </c:pt>
                <c:pt idx="34">
                  <c:v>80.08</c:v>
                </c:pt>
                <c:pt idx="35">
                  <c:v>75.680000000000007</c:v>
                </c:pt>
                <c:pt idx="36">
                  <c:v>77.45</c:v>
                </c:pt>
                <c:pt idx="37">
                  <c:v>78.38</c:v>
                </c:pt>
                <c:pt idx="38">
                  <c:v>80.579899999999995</c:v>
                </c:pt>
                <c:pt idx="39">
                  <c:v>85.73</c:v>
                </c:pt>
                <c:pt idx="40">
                  <c:v>83.16</c:v>
                </c:pt>
                <c:pt idx="41">
                  <c:v>84.275000000000006</c:v>
                </c:pt>
                <c:pt idx="42">
                  <c:v>90.95</c:v>
                </c:pt>
                <c:pt idx="43">
                  <c:v>92.32</c:v>
                </c:pt>
                <c:pt idx="44">
                  <c:v>85.599900000000005</c:v>
                </c:pt>
                <c:pt idx="45">
                  <c:v>80.81</c:v>
                </c:pt>
                <c:pt idx="46">
                  <c:v>84.36</c:v>
                </c:pt>
              </c:numCache>
            </c:numRef>
          </c:val>
          <c:smooth val="0"/>
          <c:extLst>
            <c:ext xmlns:c16="http://schemas.microsoft.com/office/drawing/2014/chart" uri="{C3380CC4-5D6E-409C-BE32-E72D297353CC}">
              <c16:uniqueId val="{00000000-9B1E-4FC0-AB67-49D88650B2F3}"/>
            </c:ext>
          </c:extLst>
        </c:ser>
        <c:ser>
          <c:idx val="1"/>
          <c:order val="1"/>
          <c:tx>
            <c:strRef>
              <c:f>AA!$M$20</c:f>
              <c:strCache>
                <c:ptCount val="1"/>
                <c:pt idx="0">
                  <c:v>Low</c:v>
                </c:pt>
              </c:strCache>
            </c:strRef>
          </c:tx>
          <c:spPr>
            <a:ln w="25400" cap="rnd">
              <a:noFill/>
              <a:round/>
            </a:ln>
            <a:effectLst/>
          </c:spPr>
          <c:marker>
            <c:symbol val="none"/>
          </c:marker>
          <c:val>
            <c:numRef>
              <c:f>AA!$M$21:$M$67</c:f>
              <c:numCache>
                <c:formatCode>_([$$-409]* #,##0.00_);_([$$-409]* \(#,##0.00\);_([$$-409]* "-"??_);_(@_)</c:formatCode>
                <c:ptCount val="47"/>
                <c:pt idx="0">
                  <c:v>60.09</c:v>
                </c:pt>
                <c:pt idx="1">
                  <c:v>57.21</c:v>
                </c:pt>
                <c:pt idx="2">
                  <c:v>58.445</c:v>
                </c:pt>
                <c:pt idx="3">
                  <c:v>57.25</c:v>
                </c:pt>
                <c:pt idx="4">
                  <c:v>59.65</c:v>
                </c:pt>
                <c:pt idx="5">
                  <c:v>60.441000000000003</c:v>
                </c:pt>
                <c:pt idx="6">
                  <c:v>59.12</c:v>
                </c:pt>
                <c:pt idx="7">
                  <c:v>60.86</c:v>
                </c:pt>
                <c:pt idx="8">
                  <c:v>60.37</c:v>
                </c:pt>
                <c:pt idx="9">
                  <c:v>59.34</c:v>
                </c:pt>
                <c:pt idx="10">
                  <c:v>58.8</c:v>
                </c:pt>
                <c:pt idx="11">
                  <c:v>58.884999999999998</c:v>
                </c:pt>
                <c:pt idx="12">
                  <c:v>59.97</c:v>
                </c:pt>
                <c:pt idx="13">
                  <c:v>56.04</c:v>
                </c:pt>
                <c:pt idx="14">
                  <c:v>53.26</c:v>
                </c:pt>
                <c:pt idx="15">
                  <c:v>56.760800000000003</c:v>
                </c:pt>
                <c:pt idx="16">
                  <c:v>59.88</c:v>
                </c:pt>
                <c:pt idx="17">
                  <c:v>57.47</c:v>
                </c:pt>
                <c:pt idx="18">
                  <c:v>55.58</c:v>
                </c:pt>
                <c:pt idx="19">
                  <c:v>55.02</c:v>
                </c:pt>
                <c:pt idx="20">
                  <c:v>56.73</c:v>
                </c:pt>
                <c:pt idx="21">
                  <c:v>57.25</c:v>
                </c:pt>
                <c:pt idx="22">
                  <c:v>58.33</c:v>
                </c:pt>
                <c:pt idx="23">
                  <c:v>61.88</c:v>
                </c:pt>
                <c:pt idx="24">
                  <c:v>63.02</c:v>
                </c:pt>
                <c:pt idx="25">
                  <c:v>65.599999999999994</c:v>
                </c:pt>
                <c:pt idx="26">
                  <c:v>68.97</c:v>
                </c:pt>
                <c:pt idx="27">
                  <c:v>70.12</c:v>
                </c:pt>
                <c:pt idx="28">
                  <c:v>68.730800000000002</c:v>
                </c:pt>
                <c:pt idx="29">
                  <c:v>71.92</c:v>
                </c:pt>
                <c:pt idx="30">
                  <c:v>70.56</c:v>
                </c:pt>
                <c:pt idx="31">
                  <c:v>74.72</c:v>
                </c:pt>
                <c:pt idx="32">
                  <c:v>75.4345</c:v>
                </c:pt>
                <c:pt idx="33">
                  <c:v>75.55</c:v>
                </c:pt>
                <c:pt idx="34">
                  <c:v>73.11</c:v>
                </c:pt>
                <c:pt idx="35">
                  <c:v>73.110100000000003</c:v>
                </c:pt>
                <c:pt idx="36">
                  <c:v>69.849999999999994</c:v>
                </c:pt>
                <c:pt idx="37">
                  <c:v>71.781000000000006</c:v>
                </c:pt>
                <c:pt idx="38">
                  <c:v>75.010000000000005</c:v>
                </c:pt>
                <c:pt idx="39">
                  <c:v>77.06</c:v>
                </c:pt>
                <c:pt idx="40">
                  <c:v>78.781899999999993</c:v>
                </c:pt>
                <c:pt idx="41">
                  <c:v>79.45</c:v>
                </c:pt>
                <c:pt idx="42">
                  <c:v>81.73</c:v>
                </c:pt>
                <c:pt idx="43">
                  <c:v>83.51</c:v>
                </c:pt>
                <c:pt idx="44">
                  <c:v>77.77</c:v>
                </c:pt>
                <c:pt idx="45">
                  <c:v>77</c:v>
                </c:pt>
                <c:pt idx="46">
                  <c:v>78.25</c:v>
                </c:pt>
              </c:numCache>
            </c:numRef>
          </c:val>
          <c:smooth val="0"/>
          <c:extLst>
            <c:ext xmlns:c16="http://schemas.microsoft.com/office/drawing/2014/chart" uri="{C3380CC4-5D6E-409C-BE32-E72D297353CC}">
              <c16:uniqueId val="{00000001-9B1E-4FC0-AB67-49D88650B2F3}"/>
            </c:ext>
          </c:extLst>
        </c:ser>
        <c:ser>
          <c:idx val="2"/>
          <c:order val="2"/>
          <c:tx>
            <c:strRef>
              <c:f>AA!$N$20</c:f>
              <c:strCache>
                <c:ptCount val="1"/>
                <c:pt idx="0">
                  <c:v>Close</c:v>
                </c:pt>
              </c:strCache>
            </c:strRef>
          </c:tx>
          <c:spPr>
            <a:ln w="25400" cap="rnd">
              <a:noFill/>
              <a:round/>
            </a:ln>
            <a:effectLst/>
          </c:spPr>
          <c:marker>
            <c:symbol val="circle"/>
            <c:size val="6"/>
            <c:spPr>
              <a:solidFill>
                <a:schemeClr val="accent3">
                  <a:alpha val="85000"/>
                </a:schemeClr>
              </a:solidFill>
              <a:ln>
                <a:noFill/>
              </a:ln>
              <a:effectLst/>
            </c:spPr>
          </c:marker>
          <c:val>
            <c:numRef>
              <c:f>AA!$N$21:$N$67</c:f>
              <c:numCache>
                <c:formatCode>_([$$-409]* #,##0.00_);_([$$-409]* \(#,##0.00\);_([$$-409]* "-"??_);_(@_)</c:formatCode>
                <c:ptCount val="47"/>
                <c:pt idx="0">
                  <c:v>60.36</c:v>
                </c:pt>
                <c:pt idx="1">
                  <c:v>57.53</c:v>
                </c:pt>
                <c:pt idx="2">
                  <c:v>58.55</c:v>
                </c:pt>
                <c:pt idx="3">
                  <c:v>58.45</c:v>
                </c:pt>
                <c:pt idx="4">
                  <c:v>62.37</c:v>
                </c:pt>
                <c:pt idx="5">
                  <c:v>61.54</c:v>
                </c:pt>
                <c:pt idx="6">
                  <c:v>62.2</c:v>
                </c:pt>
                <c:pt idx="7">
                  <c:v>61.88</c:v>
                </c:pt>
                <c:pt idx="8">
                  <c:v>60.51</c:v>
                </c:pt>
                <c:pt idx="9">
                  <c:v>61.39</c:v>
                </c:pt>
                <c:pt idx="10">
                  <c:v>60.05</c:v>
                </c:pt>
                <c:pt idx="11">
                  <c:v>59.63</c:v>
                </c:pt>
                <c:pt idx="12">
                  <c:v>61.25</c:v>
                </c:pt>
                <c:pt idx="13">
                  <c:v>56.21</c:v>
                </c:pt>
                <c:pt idx="14">
                  <c:v>58.02</c:v>
                </c:pt>
                <c:pt idx="15">
                  <c:v>61.21</c:v>
                </c:pt>
                <c:pt idx="16">
                  <c:v>60.75</c:v>
                </c:pt>
                <c:pt idx="17">
                  <c:v>58.03</c:v>
                </c:pt>
                <c:pt idx="18">
                  <c:v>57.4</c:v>
                </c:pt>
                <c:pt idx="19">
                  <c:v>56.71</c:v>
                </c:pt>
                <c:pt idx="20">
                  <c:v>58.17</c:v>
                </c:pt>
                <c:pt idx="21">
                  <c:v>59.21</c:v>
                </c:pt>
                <c:pt idx="22">
                  <c:v>62.74</c:v>
                </c:pt>
                <c:pt idx="23">
                  <c:v>64.22</c:v>
                </c:pt>
                <c:pt idx="24">
                  <c:v>63.75</c:v>
                </c:pt>
                <c:pt idx="25">
                  <c:v>69.97</c:v>
                </c:pt>
                <c:pt idx="26">
                  <c:v>71.91</c:v>
                </c:pt>
                <c:pt idx="27">
                  <c:v>71.17</c:v>
                </c:pt>
                <c:pt idx="28">
                  <c:v>73.52</c:v>
                </c:pt>
                <c:pt idx="29">
                  <c:v>73.86</c:v>
                </c:pt>
                <c:pt idx="30">
                  <c:v>74.040000000000006</c:v>
                </c:pt>
                <c:pt idx="31">
                  <c:v>77.84</c:v>
                </c:pt>
                <c:pt idx="32">
                  <c:v>76.47</c:v>
                </c:pt>
                <c:pt idx="33">
                  <c:v>78.2</c:v>
                </c:pt>
                <c:pt idx="34">
                  <c:v>74.09</c:v>
                </c:pt>
                <c:pt idx="35">
                  <c:v>75.319999999999993</c:v>
                </c:pt>
                <c:pt idx="36">
                  <c:v>73.3</c:v>
                </c:pt>
                <c:pt idx="37">
                  <c:v>77.849999999999994</c:v>
                </c:pt>
                <c:pt idx="38">
                  <c:v>75.34</c:v>
                </c:pt>
                <c:pt idx="39">
                  <c:v>79.78</c:v>
                </c:pt>
                <c:pt idx="40">
                  <c:v>82.56</c:v>
                </c:pt>
                <c:pt idx="41">
                  <c:v>82.89</c:v>
                </c:pt>
                <c:pt idx="42">
                  <c:v>90.66</c:v>
                </c:pt>
                <c:pt idx="43">
                  <c:v>85.4</c:v>
                </c:pt>
                <c:pt idx="44">
                  <c:v>82.37</c:v>
                </c:pt>
                <c:pt idx="45">
                  <c:v>79.52</c:v>
                </c:pt>
                <c:pt idx="46">
                  <c:v>82.94</c:v>
                </c:pt>
              </c:numCache>
            </c:numRef>
          </c:val>
          <c:smooth val="0"/>
          <c:extLst>
            <c:ext xmlns:c16="http://schemas.microsoft.com/office/drawing/2014/chart" uri="{C3380CC4-5D6E-409C-BE32-E72D297353CC}">
              <c16:uniqueId val="{00000002-9B1E-4FC0-AB67-49D88650B2F3}"/>
            </c:ext>
          </c:extLst>
        </c:ser>
        <c:dLbls>
          <c:showLegendKey val="0"/>
          <c:showVal val="0"/>
          <c:showCatName val="0"/>
          <c:showSerName val="0"/>
          <c:showPercent val="0"/>
          <c:showBubbleSize val="0"/>
        </c:dLbls>
        <c:hiLowLines>
          <c:spPr>
            <a:ln w="15875" cap="flat" cmpd="sng" algn="ctr">
              <a:solidFill>
                <a:schemeClr val="dk1">
                  <a:lumMod val="65000"/>
                  <a:lumOff val="35000"/>
                </a:schemeClr>
              </a:solidFill>
              <a:round/>
            </a:ln>
            <a:effectLst/>
          </c:spPr>
        </c:hiLowLines>
        <c:axId val="1127923423"/>
        <c:axId val="1127927167"/>
      </c:stockChart>
      <c:catAx>
        <c:axId val="1127923423"/>
        <c:scaling>
          <c:orientation val="minMax"/>
        </c:scaling>
        <c:delete val="0"/>
        <c:axPos val="b"/>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7927167"/>
        <c:crosses val="autoZero"/>
        <c:auto val="1"/>
        <c:lblAlgn val="ctr"/>
        <c:lblOffset val="100"/>
        <c:noMultiLvlLbl val="0"/>
      </c:catAx>
      <c:valAx>
        <c:axId val="1127927167"/>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7923423"/>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Volume and Price Analysis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tx>
            <c:strRef>
              <c:f>X!$J$20</c:f>
              <c:strCache>
                <c:ptCount val="1"/>
                <c:pt idx="0">
                  <c:v>Volume</c:v>
                </c:pt>
              </c:strCache>
            </c:strRef>
          </c:tx>
          <c:spPr>
            <a:solidFill>
              <a:schemeClr val="accent1">
                <a:alpha val="85000"/>
              </a:schemeClr>
            </a:solidFill>
            <a:ln w="9525" cap="flat" cmpd="sng" algn="ctr">
              <a:solidFill>
                <a:schemeClr val="lt1">
                  <a:alpha val="50000"/>
                </a:schemeClr>
              </a:solidFill>
              <a:round/>
            </a:ln>
            <a:effectLst/>
          </c:spPr>
          <c:invertIfNegative val="0"/>
          <c:cat>
            <c:numRef>
              <c:f>X!$I$21:$I$67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X!$J$21:$J$67</c:f>
              <c:numCache>
                <c:formatCode>#,##0</c:formatCode>
                <c:ptCount val="47"/>
                <c:pt idx="0">
                  <c:v>12346011</c:v>
                </c:pt>
                <c:pt idx="1">
                  <c:v>17244714</c:v>
                </c:pt>
                <c:pt idx="2">
                  <c:v>23959652</c:v>
                </c:pt>
                <c:pt idx="3">
                  <c:v>17268627</c:v>
                </c:pt>
                <c:pt idx="4">
                  <c:v>15564121</c:v>
                </c:pt>
                <c:pt idx="5">
                  <c:v>15085748</c:v>
                </c:pt>
                <c:pt idx="6">
                  <c:v>16868791</c:v>
                </c:pt>
                <c:pt idx="7">
                  <c:v>17338955</c:v>
                </c:pt>
                <c:pt idx="8">
                  <c:v>13503881</c:v>
                </c:pt>
                <c:pt idx="9">
                  <c:v>11049222</c:v>
                </c:pt>
                <c:pt idx="10">
                  <c:v>18490542</c:v>
                </c:pt>
                <c:pt idx="11">
                  <c:v>20468130</c:v>
                </c:pt>
                <c:pt idx="12">
                  <c:v>30792566</c:v>
                </c:pt>
                <c:pt idx="13">
                  <c:v>38610293</c:v>
                </c:pt>
                <c:pt idx="14">
                  <c:v>32231678</c:v>
                </c:pt>
                <c:pt idx="15">
                  <c:v>24488530</c:v>
                </c:pt>
                <c:pt idx="16">
                  <c:v>30875372</c:v>
                </c:pt>
                <c:pt idx="17">
                  <c:v>28805133</c:v>
                </c:pt>
                <c:pt idx="18">
                  <c:v>33399347</c:v>
                </c:pt>
                <c:pt idx="19">
                  <c:v>22335560</c:v>
                </c:pt>
                <c:pt idx="20">
                  <c:v>20379529</c:v>
                </c:pt>
                <c:pt idx="21">
                  <c:v>18166344</c:v>
                </c:pt>
                <c:pt idx="22">
                  <c:v>17700832</c:v>
                </c:pt>
                <c:pt idx="23">
                  <c:v>16948718</c:v>
                </c:pt>
                <c:pt idx="24">
                  <c:v>17126201</c:v>
                </c:pt>
                <c:pt idx="25">
                  <c:v>18149496</c:v>
                </c:pt>
                <c:pt idx="26">
                  <c:v>15887530</c:v>
                </c:pt>
                <c:pt idx="27">
                  <c:v>21375849</c:v>
                </c:pt>
                <c:pt idx="28">
                  <c:v>24213363</c:v>
                </c:pt>
                <c:pt idx="29">
                  <c:v>16484114</c:v>
                </c:pt>
                <c:pt idx="30">
                  <c:v>16993951</c:v>
                </c:pt>
                <c:pt idx="31">
                  <c:v>14439207</c:v>
                </c:pt>
                <c:pt idx="32">
                  <c:v>10280850</c:v>
                </c:pt>
                <c:pt idx="33">
                  <c:v>11381367</c:v>
                </c:pt>
                <c:pt idx="34">
                  <c:v>14538368</c:v>
                </c:pt>
                <c:pt idx="35">
                  <c:v>14009999</c:v>
                </c:pt>
                <c:pt idx="36">
                  <c:v>19742194</c:v>
                </c:pt>
                <c:pt idx="37">
                  <c:v>28101422</c:v>
                </c:pt>
                <c:pt idx="38">
                  <c:v>20038008</c:v>
                </c:pt>
                <c:pt idx="39">
                  <c:v>18014003</c:v>
                </c:pt>
                <c:pt idx="40">
                  <c:v>19656774</c:v>
                </c:pt>
                <c:pt idx="41">
                  <c:v>30034185</c:v>
                </c:pt>
                <c:pt idx="42">
                  <c:v>29093225</c:v>
                </c:pt>
                <c:pt idx="43">
                  <c:v>34946436</c:v>
                </c:pt>
                <c:pt idx="44">
                  <c:v>29597164</c:v>
                </c:pt>
                <c:pt idx="45">
                  <c:v>23444396</c:v>
                </c:pt>
                <c:pt idx="46">
                  <c:v>27770784</c:v>
                </c:pt>
              </c:numCache>
            </c:numRef>
          </c:val>
          <c:extLst>
            <c:ext xmlns:c16="http://schemas.microsoft.com/office/drawing/2014/chart" uri="{C3380CC4-5D6E-409C-BE32-E72D297353CC}">
              <c16:uniqueId val="{00000000-46B7-45BA-A60B-0D05DC2E9D43}"/>
            </c:ext>
          </c:extLst>
        </c:ser>
        <c:dLbls>
          <c:showLegendKey val="0"/>
          <c:showVal val="0"/>
          <c:showCatName val="0"/>
          <c:showSerName val="0"/>
          <c:showPercent val="0"/>
          <c:showBubbleSize val="0"/>
        </c:dLbls>
        <c:gapWidth val="150"/>
        <c:axId val="947206543"/>
        <c:axId val="947218607"/>
      </c:barChart>
      <c:stockChart>
        <c:ser>
          <c:idx val="1"/>
          <c:order val="1"/>
          <c:tx>
            <c:strRef>
              <c:f>X!$K$20</c:f>
              <c:strCache>
                <c:ptCount val="1"/>
                <c:pt idx="0">
                  <c:v>Open</c:v>
                </c:pt>
              </c:strCache>
            </c:strRef>
          </c:tx>
          <c:spPr>
            <a:ln w="25400" cap="rnd">
              <a:noFill/>
              <a:round/>
            </a:ln>
            <a:effectLst/>
          </c:spPr>
          <c:marker>
            <c:symbol val="none"/>
          </c:marker>
          <c:cat>
            <c:numRef>
              <c:f>X!$I$21:$I$67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X!$K$21:$K$67</c:f>
              <c:numCache>
                <c:formatCode>_([$$-409]* #,##0.00_);_([$$-409]* \(#,##0.00\);_([$$-409]* "-"??_);_(@_)</c:formatCode>
                <c:ptCount val="47"/>
                <c:pt idx="0">
                  <c:v>24.13</c:v>
                </c:pt>
                <c:pt idx="1">
                  <c:v>24.11</c:v>
                </c:pt>
                <c:pt idx="2">
                  <c:v>24.99</c:v>
                </c:pt>
                <c:pt idx="3">
                  <c:v>25.48</c:v>
                </c:pt>
                <c:pt idx="4">
                  <c:v>25.07</c:v>
                </c:pt>
                <c:pt idx="5">
                  <c:v>25.31</c:v>
                </c:pt>
                <c:pt idx="6">
                  <c:v>24.04</c:v>
                </c:pt>
                <c:pt idx="7">
                  <c:v>25.06</c:v>
                </c:pt>
                <c:pt idx="8">
                  <c:v>25.7</c:v>
                </c:pt>
                <c:pt idx="9">
                  <c:v>25.19</c:v>
                </c:pt>
                <c:pt idx="10">
                  <c:v>24.89</c:v>
                </c:pt>
                <c:pt idx="11">
                  <c:v>24.35</c:v>
                </c:pt>
                <c:pt idx="12">
                  <c:v>22.52</c:v>
                </c:pt>
                <c:pt idx="13">
                  <c:v>21.07</c:v>
                </c:pt>
                <c:pt idx="14">
                  <c:v>18.39</c:v>
                </c:pt>
                <c:pt idx="15">
                  <c:v>18.87</c:v>
                </c:pt>
                <c:pt idx="16">
                  <c:v>19.73</c:v>
                </c:pt>
                <c:pt idx="17">
                  <c:v>18.940000000000001</c:v>
                </c:pt>
                <c:pt idx="18">
                  <c:v>19.25</c:v>
                </c:pt>
                <c:pt idx="19">
                  <c:v>19.46</c:v>
                </c:pt>
                <c:pt idx="20">
                  <c:v>21.1</c:v>
                </c:pt>
                <c:pt idx="21">
                  <c:v>21.53</c:v>
                </c:pt>
                <c:pt idx="22">
                  <c:v>21.78</c:v>
                </c:pt>
                <c:pt idx="23">
                  <c:v>22</c:v>
                </c:pt>
                <c:pt idx="24">
                  <c:v>22.44</c:v>
                </c:pt>
                <c:pt idx="25">
                  <c:v>22.46</c:v>
                </c:pt>
                <c:pt idx="26">
                  <c:v>23.27</c:v>
                </c:pt>
                <c:pt idx="27">
                  <c:v>23.55</c:v>
                </c:pt>
                <c:pt idx="28">
                  <c:v>23.47</c:v>
                </c:pt>
                <c:pt idx="29">
                  <c:v>23.78</c:v>
                </c:pt>
                <c:pt idx="30">
                  <c:v>23.425000000000001</c:v>
                </c:pt>
                <c:pt idx="31">
                  <c:v>24.8</c:v>
                </c:pt>
                <c:pt idx="32">
                  <c:v>24.45</c:v>
                </c:pt>
                <c:pt idx="33">
                  <c:v>24.22</c:v>
                </c:pt>
                <c:pt idx="34">
                  <c:v>24.07</c:v>
                </c:pt>
                <c:pt idx="35">
                  <c:v>24</c:v>
                </c:pt>
                <c:pt idx="36">
                  <c:v>22.25</c:v>
                </c:pt>
                <c:pt idx="37">
                  <c:v>24.38</c:v>
                </c:pt>
                <c:pt idx="38">
                  <c:v>26.45</c:v>
                </c:pt>
                <c:pt idx="39">
                  <c:v>27.49</c:v>
                </c:pt>
                <c:pt idx="40">
                  <c:v>28.21</c:v>
                </c:pt>
                <c:pt idx="41">
                  <c:v>29.02</c:v>
                </c:pt>
                <c:pt idx="42">
                  <c:v>30.4</c:v>
                </c:pt>
                <c:pt idx="43">
                  <c:v>31.51</c:v>
                </c:pt>
                <c:pt idx="44">
                  <c:v>30.17</c:v>
                </c:pt>
                <c:pt idx="45">
                  <c:v>29.41</c:v>
                </c:pt>
                <c:pt idx="46">
                  <c:v>31.02</c:v>
                </c:pt>
              </c:numCache>
            </c:numRef>
          </c:val>
          <c:smooth val="0"/>
          <c:extLst>
            <c:ext xmlns:c16="http://schemas.microsoft.com/office/drawing/2014/chart" uri="{C3380CC4-5D6E-409C-BE32-E72D297353CC}">
              <c16:uniqueId val="{00000001-46B7-45BA-A60B-0D05DC2E9D43}"/>
            </c:ext>
          </c:extLst>
        </c:ser>
        <c:ser>
          <c:idx val="2"/>
          <c:order val="2"/>
          <c:tx>
            <c:strRef>
              <c:f>X!$L$20</c:f>
              <c:strCache>
                <c:ptCount val="1"/>
                <c:pt idx="0">
                  <c:v>High</c:v>
                </c:pt>
              </c:strCache>
            </c:strRef>
          </c:tx>
          <c:spPr>
            <a:ln w="25400" cap="rnd">
              <a:noFill/>
              <a:round/>
            </a:ln>
            <a:effectLst/>
          </c:spPr>
          <c:marker>
            <c:symbol val="none"/>
          </c:marker>
          <c:cat>
            <c:numRef>
              <c:f>X!$I$21:$I$67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X!$L$21:$L$67</c:f>
              <c:numCache>
                <c:formatCode>_([$$-409]* #,##0.00_);_([$$-409]* \(#,##0.00\);_([$$-409]* "-"??_);_(@_)</c:formatCode>
                <c:ptCount val="47"/>
                <c:pt idx="0">
                  <c:v>24.39</c:v>
                </c:pt>
                <c:pt idx="1">
                  <c:v>24.98</c:v>
                </c:pt>
                <c:pt idx="2">
                  <c:v>26.12</c:v>
                </c:pt>
                <c:pt idx="3">
                  <c:v>25.71</c:v>
                </c:pt>
                <c:pt idx="4">
                  <c:v>25.42</c:v>
                </c:pt>
                <c:pt idx="5">
                  <c:v>25.7</c:v>
                </c:pt>
                <c:pt idx="6">
                  <c:v>24.43</c:v>
                </c:pt>
                <c:pt idx="7">
                  <c:v>25.82</c:v>
                </c:pt>
                <c:pt idx="8">
                  <c:v>26.17</c:v>
                </c:pt>
                <c:pt idx="9">
                  <c:v>25.54</c:v>
                </c:pt>
                <c:pt idx="10">
                  <c:v>25.02</c:v>
                </c:pt>
                <c:pt idx="11">
                  <c:v>24.594999999999999</c:v>
                </c:pt>
                <c:pt idx="12">
                  <c:v>23.23</c:v>
                </c:pt>
                <c:pt idx="13">
                  <c:v>21.08</c:v>
                </c:pt>
                <c:pt idx="14">
                  <c:v>19.53</c:v>
                </c:pt>
                <c:pt idx="15">
                  <c:v>19.29</c:v>
                </c:pt>
                <c:pt idx="16">
                  <c:v>19.7761</c:v>
                </c:pt>
                <c:pt idx="17">
                  <c:v>19.52</c:v>
                </c:pt>
                <c:pt idx="18">
                  <c:v>19.850000000000001</c:v>
                </c:pt>
                <c:pt idx="19">
                  <c:v>20.74</c:v>
                </c:pt>
                <c:pt idx="20">
                  <c:v>21.78</c:v>
                </c:pt>
                <c:pt idx="21">
                  <c:v>22.16</c:v>
                </c:pt>
                <c:pt idx="22">
                  <c:v>22.68</c:v>
                </c:pt>
                <c:pt idx="23">
                  <c:v>22.41</c:v>
                </c:pt>
                <c:pt idx="24">
                  <c:v>22.78</c:v>
                </c:pt>
                <c:pt idx="25">
                  <c:v>23.25</c:v>
                </c:pt>
                <c:pt idx="26">
                  <c:v>24.05</c:v>
                </c:pt>
                <c:pt idx="27">
                  <c:v>24.96</c:v>
                </c:pt>
                <c:pt idx="28">
                  <c:v>24.43</c:v>
                </c:pt>
                <c:pt idx="29">
                  <c:v>23.995000000000001</c:v>
                </c:pt>
                <c:pt idx="30">
                  <c:v>24.844999999999999</c:v>
                </c:pt>
                <c:pt idx="31">
                  <c:v>25.52</c:v>
                </c:pt>
                <c:pt idx="32">
                  <c:v>24.68</c:v>
                </c:pt>
                <c:pt idx="33">
                  <c:v>24.69</c:v>
                </c:pt>
                <c:pt idx="34">
                  <c:v>24.66</c:v>
                </c:pt>
                <c:pt idx="35">
                  <c:v>24.35</c:v>
                </c:pt>
                <c:pt idx="36">
                  <c:v>24.38</c:v>
                </c:pt>
                <c:pt idx="37">
                  <c:v>26.91</c:v>
                </c:pt>
                <c:pt idx="38">
                  <c:v>27.55</c:v>
                </c:pt>
                <c:pt idx="39">
                  <c:v>28.33</c:v>
                </c:pt>
                <c:pt idx="40">
                  <c:v>29.125</c:v>
                </c:pt>
                <c:pt idx="41">
                  <c:v>30.995000000000001</c:v>
                </c:pt>
                <c:pt idx="42">
                  <c:v>31.55</c:v>
                </c:pt>
                <c:pt idx="43">
                  <c:v>33.950000000000003</c:v>
                </c:pt>
                <c:pt idx="44">
                  <c:v>30.89</c:v>
                </c:pt>
                <c:pt idx="45">
                  <c:v>31.574999999999999</c:v>
                </c:pt>
                <c:pt idx="46">
                  <c:v>33.380000000000003</c:v>
                </c:pt>
              </c:numCache>
            </c:numRef>
          </c:val>
          <c:smooth val="0"/>
          <c:extLst>
            <c:ext xmlns:c16="http://schemas.microsoft.com/office/drawing/2014/chart" uri="{C3380CC4-5D6E-409C-BE32-E72D297353CC}">
              <c16:uniqueId val="{00000002-46B7-45BA-A60B-0D05DC2E9D43}"/>
            </c:ext>
          </c:extLst>
        </c:ser>
        <c:ser>
          <c:idx val="3"/>
          <c:order val="3"/>
          <c:tx>
            <c:strRef>
              <c:f>X!$M$20</c:f>
              <c:strCache>
                <c:ptCount val="1"/>
                <c:pt idx="0">
                  <c:v>Low</c:v>
                </c:pt>
              </c:strCache>
            </c:strRef>
          </c:tx>
          <c:spPr>
            <a:ln w="25400" cap="rnd">
              <a:noFill/>
              <a:round/>
            </a:ln>
            <a:effectLst/>
          </c:spPr>
          <c:marker>
            <c:symbol val="none"/>
          </c:marker>
          <c:cat>
            <c:numRef>
              <c:f>X!$I$21:$I$67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X!$M$21:$M$67</c:f>
              <c:numCache>
                <c:formatCode>_([$$-409]* #,##0.00_);_([$$-409]* \(#,##0.00\);_([$$-409]* "-"??_);_(@_)</c:formatCode>
                <c:ptCount val="47"/>
                <c:pt idx="0">
                  <c:v>23.824999999999999</c:v>
                </c:pt>
                <c:pt idx="1">
                  <c:v>23.861699999999999</c:v>
                </c:pt>
                <c:pt idx="2">
                  <c:v>24.94</c:v>
                </c:pt>
                <c:pt idx="3">
                  <c:v>24.62</c:v>
                </c:pt>
                <c:pt idx="4">
                  <c:v>24.425000000000001</c:v>
                </c:pt>
                <c:pt idx="5">
                  <c:v>24.36</c:v>
                </c:pt>
                <c:pt idx="6">
                  <c:v>23.47</c:v>
                </c:pt>
                <c:pt idx="7">
                  <c:v>24.93</c:v>
                </c:pt>
                <c:pt idx="8">
                  <c:v>25.3</c:v>
                </c:pt>
                <c:pt idx="9">
                  <c:v>24.89</c:v>
                </c:pt>
                <c:pt idx="10">
                  <c:v>23.77</c:v>
                </c:pt>
                <c:pt idx="11">
                  <c:v>22.59</c:v>
                </c:pt>
                <c:pt idx="12">
                  <c:v>21.270099999999999</c:v>
                </c:pt>
                <c:pt idx="13">
                  <c:v>19.23</c:v>
                </c:pt>
                <c:pt idx="14">
                  <c:v>17.98</c:v>
                </c:pt>
                <c:pt idx="15">
                  <c:v>18.36</c:v>
                </c:pt>
                <c:pt idx="16">
                  <c:v>18.41</c:v>
                </c:pt>
                <c:pt idx="17">
                  <c:v>18.38</c:v>
                </c:pt>
                <c:pt idx="18">
                  <c:v>18.88</c:v>
                </c:pt>
                <c:pt idx="19">
                  <c:v>19.329999999999998</c:v>
                </c:pt>
                <c:pt idx="20">
                  <c:v>21.01</c:v>
                </c:pt>
                <c:pt idx="21">
                  <c:v>21.09</c:v>
                </c:pt>
                <c:pt idx="22">
                  <c:v>21.74</c:v>
                </c:pt>
                <c:pt idx="23">
                  <c:v>21.62</c:v>
                </c:pt>
                <c:pt idx="24">
                  <c:v>21.89</c:v>
                </c:pt>
                <c:pt idx="25">
                  <c:v>22.41</c:v>
                </c:pt>
                <c:pt idx="26">
                  <c:v>23.105</c:v>
                </c:pt>
                <c:pt idx="27">
                  <c:v>23.4315</c:v>
                </c:pt>
                <c:pt idx="28">
                  <c:v>23.3</c:v>
                </c:pt>
                <c:pt idx="29">
                  <c:v>22.954999999999998</c:v>
                </c:pt>
                <c:pt idx="30">
                  <c:v>23.08</c:v>
                </c:pt>
                <c:pt idx="31">
                  <c:v>24.28</c:v>
                </c:pt>
                <c:pt idx="32">
                  <c:v>23.96</c:v>
                </c:pt>
                <c:pt idx="33">
                  <c:v>23.93</c:v>
                </c:pt>
                <c:pt idx="34">
                  <c:v>23.71</c:v>
                </c:pt>
                <c:pt idx="35">
                  <c:v>23.27</c:v>
                </c:pt>
                <c:pt idx="36">
                  <c:v>21.89</c:v>
                </c:pt>
                <c:pt idx="37">
                  <c:v>24.37</c:v>
                </c:pt>
                <c:pt idx="38">
                  <c:v>26.35</c:v>
                </c:pt>
                <c:pt idx="39">
                  <c:v>26.8</c:v>
                </c:pt>
                <c:pt idx="40">
                  <c:v>27.73</c:v>
                </c:pt>
                <c:pt idx="41">
                  <c:v>28.704999999999998</c:v>
                </c:pt>
                <c:pt idx="42">
                  <c:v>29.65</c:v>
                </c:pt>
                <c:pt idx="43">
                  <c:v>30.3</c:v>
                </c:pt>
                <c:pt idx="44">
                  <c:v>28.5</c:v>
                </c:pt>
                <c:pt idx="45">
                  <c:v>28.61</c:v>
                </c:pt>
                <c:pt idx="46">
                  <c:v>30.64</c:v>
                </c:pt>
              </c:numCache>
            </c:numRef>
          </c:val>
          <c:smooth val="0"/>
          <c:extLst>
            <c:ext xmlns:c16="http://schemas.microsoft.com/office/drawing/2014/chart" uri="{C3380CC4-5D6E-409C-BE32-E72D297353CC}">
              <c16:uniqueId val="{00000003-46B7-45BA-A60B-0D05DC2E9D43}"/>
            </c:ext>
          </c:extLst>
        </c:ser>
        <c:ser>
          <c:idx val="4"/>
          <c:order val="4"/>
          <c:tx>
            <c:strRef>
              <c:f>X!$N$20</c:f>
              <c:strCache>
                <c:ptCount val="1"/>
                <c:pt idx="0">
                  <c:v>Close</c:v>
                </c:pt>
              </c:strCache>
            </c:strRef>
          </c:tx>
          <c:spPr>
            <a:ln w="25400" cap="rnd">
              <a:noFill/>
              <a:round/>
            </a:ln>
            <a:effectLst/>
          </c:spPr>
          <c:marker>
            <c:symbol val="none"/>
          </c:marker>
          <c:cat>
            <c:numRef>
              <c:f>X!$I$21:$I$67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X!$N$21:$N$67</c:f>
              <c:numCache>
                <c:formatCode>_([$$-409]* #,##0.00_);_([$$-409]* \(#,##0.00\);_([$$-409]* "-"??_);_(@_)</c:formatCode>
                <c:ptCount val="47"/>
                <c:pt idx="0">
                  <c:v>23.93</c:v>
                </c:pt>
                <c:pt idx="1">
                  <c:v>24.68</c:v>
                </c:pt>
                <c:pt idx="2">
                  <c:v>25.26</c:v>
                </c:pt>
                <c:pt idx="3">
                  <c:v>24.77</c:v>
                </c:pt>
                <c:pt idx="4">
                  <c:v>25.4</c:v>
                </c:pt>
                <c:pt idx="5">
                  <c:v>24.69</c:v>
                </c:pt>
                <c:pt idx="6">
                  <c:v>24.39</c:v>
                </c:pt>
                <c:pt idx="7">
                  <c:v>25.7</c:v>
                </c:pt>
                <c:pt idx="8">
                  <c:v>25.42</c:v>
                </c:pt>
                <c:pt idx="9">
                  <c:v>25.39</c:v>
                </c:pt>
                <c:pt idx="10">
                  <c:v>24.01</c:v>
                </c:pt>
                <c:pt idx="11">
                  <c:v>22.59</c:v>
                </c:pt>
                <c:pt idx="12">
                  <c:v>21.3</c:v>
                </c:pt>
                <c:pt idx="13">
                  <c:v>19.25</c:v>
                </c:pt>
                <c:pt idx="14">
                  <c:v>19.420000000000002</c:v>
                </c:pt>
                <c:pt idx="15">
                  <c:v>18.98</c:v>
                </c:pt>
                <c:pt idx="16">
                  <c:v>18.61</c:v>
                </c:pt>
                <c:pt idx="17">
                  <c:v>18.59</c:v>
                </c:pt>
                <c:pt idx="18">
                  <c:v>19.54</c:v>
                </c:pt>
                <c:pt idx="19">
                  <c:v>20.72</c:v>
                </c:pt>
                <c:pt idx="20">
                  <c:v>21.58</c:v>
                </c:pt>
                <c:pt idx="21">
                  <c:v>22.02</c:v>
                </c:pt>
                <c:pt idx="22">
                  <c:v>22.04</c:v>
                </c:pt>
                <c:pt idx="23">
                  <c:v>22.2</c:v>
                </c:pt>
                <c:pt idx="24">
                  <c:v>22.18</c:v>
                </c:pt>
                <c:pt idx="25">
                  <c:v>23.19</c:v>
                </c:pt>
                <c:pt idx="26">
                  <c:v>23.92</c:v>
                </c:pt>
                <c:pt idx="27">
                  <c:v>24.23</c:v>
                </c:pt>
                <c:pt idx="28">
                  <c:v>23.68</c:v>
                </c:pt>
                <c:pt idx="29">
                  <c:v>23.31</c:v>
                </c:pt>
                <c:pt idx="30">
                  <c:v>24.79</c:v>
                </c:pt>
                <c:pt idx="31">
                  <c:v>24.54</c:v>
                </c:pt>
                <c:pt idx="32">
                  <c:v>24.21</c:v>
                </c:pt>
                <c:pt idx="33">
                  <c:v>24.09</c:v>
                </c:pt>
                <c:pt idx="34">
                  <c:v>23.84</c:v>
                </c:pt>
                <c:pt idx="35">
                  <c:v>23.37</c:v>
                </c:pt>
                <c:pt idx="36">
                  <c:v>24.36</c:v>
                </c:pt>
                <c:pt idx="37">
                  <c:v>26.91</c:v>
                </c:pt>
                <c:pt idx="38">
                  <c:v>27.21</c:v>
                </c:pt>
                <c:pt idx="39">
                  <c:v>27.73</c:v>
                </c:pt>
                <c:pt idx="40">
                  <c:v>28.82</c:v>
                </c:pt>
                <c:pt idx="41">
                  <c:v>30.81</c:v>
                </c:pt>
                <c:pt idx="42">
                  <c:v>31.42</c:v>
                </c:pt>
                <c:pt idx="43">
                  <c:v>31.2</c:v>
                </c:pt>
                <c:pt idx="44">
                  <c:v>29.31</c:v>
                </c:pt>
                <c:pt idx="45">
                  <c:v>31.03</c:v>
                </c:pt>
                <c:pt idx="46">
                  <c:v>33.299999999999997</c:v>
                </c:pt>
              </c:numCache>
            </c:numRef>
          </c:val>
          <c:smooth val="0"/>
          <c:extLst>
            <c:ext xmlns:c16="http://schemas.microsoft.com/office/drawing/2014/chart" uri="{C3380CC4-5D6E-409C-BE32-E72D297353CC}">
              <c16:uniqueId val="{00000004-46B7-45BA-A60B-0D05DC2E9D43}"/>
            </c:ext>
          </c:extLst>
        </c:ser>
        <c:dLbls>
          <c:showLegendKey val="0"/>
          <c:showVal val="0"/>
          <c:showCatName val="0"/>
          <c:showSerName val="0"/>
          <c:showPercent val="0"/>
          <c:showBubbleSize val="0"/>
        </c:dLbls>
        <c:hiLowLines>
          <c:spPr>
            <a:ln w="15875" cap="flat" cmpd="sng" algn="ctr">
              <a:solidFill>
                <a:schemeClr val="dk1">
                  <a:lumMod val="65000"/>
                  <a:lumOff val="35000"/>
                </a:schemeClr>
              </a:solidFill>
              <a:round/>
            </a:ln>
            <a:effectLst/>
          </c:spPr>
        </c:hiLowLines>
        <c:upDownBars>
          <c:gapWidth val="150"/>
          <c:upBars>
            <c:spPr>
              <a:solidFill>
                <a:schemeClr val="lt1"/>
              </a:solidFill>
              <a:ln w="9525" cap="flat" cmpd="sng" algn="ctr">
                <a:solidFill>
                  <a:schemeClr val="lt1">
                    <a:lumMod val="85000"/>
                  </a:schemeClr>
                </a:solidFill>
                <a:round/>
              </a:ln>
              <a:effectLst/>
            </c:spPr>
          </c:upBars>
          <c:downBars>
            <c:spPr>
              <a:solidFill>
                <a:schemeClr val="dk1">
                  <a:lumMod val="65000"/>
                  <a:lumOff val="35000"/>
                </a:schemeClr>
              </a:solidFill>
              <a:ln w="9525" cap="flat" cmpd="sng" algn="ctr">
                <a:solidFill>
                  <a:schemeClr val="dk1">
                    <a:lumMod val="65000"/>
                    <a:lumOff val="35000"/>
                  </a:schemeClr>
                </a:solidFill>
                <a:round/>
              </a:ln>
              <a:effectLst/>
            </c:spPr>
          </c:downBars>
        </c:upDownBars>
        <c:axId val="947220271"/>
        <c:axId val="947210287"/>
      </c:stockChart>
      <c:dateAx>
        <c:axId val="947206543"/>
        <c:scaling>
          <c:orientation val="minMax"/>
        </c:scaling>
        <c:delete val="0"/>
        <c:axPos val="b"/>
        <c:numFmt formatCode="m/d/yyyy"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947218607"/>
        <c:crosses val="autoZero"/>
        <c:auto val="1"/>
        <c:lblOffset val="100"/>
        <c:baseTimeUnit val="days"/>
      </c:dateAx>
      <c:valAx>
        <c:axId val="947218607"/>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947206543"/>
        <c:crosses val="autoZero"/>
        <c:crossBetween val="between"/>
      </c:valAx>
      <c:valAx>
        <c:axId val="947210287"/>
        <c:scaling>
          <c:orientation val="minMax"/>
        </c:scaling>
        <c:delete val="0"/>
        <c:axPos val="r"/>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947220271"/>
        <c:crosses val="max"/>
        <c:crossBetween val="between"/>
      </c:valAx>
      <c:dateAx>
        <c:axId val="947220271"/>
        <c:scaling>
          <c:orientation val="minMax"/>
        </c:scaling>
        <c:delete val="1"/>
        <c:axPos val="b"/>
        <c:numFmt formatCode="m/d/yyyy" sourceLinked="1"/>
        <c:majorTickMark val="out"/>
        <c:minorTickMark val="none"/>
        <c:tickLblPos val="nextTo"/>
        <c:crossAx val="947210287"/>
        <c:crosses val="autoZero"/>
        <c:auto val="1"/>
        <c:lblOffset val="100"/>
        <c:baseTimeUnit val="days"/>
      </c:date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 Open-High-Low-Close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stockChart>
        <c:ser>
          <c:idx val="0"/>
          <c:order val="0"/>
          <c:tx>
            <c:strRef>
              <c:f>X!$K$20</c:f>
              <c:strCache>
                <c:ptCount val="1"/>
                <c:pt idx="0">
                  <c:v>Open</c:v>
                </c:pt>
              </c:strCache>
            </c:strRef>
          </c:tx>
          <c:spPr>
            <a:ln w="25400" cap="rnd">
              <a:noFill/>
              <a:round/>
            </a:ln>
            <a:effectLst/>
          </c:spPr>
          <c:marker>
            <c:symbol val="none"/>
          </c:marker>
          <c:val>
            <c:numRef>
              <c:f>X!$K$21:$K$67</c:f>
              <c:numCache>
                <c:formatCode>_([$$-409]* #,##0.00_);_([$$-409]* \(#,##0.00\);_([$$-409]* "-"??_);_(@_)</c:formatCode>
                <c:ptCount val="47"/>
                <c:pt idx="0">
                  <c:v>24.13</c:v>
                </c:pt>
                <c:pt idx="1">
                  <c:v>24.11</c:v>
                </c:pt>
                <c:pt idx="2">
                  <c:v>24.99</c:v>
                </c:pt>
                <c:pt idx="3">
                  <c:v>25.48</c:v>
                </c:pt>
                <c:pt idx="4">
                  <c:v>25.07</c:v>
                </c:pt>
                <c:pt idx="5">
                  <c:v>25.31</c:v>
                </c:pt>
                <c:pt idx="6">
                  <c:v>24.04</c:v>
                </c:pt>
                <c:pt idx="7">
                  <c:v>25.06</c:v>
                </c:pt>
                <c:pt idx="8">
                  <c:v>25.7</c:v>
                </c:pt>
                <c:pt idx="9">
                  <c:v>25.19</c:v>
                </c:pt>
                <c:pt idx="10">
                  <c:v>24.89</c:v>
                </c:pt>
                <c:pt idx="11">
                  <c:v>24.35</c:v>
                </c:pt>
                <c:pt idx="12">
                  <c:v>22.52</c:v>
                </c:pt>
                <c:pt idx="13">
                  <c:v>21.07</c:v>
                </c:pt>
                <c:pt idx="14">
                  <c:v>18.39</c:v>
                </c:pt>
                <c:pt idx="15">
                  <c:v>18.87</c:v>
                </c:pt>
                <c:pt idx="16">
                  <c:v>19.73</c:v>
                </c:pt>
                <c:pt idx="17">
                  <c:v>18.940000000000001</c:v>
                </c:pt>
                <c:pt idx="18">
                  <c:v>19.25</c:v>
                </c:pt>
                <c:pt idx="19">
                  <c:v>19.46</c:v>
                </c:pt>
                <c:pt idx="20">
                  <c:v>21.1</c:v>
                </c:pt>
                <c:pt idx="21">
                  <c:v>21.53</c:v>
                </c:pt>
                <c:pt idx="22">
                  <c:v>21.78</c:v>
                </c:pt>
                <c:pt idx="23">
                  <c:v>22</c:v>
                </c:pt>
                <c:pt idx="24">
                  <c:v>22.44</c:v>
                </c:pt>
                <c:pt idx="25">
                  <c:v>22.46</c:v>
                </c:pt>
                <c:pt idx="26">
                  <c:v>23.27</c:v>
                </c:pt>
                <c:pt idx="27">
                  <c:v>23.55</c:v>
                </c:pt>
                <c:pt idx="28">
                  <c:v>23.47</c:v>
                </c:pt>
                <c:pt idx="29">
                  <c:v>23.78</c:v>
                </c:pt>
                <c:pt idx="30">
                  <c:v>23.425000000000001</c:v>
                </c:pt>
                <c:pt idx="31">
                  <c:v>24.8</c:v>
                </c:pt>
                <c:pt idx="32">
                  <c:v>24.45</c:v>
                </c:pt>
                <c:pt idx="33">
                  <c:v>24.22</c:v>
                </c:pt>
                <c:pt idx="34">
                  <c:v>24.07</c:v>
                </c:pt>
                <c:pt idx="35">
                  <c:v>24</c:v>
                </c:pt>
                <c:pt idx="36">
                  <c:v>22.25</c:v>
                </c:pt>
                <c:pt idx="37">
                  <c:v>24.38</c:v>
                </c:pt>
                <c:pt idx="38">
                  <c:v>26.45</c:v>
                </c:pt>
                <c:pt idx="39">
                  <c:v>27.49</c:v>
                </c:pt>
                <c:pt idx="40">
                  <c:v>28.21</c:v>
                </c:pt>
                <c:pt idx="41">
                  <c:v>29.02</c:v>
                </c:pt>
                <c:pt idx="42">
                  <c:v>30.4</c:v>
                </c:pt>
                <c:pt idx="43">
                  <c:v>31.51</c:v>
                </c:pt>
                <c:pt idx="44">
                  <c:v>30.17</c:v>
                </c:pt>
                <c:pt idx="45">
                  <c:v>29.41</c:v>
                </c:pt>
                <c:pt idx="46">
                  <c:v>31.02</c:v>
                </c:pt>
              </c:numCache>
            </c:numRef>
          </c:val>
          <c:smooth val="0"/>
          <c:extLst>
            <c:ext xmlns:c16="http://schemas.microsoft.com/office/drawing/2014/chart" uri="{C3380CC4-5D6E-409C-BE32-E72D297353CC}">
              <c16:uniqueId val="{00000000-F9E7-4B6D-8B8B-BA139F78128A}"/>
            </c:ext>
          </c:extLst>
        </c:ser>
        <c:ser>
          <c:idx val="1"/>
          <c:order val="1"/>
          <c:tx>
            <c:strRef>
              <c:f>X!$L$20</c:f>
              <c:strCache>
                <c:ptCount val="1"/>
                <c:pt idx="0">
                  <c:v>High</c:v>
                </c:pt>
              </c:strCache>
            </c:strRef>
          </c:tx>
          <c:spPr>
            <a:ln w="25400" cap="rnd">
              <a:noFill/>
              <a:round/>
            </a:ln>
            <a:effectLst/>
          </c:spPr>
          <c:marker>
            <c:symbol val="none"/>
          </c:marker>
          <c:val>
            <c:numRef>
              <c:f>X!$L$21:$L$67</c:f>
              <c:numCache>
                <c:formatCode>_([$$-409]* #,##0.00_);_([$$-409]* \(#,##0.00\);_([$$-409]* "-"??_);_(@_)</c:formatCode>
                <c:ptCount val="47"/>
                <c:pt idx="0">
                  <c:v>24.39</c:v>
                </c:pt>
                <c:pt idx="1">
                  <c:v>24.98</c:v>
                </c:pt>
                <c:pt idx="2">
                  <c:v>26.12</c:v>
                </c:pt>
                <c:pt idx="3">
                  <c:v>25.71</c:v>
                </c:pt>
                <c:pt idx="4">
                  <c:v>25.42</c:v>
                </c:pt>
                <c:pt idx="5">
                  <c:v>25.7</c:v>
                </c:pt>
                <c:pt idx="6">
                  <c:v>24.43</c:v>
                </c:pt>
                <c:pt idx="7">
                  <c:v>25.82</c:v>
                </c:pt>
                <c:pt idx="8">
                  <c:v>26.17</c:v>
                </c:pt>
                <c:pt idx="9">
                  <c:v>25.54</c:v>
                </c:pt>
                <c:pt idx="10">
                  <c:v>25.02</c:v>
                </c:pt>
                <c:pt idx="11">
                  <c:v>24.594999999999999</c:v>
                </c:pt>
                <c:pt idx="12">
                  <c:v>23.23</c:v>
                </c:pt>
                <c:pt idx="13">
                  <c:v>21.08</c:v>
                </c:pt>
                <c:pt idx="14">
                  <c:v>19.53</c:v>
                </c:pt>
                <c:pt idx="15">
                  <c:v>19.29</c:v>
                </c:pt>
                <c:pt idx="16">
                  <c:v>19.7761</c:v>
                </c:pt>
                <c:pt idx="17">
                  <c:v>19.52</c:v>
                </c:pt>
                <c:pt idx="18">
                  <c:v>19.850000000000001</c:v>
                </c:pt>
                <c:pt idx="19">
                  <c:v>20.74</c:v>
                </c:pt>
                <c:pt idx="20">
                  <c:v>21.78</c:v>
                </c:pt>
                <c:pt idx="21">
                  <c:v>22.16</c:v>
                </c:pt>
                <c:pt idx="22">
                  <c:v>22.68</c:v>
                </c:pt>
                <c:pt idx="23">
                  <c:v>22.41</c:v>
                </c:pt>
                <c:pt idx="24">
                  <c:v>22.78</c:v>
                </c:pt>
                <c:pt idx="25">
                  <c:v>23.25</c:v>
                </c:pt>
                <c:pt idx="26">
                  <c:v>24.05</c:v>
                </c:pt>
                <c:pt idx="27">
                  <c:v>24.96</c:v>
                </c:pt>
                <c:pt idx="28">
                  <c:v>24.43</c:v>
                </c:pt>
                <c:pt idx="29">
                  <c:v>23.995000000000001</c:v>
                </c:pt>
                <c:pt idx="30">
                  <c:v>24.844999999999999</c:v>
                </c:pt>
                <c:pt idx="31">
                  <c:v>25.52</c:v>
                </c:pt>
                <c:pt idx="32">
                  <c:v>24.68</c:v>
                </c:pt>
                <c:pt idx="33">
                  <c:v>24.69</c:v>
                </c:pt>
                <c:pt idx="34">
                  <c:v>24.66</c:v>
                </c:pt>
                <c:pt idx="35">
                  <c:v>24.35</c:v>
                </c:pt>
                <c:pt idx="36">
                  <c:v>24.38</c:v>
                </c:pt>
                <c:pt idx="37">
                  <c:v>26.91</c:v>
                </c:pt>
                <c:pt idx="38">
                  <c:v>27.55</c:v>
                </c:pt>
                <c:pt idx="39">
                  <c:v>28.33</c:v>
                </c:pt>
                <c:pt idx="40">
                  <c:v>29.125</c:v>
                </c:pt>
                <c:pt idx="41">
                  <c:v>30.995000000000001</c:v>
                </c:pt>
                <c:pt idx="42">
                  <c:v>31.55</c:v>
                </c:pt>
                <c:pt idx="43">
                  <c:v>33.950000000000003</c:v>
                </c:pt>
                <c:pt idx="44">
                  <c:v>30.89</c:v>
                </c:pt>
                <c:pt idx="45">
                  <c:v>31.574999999999999</c:v>
                </c:pt>
                <c:pt idx="46">
                  <c:v>33.380000000000003</c:v>
                </c:pt>
              </c:numCache>
            </c:numRef>
          </c:val>
          <c:smooth val="0"/>
          <c:extLst>
            <c:ext xmlns:c16="http://schemas.microsoft.com/office/drawing/2014/chart" uri="{C3380CC4-5D6E-409C-BE32-E72D297353CC}">
              <c16:uniqueId val="{00000001-F9E7-4B6D-8B8B-BA139F78128A}"/>
            </c:ext>
          </c:extLst>
        </c:ser>
        <c:ser>
          <c:idx val="2"/>
          <c:order val="2"/>
          <c:tx>
            <c:strRef>
              <c:f>X!$M$20</c:f>
              <c:strCache>
                <c:ptCount val="1"/>
                <c:pt idx="0">
                  <c:v>Low</c:v>
                </c:pt>
              </c:strCache>
            </c:strRef>
          </c:tx>
          <c:spPr>
            <a:ln w="25400" cap="rnd">
              <a:noFill/>
              <a:round/>
            </a:ln>
            <a:effectLst/>
          </c:spPr>
          <c:marker>
            <c:symbol val="none"/>
          </c:marker>
          <c:val>
            <c:numRef>
              <c:f>X!$M$21:$M$67</c:f>
              <c:numCache>
                <c:formatCode>_([$$-409]* #,##0.00_);_([$$-409]* \(#,##0.00\);_([$$-409]* "-"??_);_(@_)</c:formatCode>
                <c:ptCount val="47"/>
                <c:pt idx="0">
                  <c:v>23.824999999999999</c:v>
                </c:pt>
                <c:pt idx="1">
                  <c:v>23.861699999999999</c:v>
                </c:pt>
                <c:pt idx="2">
                  <c:v>24.94</c:v>
                </c:pt>
                <c:pt idx="3">
                  <c:v>24.62</c:v>
                </c:pt>
                <c:pt idx="4">
                  <c:v>24.425000000000001</c:v>
                </c:pt>
                <c:pt idx="5">
                  <c:v>24.36</c:v>
                </c:pt>
                <c:pt idx="6">
                  <c:v>23.47</c:v>
                </c:pt>
                <c:pt idx="7">
                  <c:v>24.93</c:v>
                </c:pt>
                <c:pt idx="8">
                  <c:v>25.3</c:v>
                </c:pt>
                <c:pt idx="9">
                  <c:v>24.89</c:v>
                </c:pt>
                <c:pt idx="10">
                  <c:v>23.77</c:v>
                </c:pt>
                <c:pt idx="11">
                  <c:v>22.59</c:v>
                </c:pt>
                <c:pt idx="12">
                  <c:v>21.270099999999999</c:v>
                </c:pt>
                <c:pt idx="13">
                  <c:v>19.23</c:v>
                </c:pt>
                <c:pt idx="14">
                  <c:v>17.98</c:v>
                </c:pt>
                <c:pt idx="15">
                  <c:v>18.36</c:v>
                </c:pt>
                <c:pt idx="16">
                  <c:v>18.41</c:v>
                </c:pt>
                <c:pt idx="17">
                  <c:v>18.38</c:v>
                </c:pt>
                <c:pt idx="18">
                  <c:v>18.88</c:v>
                </c:pt>
                <c:pt idx="19">
                  <c:v>19.329999999999998</c:v>
                </c:pt>
                <c:pt idx="20">
                  <c:v>21.01</c:v>
                </c:pt>
                <c:pt idx="21">
                  <c:v>21.09</c:v>
                </c:pt>
                <c:pt idx="22">
                  <c:v>21.74</c:v>
                </c:pt>
                <c:pt idx="23">
                  <c:v>21.62</c:v>
                </c:pt>
                <c:pt idx="24">
                  <c:v>21.89</c:v>
                </c:pt>
                <c:pt idx="25">
                  <c:v>22.41</c:v>
                </c:pt>
                <c:pt idx="26">
                  <c:v>23.105</c:v>
                </c:pt>
                <c:pt idx="27">
                  <c:v>23.4315</c:v>
                </c:pt>
                <c:pt idx="28">
                  <c:v>23.3</c:v>
                </c:pt>
                <c:pt idx="29">
                  <c:v>22.954999999999998</c:v>
                </c:pt>
                <c:pt idx="30">
                  <c:v>23.08</c:v>
                </c:pt>
                <c:pt idx="31">
                  <c:v>24.28</c:v>
                </c:pt>
                <c:pt idx="32">
                  <c:v>23.96</c:v>
                </c:pt>
                <c:pt idx="33">
                  <c:v>23.93</c:v>
                </c:pt>
                <c:pt idx="34">
                  <c:v>23.71</c:v>
                </c:pt>
                <c:pt idx="35">
                  <c:v>23.27</c:v>
                </c:pt>
                <c:pt idx="36">
                  <c:v>21.89</c:v>
                </c:pt>
                <c:pt idx="37">
                  <c:v>24.37</c:v>
                </c:pt>
                <c:pt idx="38">
                  <c:v>26.35</c:v>
                </c:pt>
                <c:pt idx="39">
                  <c:v>26.8</c:v>
                </c:pt>
                <c:pt idx="40">
                  <c:v>27.73</c:v>
                </c:pt>
                <c:pt idx="41">
                  <c:v>28.704999999999998</c:v>
                </c:pt>
                <c:pt idx="42">
                  <c:v>29.65</c:v>
                </c:pt>
                <c:pt idx="43">
                  <c:v>30.3</c:v>
                </c:pt>
                <c:pt idx="44">
                  <c:v>28.5</c:v>
                </c:pt>
                <c:pt idx="45">
                  <c:v>28.61</c:v>
                </c:pt>
                <c:pt idx="46">
                  <c:v>30.64</c:v>
                </c:pt>
              </c:numCache>
            </c:numRef>
          </c:val>
          <c:smooth val="0"/>
          <c:extLst>
            <c:ext xmlns:c16="http://schemas.microsoft.com/office/drawing/2014/chart" uri="{C3380CC4-5D6E-409C-BE32-E72D297353CC}">
              <c16:uniqueId val="{00000002-F9E7-4B6D-8B8B-BA139F78128A}"/>
            </c:ext>
          </c:extLst>
        </c:ser>
        <c:ser>
          <c:idx val="3"/>
          <c:order val="3"/>
          <c:tx>
            <c:strRef>
              <c:f>X!$N$20</c:f>
              <c:strCache>
                <c:ptCount val="1"/>
                <c:pt idx="0">
                  <c:v>Close</c:v>
                </c:pt>
              </c:strCache>
            </c:strRef>
          </c:tx>
          <c:spPr>
            <a:ln w="25400" cap="rnd">
              <a:noFill/>
              <a:round/>
            </a:ln>
            <a:effectLst/>
          </c:spPr>
          <c:marker>
            <c:symbol val="none"/>
          </c:marker>
          <c:val>
            <c:numRef>
              <c:f>X!$N$21:$N$67</c:f>
              <c:numCache>
                <c:formatCode>_([$$-409]* #,##0.00_);_([$$-409]* \(#,##0.00\);_([$$-409]* "-"??_);_(@_)</c:formatCode>
                <c:ptCount val="47"/>
                <c:pt idx="0">
                  <c:v>23.93</c:v>
                </c:pt>
                <c:pt idx="1">
                  <c:v>24.68</c:v>
                </c:pt>
                <c:pt idx="2">
                  <c:v>25.26</c:v>
                </c:pt>
                <c:pt idx="3">
                  <c:v>24.77</c:v>
                </c:pt>
                <c:pt idx="4">
                  <c:v>25.4</c:v>
                </c:pt>
                <c:pt idx="5">
                  <c:v>24.69</c:v>
                </c:pt>
                <c:pt idx="6">
                  <c:v>24.39</c:v>
                </c:pt>
                <c:pt idx="7">
                  <c:v>25.7</c:v>
                </c:pt>
                <c:pt idx="8">
                  <c:v>25.42</c:v>
                </c:pt>
                <c:pt idx="9">
                  <c:v>25.39</c:v>
                </c:pt>
                <c:pt idx="10">
                  <c:v>24.01</c:v>
                </c:pt>
                <c:pt idx="11">
                  <c:v>22.59</c:v>
                </c:pt>
                <c:pt idx="12">
                  <c:v>21.3</c:v>
                </c:pt>
                <c:pt idx="13">
                  <c:v>19.25</c:v>
                </c:pt>
                <c:pt idx="14">
                  <c:v>19.420000000000002</c:v>
                </c:pt>
                <c:pt idx="15">
                  <c:v>18.98</c:v>
                </c:pt>
                <c:pt idx="16">
                  <c:v>18.61</c:v>
                </c:pt>
                <c:pt idx="17">
                  <c:v>18.59</c:v>
                </c:pt>
                <c:pt idx="18">
                  <c:v>19.54</c:v>
                </c:pt>
                <c:pt idx="19">
                  <c:v>20.72</c:v>
                </c:pt>
                <c:pt idx="20">
                  <c:v>21.58</c:v>
                </c:pt>
                <c:pt idx="21">
                  <c:v>22.02</c:v>
                </c:pt>
                <c:pt idx="22">
                  <c:v>22.04</c:v>
                </c:pt>
                <c:pt idx="23">
                  <c:v>22.2</c:v>
                </c:pt>
                <c:pt idx="24">
                  <c:v>22.18</c:v>
                </c:pt>
                <c:pt idx="25">
                  <c:v>23.19</c:v>
                </c:pt>
                <c:pt idx="26">
                  <c:v>23.92</c:v>
                </c:pt>
                <c:pt idx="27">
                  <c:v>24.23</c:v>
                </c:pt>
                <c:pt idx="28">
                  <c:v>23.68</c:v>
                </c:pt>
                <c:pt idx="29">
                  <c:v>23.31</c:v>
                </c:pt>
                <c:pt idx="30">
                  <c:v>24.79</c:v>
                </c:pt>
                <c:pt idx="31">
                  <c:v>24.54</c:v>
                </c:pt>
                <c:pt idx="32">
                  <c:v>24.21</c:v>
                </c:pt>
                <c:pt idx="33">
                  <c:v>24.09</c:v>
                </c:pt>
                <c:pt idx="34">
                  <c:v>23.84</c:v>
                </c:pt>
                <c:pt idx="35">
                  <c:v>23.37</c:v>
                </c:pt>
                <c:pt idx="36">
                  <c:v>24.36</c:v>
                </c:pt>
                <c:pt idx="37">
                  <c:v>26.91</c:v>
                </c:pt>
                <c:pt idx="38">
                  <c:v>27.21</c:v>
                </c:pt>
                <c:pt idx="39">
                  <c:v>27.73</c:v>
                </c:pt>
                <c:pt idx="40">
                  <c:v>28.82</c:v>
                </c:pt>
                <c:pt idx="41">
                  <c:v>30.81</c:v>
                </c:pt>
                <c:pt idx="42">
                  <c:v>31.42</c:v>
                </c:pt>
                <c:pt idx="43">
                  <c:v>31.2</c:v>
                </c:pt>
                <c:pt idx="44">
                  <c:v>29.31</c:v>
                </c:pt>
                <c:pt idx="45">
                  <c:v>31.03</c:v>
                </c:pt>
                <c:pt idx="46">
                  <c:v>33.299999999999997</c:v>
                </c:pt>
              </c:numCache>
            </c:numRef>
          </c:val>
          <c:smooth val="0"/>
          <c:extLst>
            <c:ext xmlns:c16="http://schemas.microsoft.com/office/drawing/2014/chart" uri="{C3380CC4-5D6E-409C-BE32-E72D297353CC}">
              <c16:uniqueId val="{00000003-F9E7-4B6D-8B8B-BA139F78128A}"/>
            </c:ext>
          </c:extLst>
        </c:ser>
        <c:dLbls>
          <c:showLegendKey val="0"/>
          <c:showVal val="0"/>
          <c:showCatName val="0"/>
          <c:showSerName val="0"/>
          <c:showPercent val="0"/>
          <c:showBubbleSize val="0"/>
        </c:dLbls>
        <c:hiLowLines>
          <c:spPr>
            <a:ln w="15875" cap="flat" cmpd="sng" algn="ctr">
              <a:solidFill>
                <a:schemeClr val="dk1">
                  <a:lumMod val="65000"/>
                  <a:lumOff val="35000"/>
                </a:schemeClr>
              </a:solidFill>
              <a:round/>
            </a:ln>
            <a:effectLst/>
          </c:spPr>
        </c:hiLowLines>
        <c:upDownBars>
          <c:gapWidth val="150"/>
          <c:upBars>
            <c:spPr>
              <a:solidFill>
                <a:schemeClr val="lt1"/>
              </a:solidFill>
              <a:ln w="9525" cap="flat" cmpd="sng" algn="ctr">
                <a:solidFill>
                  <a:schemeClr val="lt1">
                    <a:lumMod val="85000"/>
                  </a:schemeClr>
                </a:solidFill>
                <a:round/>
              </a:ln>
              <a:effectLst/>
            </c:spPr>
          </c:upBars>
          <c:downBars>
            <c:spPr>
              <a:solidFill>
                <a:schemeClr val="dk1">
                  <a:lumMod val="65000"/>
                  <a:lumOff val="35000"/>
                </a:schemeClr>
              </a:solidFill>
              <a:ln w="9525" cap="flat" cmpd="sng" algn="ctr">
                <a:solidFill>
                  <a:schemeClr val="dk1">
                    <a:lumMod val="65000"/>
                    <a:lumOff val="35000"/>
                  </a:schemeClr>
                </a:solidFill>
                <a:round/>
              </a:ln>
              <a:effectLst/>
            </c:spPr>
          </c:downBars>
        </c:upDownBars>
        <c:axId val="1127930079"/>
        <c:axId val="1127920511"/>
      </c:stockChart>
      <c:catAx>
        <c:axId val="1127930079"/>
        <c:scaling>
          <c:orientation val="minMax"/>
        </c:scaling>
        <c:delete val="0"/>
        <c:axPos val="b"/>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7920511"/>
        <c:crosses val="autoZero"/>
        <c:auto val="1"/>
        <c:lblAlgn val="ctr"/>
        <c:lblOffset val="100"/>
        <c:noMultiLvlLbl val="0"/>
      </c:catAx>
      <c:valAx>
        <c:axId val="1127920511"/>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7930079"/>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High-low-Close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manualLayout>
          <c:layoutTarget val="inner"/>
          <c:xMode val="edge"/>
          <c:yMode val="edge"/>
          <c:x val="0.12842889039292801"/>
          <c:y val="0.26752129674934449"/>
          <c:w val="0.84404477462941052"/>
          <c:h val="0.43883724139661512"/>
        </c:manualLayout>
      </c:layout>
      <c:stockChart>
        <c:ser>
          <c:idx val="0"/>
          <c:order val="0"/>
          <c:tx>
            <c:strRef>
              <c:f>X!$L$20</c:f>
              <c:strCache>
                <c:ptCount val="1"/>
                <c:pt idx="0">
                  <c:v>High</c:v>
                </c:pt>
              </c:strCache>
            </c:strRef>
          </c:tx>
          <c:spPr>
            <a:ln w="25400" cap="rnd">
              <a:noFill/>
              <a:round/>
            </a:ln>
            <a:effectLst/>
          </c:spPr>
          <c:marker>
            <c:symbol val="none"/>
          </c:marker>
          <c:val>
            <c:numRef>
              <c:f>X!$L$21:$L$67</c:f>
              <c:numCache>
                <c:formatCode>_([$$-409]* #,##0.00_);_([$$-409]* \(#,##0.00\);_([$$-409]* "-"??_);_(@_)</c:formatCode>
                <c:ptCount val="47"/>
                <c:pt idx="0">
                  <c:v>24.39</c:v>
                </c:pt>
                <c:pt idx="1">
                  <c:v>24.98</c:v>
                </c:pt>
                <c:pt idx="2">
                  <c:v>26.12</c:v>
                </c:pt>
                <c:pt idx="3">
                  <c:v>25.71</c:v>
                </c:pt>
                <c:pt idx="4">
                  <c:v>25.42</c:v>
                </c:pt>
                <c:pt idx="5">
                  <c:v>25.7</c:v>
                </c:pt>
                <c:pt idx="6">
                  <c:v>24.43</c:v>
                </c:pt>
                <c:pt idx="7">
                  <c:v>25.82</c:v>
                </c:pt>
                <c:pt idx="8">
                  <c:v>26.17</c:v>
                </c:pt>
                <c:pt idx="9">
                  <c:v>25.54</c:v>
                </c:pt>
                <c:pt idx="10">
                  <c:v>25.02</c:v>
                </c:pt>
                <c:pt idx="11">
                  <c:v>24.594999999999999</c:v>
                </c:pt>
                <c:pt idx="12">
                  <c:v>23.23</c:v>
                </c:pt>
                <c:pt idx="13">
                  <c:v>21.08</c:v>
                </c:pt>
                <c:pt idx="14">
                  <c:v>19.53</c:v>
                </c:pt>
                <c:pt idx="15">
                  <c:v>19.29</c:v>
                </c:pt>
                <c:pt idx="16">
                  <c:v>19.7761</c:v>
                </c:pt>
                <c:pt idx="17">
                  <c:v>19.52</c:v>
                </c:pt>
                <c:pt idx="18">
                  <c:v>19.850000000000001</c:v>
                </c:pt>
                <c:pt idx="19">
                  <c:v>20.74</c:v>
                </c:pt>
                <c:pt idx="20">
                  <c:v>21.78</c:v>
                </c:pt>
                <c:pt idx="21">
                  <c:v>22.16</c:v>
                </c:pt>
                <c:pt idx="22">
                  <c:v>22.68</c:v>
                </c:pt>
                <c:pt idx="23">
                  <c:v>22.41</c:v>
                </c:pt>
                <c:pt idx="24">
                  <c:v>22.78</c:v>
                </c:pt>
                <c:pt idx="25">
                  <c:v>23.25</c:v>
                </c:pt>
                <c:pt idx="26">
                  <c:v>24.05</c:v>
                </c:pt>
                <c:pt idx="27">
                  <c:v>24.96</c:v>
                </c:pt>
                <c:pt idx="28">
                  <c:v>24.43</c:v>
                </c:pt>
                <c:pt idx="29">
                  <c:v>23.995000000000001</c:v>
                </c:pt>
                <c:pt idx="30">
                  <c:v>24.844999999999999</c:v>
                </c:pt>
                <c:pt idx="31">
                  <c:v>25.52</c:v>
                </c:pt>
                <c:pt idx="32">
                  <c:v>24.68</c:v>
                </c:pt>
                <c:pt idx="33">
                  <c:v>24.69</c:v>
                </c:pt>
                <c:pt idx="34">
                  <c:v>24.66</c:v>
                </c:pt>
                <c:pt idx="35">
                  <c:v>24.35</c:v>
                </c:pt>
                <c:pt idx="36">
                  <c:v>24.38</c:v>
                </c:pt>
                <c:pt idx="37">
                  <c:v>26.91</c:v>
                </c:pt>
                <c:pt idx="38">
                  <c:v>27.55</c:v>
                </c:pt>
                <c:pt idx="39">
                  <c:v>28.33</c:v>
                </c:pt>
                <c:pt idx="40">
                  <c:v>29.125</c:v>
                </c:pt>
                <c:pt idx="41">
                  <c:v>30.995000000000001</c:v>
                </c:pt>
                <c:pt idx="42">
                  <c:v>31.55</c:v>
                </c:pt>
                <c:pt idx="43">
                  <c:v>33.950000000000003</c:v>
                </c:pt>
                <c:pt idx="44">
                  <c:v>30.89</c:v>
                </c:pt>
                <c:pt idx="45">
                  <c:v>31.574999999999999</c:v>
                </c:pt>
                <c:pt idx="46">
                  <c:v>33.380000000000003</c:v>
                </c:pt>
              </c:numCache>
            </c:numRef>
          </c:val>
          <c:smooth val="0"/>
          <c:extLst>
            <c:ext xmlns:c16="http://schemas.microsoft.com/office/drawing/2014/chart" uri="{C3380CC4-5D6E-409C-BE32-E72D297353CC}">
              <c16:uniqueId val="{00000000-6368-4E3A-9802-21058BB16294}"/>
            </c:ext>
          </c:extLst>
        </c:ser>
        <c:ser>
          <c:idx val="1"/>
          <c:order val="1"/>
          <c:tx>
            <c:strRef>
              <c:f>X!$M$20</c:f>
              <c:strCache>
                <c:ptCount val="1"/>
                <c:pt idx="0">
                  <c:v>Low</c:v>
                </c:pt>
              </c:strCache>
            </c:strRef>
          </c:tx>
          <c:spPr>
            <a:ln w="25400" cap="rnd">
              <a:noFill/>
              <a:round/>
            </a:ln>
            <a:effectLst/>
          </c:spPr>
          <c:marker>
            <c:symbol val="none"/>
          </c:marker>
          <c:val>
            <c:numRef>
              <c:f>X!$M$21:$M$67</c:f>
              <c:numCache>
                <c:formatCode>_([$$-409]* #,##0.00_);_([$$-409]* \(#,##0.00\);_([$$-409]* "-"??_);_(@_)</c:formatCode>
                <c:ptCount val="47"/>
                <c:pt idx="0">
                  <c:v>23.824999999999999</c:v>
                </c:pt>
                <c:pt idx="1">
                  <c:v>23.861699999999999</c:v>
                </c:pt>
                <c:pt idx="2">
                  <c:v>24.94</c:v>
                </c:pt>
                <c:pt idx="3">
                  <c:v>24.62</c:v>
                </c:pt>
                <c:pt idx="4">
                  <c:v>24.425000000000001</c:v>
                </c:pt>
                <c:pt idx="5">
                  <c:v>24.36</c:v>
                </c:pt>
                <c:pt idx="6">
                  <c:v>23.47</c:v>
                </c:pt>
                <c:pt idx="7">
                  <c:v>24.93</c:v>
                </c:pt>
                <c:pt idx="8">
                  <c:v>25.3</c:v>
                </c:pt>
                <c:pt idx="9">
                  <c:v>24.89</c:v>
                </c:pt>
                <c:pt idx="10">
                  <c:v>23.77</c:v>
                </c:pt>
                <c:pt idx="11">
                  <c:v>22.59</c:v>
                </c:pt>
                <c:pt idx="12">
                  <c:v>21.270099999999999</c:v>
                </c:pt>
                <c:pt idx="13">
                  <c:v>19.23</c:v>
                </c:pt>
                <c:pt idx="14">
                  <c:v>17.98</c:v>
                </c:pt>
                <c:pt idx="15">
                  <c:v>18.36</c:v>
                </c:pt>
                <c:pt idx="16">
                  <c:v>18.41</c:v>
                </c:pt>
                <c:pt idx="17">
                  <c:v>18.38</c:v>
                </c:pt>
                <c:pt idx="18">
                  <c:v>18.88</c:v>
                </c:pt>
                <c:pt idx="19">
                  <c:v>19.329999999999998</c:v>
                </c:pt>
                <c:pt idx="20">
                  <c:v>21.01</c:v>
                </c:pt>
                <c:pt idx="21">
                  <c:v>21.09</c:v>
                </c:pt>
                <c:pt idx="22">
                  <c:v>21.74</c:v>
                </c:pt>
                <c:pt idx="23">
                  <c:v>21.62</c:v>
                </c:pt>
                <c:pt idx="24">
                  <c:v>21.89</c:v>
                </c:pt>
                <c:pt idx="25">
                  <c:v>22.41</c:v>
                </c:pt>
                <c:pt idx="26">
                  <c:v>23.105</c:v>
                </c:pt>
                <c:pt idx="27">
                  <c:v>23.4315</c:v>
                </c:pt>
                <c:pt idx="28">
                  <c:v>23.3</c:v>
                </c:pt>
                <c:pt idx="29">
                  <c:v>22.954999999999998</c:v>
                </c:pt>
                <c:pt idx="30">
                  <c:v>23.08</c:v>
                </c:pt>
                <c:pt idx="31">
                  <c:v>24.28</c:v>
                </c:pt>
                <c:pt idx="32">
                  <c:v>23.96</c:v>
                </c:pt>
                <c:pt idx="33">
                  <c:v>23.93</c:v>
                </c:pt>
                <c:pt idx="34">
                  <c:v>23.71</c:v>
                </c:pt>
                <c:pt idx="35">
                  <c:v>23.27</c:v>
                </c:pt>
                <c:pt idx="36">
                  <c:v>21.89</c:v>
                </c:pt>
                <c:pt idx="37">
                  <c:v>24.37</c:v>
                </c:pt>
                <c:pt idx="38">
                  <c:v>26.35</c:v>
                </c:pt>
                <c:pt idx="39">
                  <c:v>26.8</c:v>
                </c:pt>
                <c:pt idx="40">
                  <c:v>27.73</c:v>
                </c:pt>
                <c:pt idx="41">
                  <c:v>28.704999999999998</c:v>
                </c:pt>
                <c:pt idx="42">
                  <c:v>29.65</c:v>
                </c:pt>
                <c:pt idx="43">
                  <c:v>30.3</c:v>
                </c:pt>
                <c:pt idx="44">
                  <c:v>28.5</c:v>
                </c:pt>
                <c:pt idx="45">
                  <c:v>28.61</c:v>
                </c:pt>
                <c:pt idx="46">
                  <c:v>30.64</c:v>
                </c:pt>
              </c:numCache>
            </c:numRef>
          </c:val>
          <c:smooth val="0"/>
          <c:extLst>
            <c:ext xmlns:c16="http://schemas.microsoft.com/office/drawing/2014/chart" uri="{C3380CC4-5D6E-409C-BE32-E72D297353CC}">
              <c16:uniqueId val="{00000001-6368-4E3A-9802-21058BB16294}"/>
            </c:ext>
          </c:extLst>
        </c:ser>
        <c:ser>
          <c:idx val="2"/>
          <c:order val="2"/>
          <c:tx>
            <c:strRef>
              <c:f>X!$N$20</c:f>
              <c:strCache>
                <c:ptCount val="1"/>
                <c:pt idx="0">
                  <c:v>Close</c:v>
                </c:pt>
              </c:strCache>
            </c:strRef>
          </c:tx>
          <c:spPr>
            <a:ln w="25400" cap="rnd">
              <a:noFill/>
              <a:round/>
            </a:ln>
            <a:effectLst/>
          </c:spPr>
          <c:marker>
            <c:symbol val="circle"/>
            <c:size val="6"/>
            <c:spPr>
              <a:solidFill>
                <a:schemeClr val="accent3">
                  <a:alpha val="85000"/>
                </a:schemeClr>
              </a:solidFill>
              <a:ln>
                <a:noFill/>
              </a:ln>
              <a:effectLst/>
            </c:spPr>
          </c:marker>
          <c:val>
            <c:numRef>
              <c:f>X!$N$21:$N$67</c:f>
              <c:numCache>
                <c:formatCode>_([$$-409]* #,##0.00_);_([$$-409]* \(#,##0.00\);_([$$-409]* "-"??_);_(@_)</c:formatCode>
                <c:ptCount val="47"/>
                <c:pt idx="0">
                  <c:v>23.93</c:v>
                </c:pt>
                <c:pt idx="1">
                  <c:v>24.68</c:v>
                </c:pt>
                <c:pt idx="2">
                  <c:v>25.26</c:v>
                </c:pt>
                <c:pt idx="3">
                  <c:v>24.77</c:v>
                </c:pt>
                <c:pt idx="4">
                  <c:v>25.4</c:v>
                </c:pt>
                <c:pt idx="5">
                  <c:v>24.69</c:v>
                </c:pt>
                <c:pt idx="6">
                  <c:v>24.39</c:v>
                </c:pt>
                <c:pt idx="7">
                  <c:v>25.7</c:v>
                </c:pt>
                <c:pt idx="8">
                  <c:v>25.42</c:v>
                </c:pt>
                <c:pt idx="9">
                  <c:v>25.39</c:v>
                </c:pt>
                <c:pt idx="10">
                  <c:v>24.01</c:v>
                </c:pt>
                <c:pt idx="11">
                  <c:v>22.59</c:v>
                </c:pt>
                <c:pt idx="12">
                  <c:v>21.3</c:v>
                </c:pt>
                <c:pt idx="13">
                  <c:v>19.25</c:v>
                </c:pt>
                <c:pt idx="14">
                  <c:v>19.420000000000002</c:v>
                </c:pt>
                <c:pt idx="15">
                  <c:v>18.98</c:v>
                </c:pt>
                <c:pt idx="16">
                  <c:v>18.61</c:v>
                </c:pt>
                <c:pt idx="17">
                  <c:v>18.59</c:v>
                </c:pt>
                <c:pt idx="18">
                  <c:v>19.54</c:v>
                </c:pt>
                <c:pt idx="19">
                  <c:v>20.72</c:v>
                </c:pt>
                <c:pt idx="20">
                  <c:v>21.58</c:v>
                </c:pt>
                <c:pt idx="21">
                  <c:v>22.02</c:v>
                </c:pt>
                <c:pt idx="22">
                  <c:v>22.04</c:v>
                </c:pt>
                <c:pt idx="23">
                  <c:v>22.2</c:v>
                </c:pt>
                <c:pt idx="24">
                  <c:v>22.18</c:v>
                </c:pt>
                <c:pt idx="25">
                  <c:v>23.19</c:v>
                </c:pt>
                <c:pt idx="26">
                  <c:v>23.92</c:v>
                </c:pt>
                <c:pt idx="27">
                  <c:v>24.23</c:v>
                </c:pt>
                <c:pt idx="28">
                  <c:v>23.68</c:v>
                </c:pt>
                <c:pt idx="29">
                  <c:v>23.31</c:v>
                </c:pt>
                <c:pt idx="30">
                  <c:v>24.79</c:v>
                </c:pt>
                <c:pt idx="31">
                  <c:v>24.54</c:v>
                </c:pt>
                <c:pt idx="32">
                  <c:v>24.21</c:v>
                </c:pt>
                <c:pt idx="33">
                  <c:v>24.09</c:v>
                </c:pt>
                <c:pt idx="34">
                  <c:v>23.84</c:v>
                </c:pt>
                <c:pt idx="35">
                  <c:v>23.37</c:v>
                </c:pt>
                <c:pt idx="36">
                  <c:v>24.36</c:v>
                </c:pt>
                <c:pt idx="37">
                  <c:v>26.91</c:v>
                </c:pt>
                <c:pt idx="38">
                  <c:v>27.21</c:v>
                </c:pt>
                <c:pt idx="39">
                  <c:v>27.73</c:v>
                </c:pt>
                <c:pt idx="40">
                  <c:v>28.82</c:v>
                </c:pt>
                <c:pt idx="41">
                  <c:v>30.81</c:v>
                </c:pt>
                <c:pt idx="42">
                  <c:v>31.42</c:v>
                </c:pt>
                <c:pt idx="43">
                  <c:v>31.2</c:v>
                </c:pt>
                <c:pt idx="44">
                  <c:v>29.31</c:v>
                </c:pt>
                <c:pt idx="45">
                  <c:v>31.03</c:v>
                </c:pt>
                <c:pt idx="46">
                  <c:v>33.299999999999997</c:v>
                </c:pt>
              </c:numCache>
            </c:numRef>
          </c:val>
          <c:smooth val="0"/>
          <c:extLst>
            <c:ext xmlns:c16="http://schemas.microsoft.com/office/drawing/2014/chart" uri="{C3380CC4-5D6E-409C-BE32-E72D297353CC}">
              <c16:uniqueId val="{00000002-6368-4E3A-9802-21058BB16294}"/>
            </c:ext>
          </c:extLst>
        </c:ser>
        <c:dLbls>
          <c:showLegendKey val="0"/>
          <c:showVal val="0"/>
          <c:showCatName val="0"/>
          <c:showSerName val="0"/>
          <c:showPercent val="0"/>
          <c:showBubbleSize val="0"/>
        </c:dLbls>
        <c:hiLowLines>
          <c:spPr>
            <a:ln w="15875" cap="flat" cmpd="sng" algn="ctr">
              <a:solidFill>
                <a:schemeClr val="dk1">
                  <a:lumMod val="65000"/>
                  <a:lumOff val="35000"/>
                </a:schemeClr>
              </a:solidFill>
              <a:round/>
            </a:ln>
            <a:effectLst/>
          </c:spPr>
        </c:hiLowLines>
        <c:axId val="1127923423"/>
        <c:axId val="1127927167"/>
      </c:stockChart>
      <c:catAx>
        <c:axId val="1127923423"/>
        <c:scaling>
          <c:orientation val="minMax"/>
        </c:scaling>
        <c:delete val="0"/>
        <c:axPos val="b"/>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7927167"/>
        <c:crosses val="autoZero"/>
        <c:auto val="1"/>
        <c:lblAlgn val="ctr"/>
        <c:lblOffset val="100"/>
        <c:noMultiLvlLbl val="0"/>
      </c:catAx>
      <c:valAx>
        <c:axId val="1127927167"/>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7923423"/>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Volume and Price Analysis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tx>
            <c:strRef>
              <c:f>NUE!$J$20</c:f>
              <c:strCache>
                <c:ptCount val="1"/>
                <c:pt idx="0">
                  <c:v>Volume</c:v>
                </c:pt>
              </c:strCache>
            </c:strRef>
          </c:tx>
          <c:spPr>
            <a:solidFill>
              <a:schemeClr val="accent1">
                <a:alpha val="85000"/>
              </a:schemeClr>
            </a:solidFill>
            <a:ln w="9525" cap="flat" cmpd="sng" algn="ctr">
              <a:solidFill>
                <a:schemeClr val="lt1">
                  <a:alpha val="50000"/>
                </a:schemeClr>
              </a:solidFill>
              <a:round/>
            </a:ln>
            <a:effectLst/>
          </c:spPr>
          <c:invertIfNegative val="0"/>
          <c:cat>
            <c:numRef>
              <c:f>NUE!$I$21:$I$67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NUE!$J$21:$J$67</c:f>
              <c:numCache>
                <c:formatCode>#,##0</c:formatCode>
                <c:ptCount val="47"/>
                <c:pt idx="0">
                  <c:v>2245724</c:v>
                </c:pt>
                <c:pt idx="1">
                  <c:v>2924278</c:v>
                </c:pt>
                <c:pt idx="2">
                  <c:v>7732224</c:v>
                </c:pt>
                <c:pt idx="3">
                  <c:v>4619405</c:v>
                </c:pt>
                <c:pt idx="4">
                  <c:v>3521154</c:v>
                </c:pt>
                <c:pt idx="5">
                  <c:v>3050248</c:v>
                </c:pt>
                <c:pt idx="6">
                  <c:v>4253695</c:v>
                </c:pt>
                <c:pt idx="7">
                  <c:v>2869040</c:v>
                </c:pt>
                <c:pt idx="8">
                  <c:v>2325176</c:v>
                </c:pt>
                <c:pt idx="9">
                  <c:v>2429085</c:v>
                </c:pt>
                <c:pt idx="10">
                  <c:v>3058909</c:v>
                </c:pt>
                <c:pt idx="11">
                  <c:v>2742091</c:v>
                </c:pt>
                <c:pt idx="12">
                  <c:v>4079327</c:v>
                </c:pt>
                <c:pt idx="13">
                  <c:v>5789962</c:v>
                </c:pt>
                <c:pt idx="14">
                  <c:v>6445364</c:v>
                </c:pt>
                <c:pt idx="15">
                  <c:v>3402490</c:v>
                </c:pt>
                <c:pt idx="16">
                  <c:v>3590174</c:v>
                </c:pt>
                <c:pt idx="17">
                  <c:v>5494027</c:v>
                </c:pt>
                <c:pt idx="18">
                  <c:v>5878555</c:v>
                </c:pt>
                <c:pt idx="19">
                  <c:v>5601444</c:v>
                </c:pt>
                <c:pt idx="20">
                  <c:v>4530887</c:v>
                </c:pt>
                <c:pt idx="21">
                  <c:v>4429062</c:v>
                </c:pt>
                <c:pt idx="22">
                  <c:v>3453642</c:v>
                </c:pt>
                <c:pt idx="23">
                  <c:v>3354113</c:v>
                </c:pt>
                <c:pt idx="24">
                  <c:v>2413996</c:v>
                </c:pt>
                <c:pt idx="25">
                  <c:v>4273415</c:v>
                </c:pt>
                <c:pt idx="26">
                  <c:v>4067916</c:v>
                </c:pt>
                <c:pt idx="27">
                  <c:v>3280438</c:v>
                </c:pt>
                <c:pt idx="28">
                  <c:v>3304742</c:v>
                </c:pt>
                <c:pt idx="29">
                  <c:v>2348669</c:v>
                </c:pt>
                <c:pt idx="30">
                  <c:v>1945594</c:v>
                </c:pt>
                <c:pt idx="31">
                  <c:v>1941778</c:v>
                </c:pt>
                <c:pt idx="32">
                  <c:v>2190704</c:v>
                </c:pt>
                <c:pt idx="33">
                  <c:v>2243582</c:v>
                </c:pt>
                <c:pt idx="34">
                  <c:v>4220621</c:v>
                </c:pt>
                <c:pt idx="35">
                  <c:v>2377716</c:v>
                </c:pt>
                <c:pt idx="36">
                  <c:v>2937331</c:v>
                </c:pt>
                <c:pt idx="37">
                  <c:v>4722548</c:v>
                </c:pt>
                <c:pt idx="38">
                  <c:v>4076522</c:v>
                </c:pt>
                <c:pt idx="39">
                  <c:v>3765012</c:v>
                </c:pt>
                <c:pt idx="40">
                  <c:v>3691059</c:v>
                </c:pt>
                <c:pt idx="41">
                  <c:v>3385280</c:v>
                </c:pt>
                <c:pt idx="42">
                  <c:v>2784526</c:v>
                </c:pt>
                <c:pt idx="43">
                  <c:v>3622988</c:v>
                </c:pt>
                <c:pt idx="44">
                  <c:v>3593490</c:v>
                </c:pt>
                <c:pt idx="45">
                  <c:v>3845346</c:v>
                </c:pt>
                <c:pt idx="46">
                  <c:v>2691752</c:v>
                </c:pt>
              </c:numCache>
            </c:numRef>
          </c:val>
          <c:extLst>
            <c:ext xmlns:c16="http://schemas.microsoft.com/office/drawing/2014/chart" uri="{C3380CC4-5D6E-409C-BE32-E72D297353CC}">
              <c16:uniqueId val="{00000000-6228-4FA5-B217-174B77B39DBE}"/>
            </c:ext>
          </c:extLst>
        </c:ser>
        <c:dLbls>
          <c:showLegendKey val="0"/>
          <c:showVal val="0"/>
          <c:showCatName val="0"/>
          <c:showSerName val="0"/>
          <c:showPercent val="0"/>
          <c:showBubbleSize val="0"/>
        </c:dLbls>
        <c:gapWidth val="150"/>
        <c:axId val="947206543"/>
        <c:axId val="947218607"/>
      </c:barChart>
      <c:stockChart>
        <c:ser>
          <c:idx val="1"/>
          <c:order val="1"/>
          <c:tx>
            <c:strRef>
              <c:f>NUE!$K$20</c:f>
              <c:strCache>
                <c:ptCount val="1"/>
                <c:pt idx="0">
                  <c:v>Open</c:v>
                </c:pt>
              </c:strCache>
            </c:strRef>
          </c:tx>
          <c:spPr>
            <a:ln w="25400" cap="rnd">
              <a:noFill/>
              <a:round/>
            </a:ln>
            <a:effectLst/>
          </c:spPr>
          <c:marker>
            <c:symbol val="none"/>
          </c:marker>
          <c:cat>
            <c:numRef>
              <c:f>NUE!$I$21:$I$67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NUE!$K$21:$K$67</c:f>
              <c:numCache>
                <c:formatCode>_([$$-409]* #,##0.00_);_([$$-409]* \(#,##0.00\);_([$$-409]* "-"??_);_(@_)</c:formatCode>
                <c:ptCount val="47"/>
                <c:pt idx="0">
                  <c:v>114.89</c:v>
                </c:pt>
                <c:pt idx="1">
                  <c:v>114.07</c:v>
                </c:pt>
                <c:pt idx="2">
                  <c:v>118.38</c:v>
                </c:pt>
                <c:pt idx="3">
                  <c:v>123.6</c:v>
                </c:pt>
                <c:pt idx="4">
                  <c:v>117.5</c:v>
                </c:pt>
                <c:pt idx="5">
                  <c:v>114</c:v>
                </c:pt>
                <c:pt idx="6">
                  <c:v>110</c:v>
                </c:pt>
                <c:pt idx="7">
                  <c:v>112.79</c:v>
                </c:pt>
                <c:pt idx="8">
                  <c:v>114</c:v>
                </c:pt>
                <c:pt idx="9">
                  <c:v>111.88</c:v>
                </c:pt>
                <c:pt idx="10">
                  <c:v>108.44</c:v>
                </c:pt>
                <c:pt idx="11">
                  <c:v>108.5</c:v>
                </c:pt>
                <c:pt idx="12">
                  <c:v>103.5</c:v>
                </c:pt>
                <c:pt idx="13">
                  <c:v>98.71</c:v>
                </c:pt>
                <c:pt idx="14">
                  <c:v>90.24</c:v>
                </c:pt>
                <c:pt idx="15">
                  <c:v>93.11</c:v>
                </c:pt>
                <c:pt idx="16">
                  <c:v>95.51</c:v>
                </c:pt>
                <c:pt idx="17">
                  <c:v>97.25</c:v>
                </c:pt>
                <c:pt idx="18">
                  <c:v>97.9</c:v>
                </c:pt>
                <c:pt idx="19">
                  <c:v>99.38</c:v>
                </c:pt>
                <c:pt idx="20">
                  <c:v>103.41</c:v>
                </c:pt>
                <c:pt idx="21">
                  <c:v>107.5</c:v>
                </c:pt>
                <c:pt idx="22">
                  <c:v>111.41</c:v>
                </c:pt>
                <c:pt idx="23">
                  <c:v>112.56</c:v>
                </c:pt>
                <c:pt idx="24">
                  <c:v>112.82</c:v>
                </c:pt>
                <c:pt idx="25">
                  <c:v>112.2</c:v>
                </c:pt>
                <c:pt idx="26">
                  <c:v>115.63</c:v>
                </c:pt>
                <c:pt idx="27">
                  <c:v>118.56</c:v>
                </c:pt>
                <c:pt idx="28">
                  <c:v>119.04</c:v>
                </c:pt>
                <c:pt idx="29">
                  <c:v>119</c:v>
                </c:pt>
                <c:pt idx="30">
                  <c:v>117.64</c:v>
                </c:pt>
                <c:pt idx="31">
                  <c:v>120.94</c:v>
                </c:pt>
                <c:pt idx="32">
                  <c:v>121.5</c:v>
                </c:pt>
                <c:pt idx="33">
                  <c:v>121.59</c:v>
                </c:pt>
                <c:pt idx="34">
                  <c:v>122.73</c:v>
                </c:pt>
                <c:pt idx="35">
                  <c:v>119.88</c:v>
                </c:pt>
                <c:pt idx="36">
                  <c:v>113.68</c:v>
                </c:pt>
                <c:pt idx="37">
                  <c:v>121.71</c:v>
                </c:pt>
                <c:pt idx="38">
                  <c:v>128.82</c:v>
                </c:pt>
                <c:pt idx="39">
                  <c:v>132.97</c:v>
                </c:pt>
                <c:pt idx="40">
                  <c:v>133.08000000000001</c:v>
                </c:pt>
                <c:pt idx="41">
                  <c:v>139.38999999999999</c:v>
                </c:pt>
                <c:pt idx="42">
                  <c:v>135.88</c:v>
                </c:pt>
                <c:pt idx="43">
                  <c:v>137.66</c:v>
                </c:pt>
                <c:pt idx="44">
                  <c:v>130.77000000000001</c:v>
                </c:pt>
                <c:pt idx="45">
                  <c:v>126.91</c:v>
                </c:pt>
                <c:pt idx="46">
                  <c:v>130.05000000000001</c:v>
                </c:pt>
              </c:numCache>
            </c:numRef>
          </c:val>
          <c:smooth val="0"/>
          <c:extLst>
            <c:ext xmlns:c16="http://schemas.microsoft.com/office/drawing/2014/chart" uri="{C3380CC4-5D6E-409C-BE32-E72D297353CC}">
              <c16:uniqueId val="{00000001-6228-4FA5-B217-174B77B39DBE}"/>
            </c:ext>
          </c:extLst>
        </c:ser>
        <c:ser>
          <c:idx val="2"/>
          <c:order val="2"/>
          <c:tx>
            <c:strRef>
              <c:f>NUE!$L$20</c:f>
              <c:strCache>
                <c:ptCount val="1"/>
                <c:pt idx="0">
                  <c:v>High</c:v>
                </c:pt>
              </c:strCache>
            </c:strRef>
          </c:tx>
          <c:spPr>
            <a:ln w="25400" cap="rnd">
              <a:noFill/>
              <a:round/>
            </a:ln>
            <a:effectLst/>
          </c:spPr>
          <c:marker>
            <c:symbol val="none"/>
          </c:marker>
          <c:cat>
            <c:numRef>
              <c:f>NUE!$I$21:$I$67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NUE!$L$21:$L$67</c:f>
              <c:numCache>
                <c:formatCode>_([$$-409]* #,##0.00_);_([$$-409]* \(#,##0.00\);_([$$-409]* "-"??_);_(@_)</c:formatCode>
                <c:ptCount val="47"/>
                <c:pt idx="0">
                  <c:v>118.245</c:v>
                </c:pt>
                <c:pt idx="1">
                  <c:v>117.8199</c:v>
                </c:pt>
                <c:pt idx="2">
                  <c:v>126.67019999999999</c:v>
                </c:pt>
                <c:pt idx="3">
                  <c:v>123.9799</c:v>
                </c:pt>
                <c:pt idx="4">
                  <c:v>117.73990000000001</c:v>
                </c:pt>
                <c:pt idx="5">
                  <c:v>115.11</c:v>
                </c:pt>
                <c:pt idx="6">
                  <c:v>110.91</c:v>
                </c:pt>
                <c:pt idx="7">
                  <c:v>115.34</c:v>
                </c:pt>
                <c:pt idx="8">
                  <c:v>116.17</c:v>
                </c:pt>
                <c:pt idx="9">
                  <c:v>112.78</c:v>
                </c:pt>
                <c:pt idx="10">
                  <c:v>108.735</c:v>
                </c:pt>
                <c:pt idx="11">
                  <c:v>108.92</c:v>
                </c:pt>
                <c:pt idx="12">
                  <c:v>106.51</c:v>
                </c:pt>
                <c:pt idx="13">
                  <c:v>98.78</c:v>
                </c:pt>
                <c:pt idx="14">
                  <c:v>95.91</c:v>
                </c:pt>
                <c:pt idx="15">
                  <c:v>95.42</c:v>
                </c:pt>
                <c:pt idx="16">
                  <c:v>96.03</c:v>
                </c:pt>
                <c:pt idx="17">
                  <c:v>99.01</c:v>
                </c:pt>
                <c:pt idx="18">
                  <c:v>100.58</c:v>
                </c:pt>
                <c:pt idx="19">
                  <c:v>102.93</c:v>
                </c:pt>
                <c:pt idx="20">
                  <c:v>107.66500000000001</c:v>
                </c:pt>
                <c:pt idx="21">
                  <c:v>112.75</c:v>
                </c:pt>
                <c:pt idx="22">
                  <c:v>114.99</c:v>
                </c:pt>
                <c:pt idx="23">
                  <c:v>114.34</c:v>
                </c:pt>
                <c:pt idx="24">
                  <c:v>113.57</c:v>
                </c:pt>
                <c:pt idx="25">
                  <c:v>116.85</c:v>
                </c:pt>
                <c:pt idx="26">
                  <c:v>120.34</c:v>
                </c:pt>
                <c:pt idx="27">
                  <c:v>123.36</c:v>
                </c:pt>
                <c:pt idx="28">
                  <c:v>122.1</c:v>
                </c:pt>
                <c:pt idx="29">
                  <c:v>119.95</c:v>
                </c:pt>
                <c:pt idx="30">
                  <c:v>122.03</c:v>
                </c:pt>
                <c:pt idx="31">
                  <c:v>124.39</c:v>
                </c:pt>
                <c:pt idx="32">
                  <c:v>123.58</c:v>
                </c:pt>
                <c:pt idx="33">
                  <c:v>124.06</c:v>
                </c:pt>
                <c:pt idx="34">
                  <c:v>124.96469999999999</c:v>
                </c:pt>
                <c:pt idx="35">
                  <c:v>121.13</c:v>
                </c:pt>
                <c:pt idx="36">
                  <c:v>121.28</c:v>
                </c:pt>
                <c:pt idx="37">
                  <c:v>130.5</c:v>
                </c:pt>
                <c:pt idx="38">
                  <c:v>134.38</c:v>
                </c:pt>
                <c:pt idx="39">
                  <c:v>136.95500000000001</c:v>
                </c:pt>
                <c:pt idx="40">
                  <c:v>139.13</c:v>
                </c:pt>
                <c:pt idx="41">
                  <c:v>140.2492</c:v>
                </c:pt>
                <c:pt idx="42">
                  <c:v>138.9</c:v>
                </c:pt>
                <c:pt idx="43">
                  <c:v>138.72</c:v>
                </c:pt>
                <c:pt idx="44">
                  <c:v>131.78</c:v>
                </c:pt>
                <c:pt idx="45">
                  <c:v>131.22</c:v>
                </c:pt>
                <c:pt idx="46">
                  <c:v>134.19499999999999</c:v>
                </c:pt>
              </c:numCache>
            </c:numRef>
          </c:val>
          <c:smooth val="0"/>
          <c:extLst>
            <c:ext xmlns:c16="http://schemas.microsoft.com/office/drawing/2014/chart" uri="{C3380CC4-5D6E-409C-BE32-E72D297353CC}">
              <c16:uniqueId val="{00000002-6228-4FA5-B217-174B77B39DBE}"/>
            </c:ext>
          </c:extLst>
        </c:ser>
        <c:ser>
          <c:idx val="3"/>
          <c:order val="3"/>
          <c:tx>
            <c:strRef>
              <c:f>NUE!$M$20</c:f>
              <c:strCache>
                <c:ptCount val="1"/>
                <c:pt idx="0">
                  <c:v>Low</c:v>
                </c:pt>
              </c:strCache>
            </c:strRef>
          </c:tx>
          <c:spPr>
            <a:ln w="25400" cap="rnd">
              <a:noFill/>
              <a:round/>
            </a:ln>
            <a:effectLst/>
          </c:spPr>
          <c:marker>
            <c:symbol val="none"/>
          </c:marker>
          <c:cat>
            <c:numRef>
              <c:f>NUE!$I$21:$I$67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NUE!$M$21:$M$67</c:f>
              <c:numCache>
                <c:formatCode>_([$$-409]* #,##0.00_);_([$$-409]* \(#,##0.00\);_([$$-409]* "-"??_);_(@_)</c:formatCode>
                <c:ptCount val="47"/>
                <c:pt idx="0">
                  <c:v>112.39</c:v>
                </c:pt>
                <c:pt idx="1">
                  <c:v>112.68</c:v>
                </c:pt>
                <c:pt idx="2">
                  <c:v>118.2</c:v>
                </c:pt>
                <c:pt idx="3">
                  <c:v>116.42010000000001</c:v>
                </c:pt>
                <c:pt idx="4">
                  <c:v>113.5</c:v>
                </c:pt>
                <c:pt idx="5">
                  <c:v>110.46</c:v>
                </c:pt>
                <c:pt idx="6">
                  <c:v>107.42</c:v>
                </c:pt>
                <c:pt idx="7">
                  <c:v>111.43</c:v>
                </c:pt>
                <c:pt idx="8">
                  <c:v>112.29</c:v>
                </c:pt>
                <c:pt idx="9">
                  <c:v>109.441</c:v>
                </c:pt>
                <c:pt idx="10">
                  <c:v>105.38</c:v>
                </c:pt>
                <c:pt idx="11">
                  <c:v>103.62</c:v>
                </c:pt>
                <c:pt idx="12">
                  <c:v>100.04</c:v>
                </c:pt>
                <c:pt idx="13">
                  <c:v>92.89</c:v>
                </c:pt>
                <c:pt idx="14">
                  <c:v>88.5</c:v>
                </c:pt>
                <c:pt idx="15">
                  <c:v>92.23</c:v>
                </c:pt>
                <c:pt idx="16">
                  <c:v>91.69</c:v>
                </c:pt>
                <c:pt idx="17">
                  <c:v>95.32</c:v>
                </c:pt>
                <c:pt idx="18">
                  <c:v>96.690100000000001</c:v>
                </c:pt>
                <c:pt idx="19">
                  <c:v>99.07</c:v>
                </c:pt>
                <c:pt idx="20">
                  <c:v>103.41</c:v>
                </c:pt>
                <c:pt idx="21">
                  <c:v>106.02</c:v>
                </c:pt>
                <c:pt idx="22">
                  <c:v>110.57</c:v>
                </c:pt>
                <c:pt idx="23">
                  <c:v>110.13</c:v>
                </c:pt>
                <c:pt idx="24">
                  <c:v>109.2</c:v>
                </c:pt>
                <c:pt idx="25">
                  <c:v>111.83</c:v>
                </c:pt>
                <c:pt idx="26">
                  <c:v>115.24</c:v>
                </c:pt>
                <c:pt idx="27">
                  <c:v>118.02</c:v>
                </c:pt>
                <c:pt idx="28">
                  <c:v>117.85129999999999</c:v>
                </c:pt>
                <c:pt idx="29">
                  <c:v>116.52</c:v>
                </c:pt>
                <c:pt idx="30">
                  <c:v>117</c:v>
                </c:pt>
                <c:pt idx="31">
                  <c:v>120.63</c:v>
                </c:pt>
                <c:pt idx="32">
                  <c:v>120.3</c:v>
                </c:pt>
                <c:pt idx="33">
                  <c:v>121.35</c:v>
                </c:pt>
                <c:pt idx="34">
                  <c:v>118.18</c:v>
                </c:pt>
                <c:pt idx="35">
                  <c:v>117.22</c:v>
                </c:pt>
                <c:pt idx="36">
                  <c:v>112.175</c:v>
                </c:pt>
                <c:pt idx="37">
                  <c:v>121.71</c:v>
                </c:pt>
                <c:pt idx="38">
                  <c:v>128.19999999999999</c:v>
                </c:pt>
                <c:pt idx="39">
                  <c:v>128.35</c:v>
                </c:pt>
                <c:pt idx="40">
                  <c:v>130.44999999999999</c:v>
                </c:pt>
                <c:pt idx="41">
                  <c:v>135.65</c:v>
                </c:pt>
                <c:pt idx="42">
                  <c:v>134.34</c:v>
                </c:pt>
                <c:pt idx="43">
                  <c:v>130.25</c:v>
                </c:pt>
                <c:pt idx="44">
                  <c:v>125.6</c:v>
                </c:pt>
                <c:pt idx="45">
                  <c:v>126.01</c:v>
                </c:pt>
                <c:pt idx="46">
                  <c:v>128.93</c:v>
                </c:pt>
              </c:numCache>
            </c:numRef>
          </c:val>
          <c:smooth val="0"/>
          <c:extLst>
            <c:ext xmlns:c16="http://schemas.microsoft.com/office/drawing/2014/chart" uri="{C3380CC4-5D6E-409C-BE32-E72D297353CC}">
              <c16:uniqueId val="{00000003-6228-4FA5-B217-174B77B39DBE}"/>
            </c:ext>
          </c:extLst>
        </c:ser>
        <c:ser>
          <c:idx val="4"/>
          <c:order val="4"/>
          <c:tx>
            <c:strRef>
              <c:f>NUE!$N$20</c:f>
              <c:strCache>
                <c:ptCount val="1"/>
                <c:pt idx="0">
                  <c:v>Close</c:v>
                </c:pt>
              </c:strCache>
            </c:strRef>
          </c:tx>
          <c:spPr>
            <a:ln w="25400" cap="rnd">
              <a:noFill/>
              <a:round/>
            </a:ln>
            <a:effectLst/>
          </c:spPr>
          <c:marker>
            <c:symbol val="none"/>
          </c:marker>
          <c:cat>
            <c:numRef>
              <c:f>NUE!$I$21:$I$67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NUE!$N$21:$N$67</c:f>
              <c:numCache>
                <c:formatCode>_([$$-409]* #,##0.00_);_([$$-409]* \(#,##0.00\);_([$$-409]* "-"??_);_(@_)</c:formatCode>
                <c:ptCount val="47"/>
                <c:pt idx="0">
                  <c:v>113.04</c:v>
                </c:pt>
                <c:pt idx="1">
                  <c:v>117.07</c:v>
                </c:pt>
                <c:pt idx="2">
                  <c:v>122.72</c:v>
                </c:pt>
                <c:pt idx="3">
                  <c:v>116.6</c:v>
                </c:pt>
                <c:pt idx="4">
                  <c:v>114.44</c:v>
                </c:pt>
                <c:pt idx="5">
                  <c:v>111.86</c:v>
                </c:pt>
                <c:pt idx="6">
                  <c:v>110.84</c:v>
                </c:pt>
                <c:pt idx="7">
                  <c:v>114.72</c:v>
                </c:pt>
                <c:pt idx="8">
                  <c:v>112.72</c:v>
                </c:pt>
                <c:pt idx="9">
                  <c:v>110.82</c:v>
                </c:pt>
                <c:pt idx="10">
                  <c:v>106.7</c:v>
                </c:pt>
                <c:pt idx="11">
                  <c:v>104.25</c:v>
                </c:pt>
                <c:pt idx="12">
                  <c:v>100.34</c:v>
                </c:pt>
                <c:pt idx="13">
                  <c:v>93.05</c:v>
                </c:pt>
                <c:pt idx="14">
                  <c:v>95.31</c:v>
                </c:pt>
                <c:pt idx="15">
                  <c:v>94.19</c:v>
                </c:pt>
                <c:pt idx="16">
                  <c:v>93.04</c:v>
                </c:pt>
                <c:pt idx="17">
                  <c:v>96.74</c:v>
                </c:pt>
                <c:pt idx="18">
                  <c:v>99.79</c:v>
                </c:pt>
                <c:pt idx="19">
                  <c:v>101.4</c:v>
                </c:pt>
                <c:pt idx="20">
                  <c:v>107.46</c:v>
                </c:pt>
                <c:pt idx="21">
                  <c:v>111.98</c:v>
                </c:pt>
                <c:pt idx="22">
                  <c:v>112.25</c:v>
                </c:pt>
                <c:pt idx="23">
                  <c:v>111.26</c:v>
                </c:pt>
                <c:pt idx="24">
                  <c:v>111.12</c:v>
                </c:pt>
                <c:pt idx="25">
                  <c:v>115.57</c:v>
                </c:pt>
                <c:pt idx="26">
                  <c:v>120.08</c:v>
                </c:pt>
                <c:pt idx="27">
                  <c:v>121.59</c:v>
                </c:pt>
                <c:pt idx="28">
                  <c:v>118.41</c:v>
                </c:pt>
                <c:pt idx="29">
                  <c:v>117.35</c:v>
                </c:pt>
                <c:pt idx="30">
                  <c:v>121.58</c:v>
                </c:pt>
                <c:pt idx="31">
                  <c:v>122.66</c:v>
                </c:pt>
                <c:pt idx="32">
                  <c:v>120.94</c:v>
                </c:pt>
                <c:pt idx="33">
                  <c:v>122.93</c:v>
                </c:pt>
                <c:pt idx="34">
                  <c:v>118.71</c:v>
                </c:pt>
                <c:pt idx="35">
                  <c:v>117.98</c:v>
                </c:pt>
                <c:pt idx="36">
                  <c:v>120.9</c:v>
                </c:pt>
                <c:pt idx="37">
                  <c:v>130.05000000000001</c:v>
                </c:pt>
                <c:pt idx="38">
                  <c:v>131.62</c:v>
                </c:pt>
                <c:pt idx="39">
                  <c:v>131</c:v>
                </c:pt>
                <c:pt idx="40">
                  <c:v>138.01</c:v>
                </c:pt>
                <c:pt idx="41">
                  <c:v>137.53</c:v>
                </c:pt>
                <c:pt idx="42">
                  <c:v>138.72</c:v>
                </c:pt>
                <c:pt idx="43">
                  <c:v>131.9</c:v>
                </c:pt>
                <c:pt idx="44">
                  <c:v>125.96</c:v>
                </c:pt>
                <c:pt idx="45">
                  <c:v>130.01</c:v>
                </c:pt>
                <c:pt idx="46">
                  <c:v>133.56</c:v>
                </c:pt>
              </c:numCache>
            </c:numRef>
          </c:val>
          <c:smooth val="0"/>
          <c:extLst>
            <c:ext xmlns:c16="http://schemas.microsoft.com/office/drawing/2014/chart" uri="{C3380CC4-5D6E-409C-BE32-E72D297353CC}">
              <c16:uniqueId val="{00000004-6228-4FA5-B217-174B77B39DBE}"/>
            </c:ext>
          </c:extLst>
        </c:ser>
        <c:dLbls>
          <c:showLegendKey val="0"/>
          <c:showVal val="0"/>
          <c:showCatName val="0"/>
          <c:showSerName val="0"/>
          <c:showPercent val="0"/>
          <c:showBubbleSize val="0"/>
        </c:dLbls>
        <c:hiLowLines>
          <c:spPr>
            <a:ln w="15875" cap="flat" cmpd="sng" algn="ctr">
              <a:solidFill>
                <a:schemeClr val="dk1">
                  <a:lumMod val="65000"/>
                  <a:lumOff val="35000"/>
                </a:schemeClr>
              </a:solidFill>
              <a:round/>
            </a:ln>
            <a:effectLst/>
          </c:spPr>
        </c:hiLowLines>
        <c:upDownBars>
          <c:gapWidth val="150"/>
          <c:upBars>
            <c:spPr>
              <a:solidFill>
                <a:schemeClr val="lt1"/>
              </a:solidFill>
              <a:ln w="9525" cap="flat" cmpd="sng" algn="ctr">
                <a:solidFill>
                  <a:schemeClr val="lt1">
                    <a:lumMod val="85000"/>
                  </a:schemeClr>
                </a:solidFill>
                <a:round/>
              </a:ln>
              <a:effectLst/>
            </c:spPr>
          </c:upBars>
          <c:downBars>
            <c:spPr>
              <a:solidFill>
                <a:schemeClr val="dk1">
                  <a:lumMod val="65000"/>
                  <a:lumOff val="35000"/>
                </a:schemeClr>
              </a:solidFill>
              <a:ln w="9525" cap="flat" cmpd="sng" algn="ctr">
                <a:solidFill>
                  <a:schemeClr val="dk1">
                    <a:lumMod val="65000"/>
                    <a:lumOff val="35000"/>
                  </a:schemeClr>
                </a:solidFill>
                <a:round/>
              </a:ln>
              <a:effectLst/>
            </c:spPr>
          </c:downBars>
        </c:upDownBars>
        <c:axId val="947220271"/>
        <c:axId val="947210287"/>
      </c:stockChart>
      <c:dateAx>
        <c:axId val="947206543"/>
        <c:scaling>
          <c:orientation val="minMax"/>
        </c:scaling>
        <c:delete val="0"/>
        <c:axPos val="b"/>
        <c:numFmt formatCode="m/d/yyyy"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947218607"/>
        <c:crosses val="autoZero"/>
        <c:auto val="1"/>
        <c:lblOffset val="100"/>
        <c:baseTimeUnit val="days"/>
      </c:dateAx>
      <c:valAx>
        <c:axId val="947218607"/>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947206543"/>
        <c:crosses val="autoZero"/>
        <c:crossBetween val="between"/>
      </c:valAx>
      <c:valAx>
        <c:axId val="947210287"/>
        <c:scaling>
          <c:orientation val="minMax"/>
        </c:scaling>
        <c:delete val="0"/>
        <c:axPos val="r"/>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947220271"/>
        <c:crosses val="max"/>
        <c:crossBetween val="between"/>
      </c:valAx>
      <c:dateAx>
        <c:axId val="947220271"/>
        <c:scaling>
          <c:orientation val="minMax"/>
        </c:scaling>
        <c:delete val="1"/>
        <c:axPos val="b"/>
        <c:numFmt formatCode="m/d/yyyy" sourceLinked="1"/>
        <c:majorTickMark val="out"/>
        <c:minorTickMark val="none"/>
        <c:tickLblPos val="nextTo"/>
        <c:crossAx val="947210287"/>
        <c:crosses val="autoZero"/>
        <c:auto val="1"/>
        <c:lblOffset val="100"/>
        <c:baseTimeUnit val="days"/>
      </c:date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 Open-High-Low-Close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stockChart>
        <c:ser>
          <c:idx val="0"/>
          <c:order val="0"/>
          <c:tx>
            <c:strRef>
              <c:f>NUE!$K$20</c:f>
              <c:strCache>
                <c:ptCount val="1"/>
                <c:pt idx="0">
                  <c:v>Open</c:v>
                </c:pt>
              </c:strCache>
            </c:strRef>
          </c:tx>
          <c:spPr>
            <a:ln w="25400" cap="rnd">
              <a:noFill/>
              <a:round/>
            </a:ln>
            <a:effectLst/>
          </c:spPr>
          <c:marker>
            <c:symbol val="none"/>
          </c:marker>
          <c:val>
            <c:numRef>
              <c:f>NUE!$K$21:$K$67</c:f>
              <c:numCache>
                <c:formatCode>_([$$-409]* #,##0.00_);_([$$-409]* \(#,##0.00\);_([$$-409]* "-"??_);_(@_)</c:formatCode>
                <c:ptCount val="47"/>
                <c:pt idx="0">
                  <c:v>114.89</c:v>
                </c:pt>
                <c:pt idx="1">
                  <c:v>114.07</c:v>
                </c:pt>
                <c:pt idx="2">
                  <c:v>118.38</c:v>
                </c:pt>
                <c:pt idx="3">
                  <c:v>123.6</c:v>
                </c:pt>
                <c:pt idx="4">
                  <c:v>117.5</c:v>
                </c:pt>
                <c:pt idx="5">
                  <c:v>114</c:v>
                </c:pt>
                <c:pt idx="6">
                  <c:v>110</c:v>
                </c:pt>
                <c:pt idx="7">
                  <c:v>112.79</c:v>
                </c:pt>
                <c:pt idx="8">
                  <c:v>114</c:v>
                </c:pt>
                <c:pt idx="9">
                  <c:v>111.88</c:v>
                </c:pt>
                <c:pt idx="10">
                  <c:v>108.44</c:v>
                </c:pt>
                <c:pt idx="11">
                  <c:v>108.5</c:v>
                </c:pt>
                <c:pt idx="12">
                  <c:v>103.5</c:v>
                </c:pt>
                <c:pt idx="13">
                  <c:v>98.71</c:v>
                </c:pt>
                <c:pt idx="14">
                  <c:v>90.24</c:v>
                </c:pt>
                <c:pt idx="15">
                  <c:v>93.11</c:v>
                </c:pt>
                <c:pt idx="16">
                  <c:v>95.51</c:v>
                </c:pt>
                <c:pt idx="17">
                  <c:v>97.25</c:v>
                </c:pt>
                <c:pt idx="18">
                  <c:v>97.9</c:v>
                </c:pt>
                <c:pt idx="19">
                  <c:v>99.38</c:v>
                </c:pt>
                <c:pt idx="20">
                  <c:v>103.41</c:v>
                </c:pt>
                <c:pt idx="21">
                  <c:v>107.5</c:v>
                </c:pt>
                <c:pt idx="22">
                  <c:v>111.41</c:v>
                </c:pt>
                <c:pt idx="23">
                  <c:v>112.56</c:v>
                </c:pt>
                <c:pt idx="24">
                  <c:v>112.82</c:v>
                </c:pt>
                <c:pt idx="25">
                  <c:v>112.2</c:v>
                </c:pt>
                <c:pt idx="26">
                  <c:v>115.63</c:v>
                </c:pt>
                <c:pt idx="27">
                  <c:v>118.56</c:v>
                </c:pt>
                <c:pt idx="28">
                  <c:v>119.04</c:v>
                </c:pt>
                <c:pt idx="29">
                  <c:v>119</c:v>
                </c:pt>
                <c:pt idx="30">
                  <c:v>117.64</c:v>
                </c:pt>
                <c:pt idx="31">
                  <c:v>120.94</c:v>
                </c:pt>
                <c:pt idx="32">
                  <c:v>121.5</c:v>
                </c:pt>
                <c:pt idx="33">
                  <c:v>121.59</c:v>
                </c:pt>
                <c:pt idx="34">
                  <c:v>122.73</c:v>
                </c:pt>
                <c:pt idx="35">
                  <c:v>119.88</c:v>
                </c:pt>
                <c:pt idx="36">
                  <c:v>113.68</c:v>
                </c:pt>
                <c:pt idx="37">
                  <c:v>121.71</c:v>
                </c:pt>
                <c:pt idx="38">
                  <c:v>128.82</c:v>
                </c:pt>
                <c:pt idx="39">
                  <c:v>132.97</c:v>
                </c:pt>
                <c:pt idx="40">
                  <c:v>133.08000000000001</c:v>
                </c:pt>
                <c:pt idx="41">
                  <c:v>139.38999999999999</c:v>
                </c:pt>
                <c:pt idx="42">
                  <c:v>135.88</c:v>
                </c:pt>
                <c:pt idx="43">
                  <c:v>137.66</c:v>
                </c:pt>
                <c:pt idx="44">
                  <c:v>130.77000000000001</c:v>
                </c:pt>
                <c:pt idx="45">
                  <c:v>126.91</c:v>
                </c:pt>
                <c:pt idx="46">
                  <c:v>130.05000000000001</c:v>
                </c:pt>
              </c:numCache>
            </c:numRef>
          </c:val>
          <c:smooth val="0"/>
          <c:extLst>
            <c:ext xmlns:c16="http://schemas.microsoft.com/office/drawing/2014/chart" uri="{C3380CC4-5D6E-409C-BE32-E72D297353CC}">
              <c16:uniqueId val="{00000000-3FF1-4902-A921-5F0ABDE6BEB2}"/>
            </c:ext>
          </c:extLst>
        </c:ser>
        <c:ser>
          <c:idx val="1"/>
          <c:order val="1"/>
          <c:tx>
            <c:strRef>
              <c:f>NUE!$L$20</c:f>
              <c:strCache>
                <c:ptCount val="1"/>
                <c:pt idx="0">
                  <c:v>High</c:v>
                </c:pt>
              </c:strCache>
            </c:strRef>
          </c:tx>
          <c:spPr>
            <a:ln w="25400" cap="rnd">
              <a:noFill/>
              <a:round/>
            </a:ln>
            <a:effectLst/>
          </c:spPr>
          <c:marker>
            <c:symbol val="none"/>
          </c:marker>
          <c:val>
            <c:numRef>
              <c:f>NUE!$L$21:$L$67</c:f>
              <c:numCache>
                <c:formatCode>_([$$-409]* #,##0.00_);_([$$-409]* \(#,##0.00\);_([$$-409]* "-"??_);_(@_)</c:formatCode>
                <c:ptCount val="47"/>
                <c:pt idx="0">
                  <c:v>118.245</c:v>
                </c:pt>
                <c:pt idx="1">
                  <c:v>117.8199</c:v>
                </c:pt>
                <c:pt idx="2">
                  <c:v>126.67019999999999</c:v>
                </c:pt>
                <c:pt idx="3">
                  <c:v>123.9799</c:v>
                </c:pt>
                <c:pt idx="4">
                  <c:v>117.73990000000001</c:v>
                </c:pt>
                <c:pt idx="5">
                  <c:v>115.11</c:v>
                </c:pt>
                <c:pt idx="6">
                  <c:v>110.91</c:v>
                </c:pt>
                <c:pt idx="7">
                  <c:v>115.34</c:v>
                </c:pt>
                <c:pt idx="8">
                  <c:v>116.17</c:v>
                </c:pt>
                <c:pt idx="9">
                  <c:v>112.78</c:v>
                </c:pt>
                <c:pt idx="10">
                  <c:v>108.735</c:v>
                </c:pt>
                <c:pt idx="11">
                  <c:v>108.92</c:v>
                </c:pt>
                <c:pt idx="12">
                  <c:v>106.51</c:v>
                </c:pt>
                <c:pt idx="13">
                  <c:v>98.78</c:v>
                </c:pt>
                <c:pt idx="14">
                  <c:v>95.91</c:v>
                </c:pt>
                <c:pt idx="15">
                  <c:v>95.42</c:v>
                </c:pt>
                <c:pt idx="16">
                  <c:v>96.03</c:v>
                </c:pt>
                <c:pt idx="17">
                  <c:v>99.01</c:v>
                </c:pt>
                <c:pt idx="18">
                  <c:v>100.58</c:v>
                </c:pt>
                <c:pt idx="19">
                  <c:v>102.93</c:v>
                </c:pt>
                <c:pt idx="20">
                  <c:v>107.66500000000001</c:v>
                </c:pt>
                <c:pt idx="21">
                  <c:v>112.75</c:v>
                </c:pt>
                <c:pt idx="22">
                  <c:v>114.99</c:v>
                </c:pt>
                <c:pt idx="23">
                  <c:v>114.34</c:v>
                </c:pt>
                <c:pt idx="24">
                  <c:v>113.57</c:v>
                </c:pt>
                <c:pt idx="25">
                  <c:v>116.85</c:v>
                </c:pt>
                <c:pt idx="26">
                  <c:v>120.34</c:v>
                </c:pt>
                <c:pt idx="27">
                  <c:v>123.36</c:v>
                </c:pt>
                <c:pt idx="28">
                  <c:v>122.1</c:v>
                </c:pt>
                <c:pt idx="29">
                  <c:v>119.95</c:v>
                </c:pt>
                <c:pt idx="30">
                  <c:v>122.03</c:v>
                </c:pt>
                <c:pt idx="31">
                  <c:v>124.39</c:v>
                </c:pt>
                <c:pt idx="32">
                  <c:v>123.58</c:v>
                </c:pt>
                <c:pt idx="33">
                  <c:v>124.06</c:v>
                </c:pt>
                <c:pt idx="34">
                  <c:v>124.96469999999999</c:v>
                </c:pt>
                <c:pt idx="35">
                  <c:v>121.13</c:v>
                </c:pt>
                <c:pt idx="36">
                  <c:v>121.28</c:v>
                </c:pt>
                <c:pt idx="37">
                  <c:v>130.5</c:v>
                </c:pt>
                <c:pt idx="38">
                  <c:v>134.38</c:v>
                </c:pt>
                <c:pt idx="39">
                  <c:v>136.95500000000001</c:v>
                </c:pt>
                <c:pt idx="40">
                  <c:v>139.13</c:v>
                </c:pt>
                <c:pt idx="41">
                  <c:v>140.2492</c:v>
                </c:pt>
                <c:pt idx="42">
                  <c:v>138.9</c:v>
                </c:pt>
                <c:pt idx="43">
                  <c:v>138.72</c:v>
                </c:pt>
                <c:pt idx="44">
                  <c:v>131.78</c:v>
                </c:pt>
                <c:pt idx="45">
                  <c:v>131.22</c:v>
                </c:pt>
                <c:pt idx="46">
                  <c:v>134.19499999999999</c:v>
                </c:pt>
              </c:numCache>
            </c:numRef>
          </c:val>
          <c:smooth val="0"/>
          <c:extLst>
            <c:ext xmlns:c16="http://schemas.microsoft.com/office/drawing/2014/chart" uri="{C3380CC4-5D6E-409C-BE32-E72D297353CC}">
              <c16:uniqueId val="{00000001-3FF1-4902-A921-5F0ABDE6BEB2}"/>
            </c:ext>
          </c:extLst>
        </c:ser>
        <c:ser>
          <c:idx val="2"/>
          <c:order val="2"/>
          <c:tx>
            <c:strRef>
              <c:f>NUE!$M$20</c:f>
              <c:strCache>
                <c:ptCount val="1"/>
                <c:pt idx="0">
                  <c:v>Low</c:v>
                </c:pt>
              </c:strCache>
            </c:strRef>
          </c:tx>
          <c:spPr>
            <a:ln w="25400" cap="rnd">
              <a:noFill/>
              <a:round/>
            </a:ln>
            <a:effectLst/>
          </c:spPr>
          <c:marker>
            <c:symbol val="none"/>
          </c:marker>
          <c:val>
            <c:numRef>
              <c:f>NUE!$M$21:$M$67</c:f>
              <c:numCache>
                <c:formatCode>_([$$-409]* #,##0.00_);_([$$-409]* \(#,##0.00\);_([$$-409]* "-"??_);_(@_)</c:formatCode>
                <c:ptCount val="47"/>
                <c:pt idx="0">
                  <c:v>112.39</c:v>
                </c:pt>
                <c:pt idx="1">
                  <c:v>112.68</c:v>
                </c:pt>
                <c:pt idx="2">
                  <c:v>118.2</c:v>
                </c:pt>
                <c:pt idx="3">
                  <c:v>116.42010000000001</c:v>
                </c:pt>
                <c:pt idx="4">
                  <c:v>113.5</c:v>
                </c:pt>
                <c:pt idx="5">
                  <c:v>110.46</c:v>
                </c:pt>
                <c:pt idx="6">
                  <c:v>107.42</c:v>
                </c:pt>
                <c:pt idx="7">
                  <c:v>111.43</c:v>
                </c:pt>
                <c:pt idx="8">
                  <c:v>112.29</c:v>
                </c:pt>
                <c:pt idx="9">
                  <c:v>109.441</c:v>
                </c:pt>
                <c:pt idx="10">
                  <c:v>105.38</c:v>
                </c:pt>
                <c:pt idx="11">
                  <c:v>103.62</c:v>
                </c:pt>
                <c:pt idx="12">
                  <c:v>100.04</c:v>
                </c:pt>
                <c:pt idx="13">
                  <c:v>92.89</c:v>
                </c:pt>
                <c:pt idx="14">
                  <c:v>88.5</c:v>
                </c:pt>
                <c:pt idx="15">
                  <c:v>92.23</c:v>
                </c:pt>
                <c:pt idx="16">
                  <c:v>91.69</c:v>
                </c:pt>
                <c:pt idx="17">
                  <c:v>95.32</c:v>
                </c:pt>
                <c:pt idx="18">
                  <c:v>96.690100000000001</c:v>
                </c:pt>
                <c:pt idx="19">
                  <c:v>99.07</c:v>
                </c:pt>
                <c:pt idx="20">
                  <c:v>103.41</c:v>
                </c:pt>
                <c:pt idx="21">
                  <c:v>106.02</c:v>
                </c:pt>
                <c:pt idx="22">
                  <c:v>110.57</c:v>
                </c:pt>
                <c:pt idx="23">
                  <c:v>110.13</c:v>
                </c:pt>
                <c:pt idx="24">
                  <c:v>109.2</c:v>
                </c:pt>
                <c:pt idx="25">
                  <c:v>111.83</c:v>
                </c:pt>
                <c:pt idx="26">
                  <c:v>115.24</c:v>
                </c:pt>
                <c:pt idx="27">
                  <c:v>118.02</c:v>
                </c:pt>
                <c:pt idx="28">
                  <c:v>117.85129999999999</c:v>
                </c:pt>
                <c:pt idx="29">
                  <c:v>116.52</c:v>
                </c:pt>
                <c:pt idx="30">
                  <c:v>117</c:v>
                </c:pt>
                <c:pt idx="31">
                  <c:v>120.63</c:v>
                </c:pt>
                <c:pt idx="32">
                  <c:v>120.3</c:v>
                </c:pt>
                <c:pt idx="33">
                  <c:v>121.35</c:v>
                </c:pt>
                <c:pt idx="34">
                  <c:v>118.18</c:v>
                </c:pt>
                <c:pt idx="35">
                  <c:v>117.22</c:v>
                </c:pt>
                <c:pt idx="36">
                  <c:v>112.175</c:v>
                </c:pt>
                <c:pt idx="37">
                  <c:v>121.71</c:v>
                </c:pt>
                <c:pt idx="38">
                  <c:v>128.19999999999999</c:v>
                </c:pt>
                <c:pt idx="39">
                  <c:v>128.35</c:v>
                </c:pt>
                <c:pt idx="40">
                  <c:v>130.44999999999999</c:v>
                </c:pt>
                <c:pt idx="41">
                  <c:v>135.65</c:v>
                </c:pt>
                <c:pt idx="42">
                  <c:v>134.34</c:v>
                </c:pt>
                <c:pt idx="43">
                  <c:v>130.25</c:v>
                </c:pt>
                <c:pt idx="44">
                  <c:v>125.6</c:v>
                </c:pt>
                <c:pt idx="45">
                  <c:v>126.01</c:v>
                </c:pt>
                <c:pt idx="46">
                  <c:v>128.93</c:v>
                </c:pt>
              </c:numCache>
            </c:numRef>
          </c:val>
          <c:smooth val="0"/>
          <c:extLst>
            <c:ext xmlns:c16="http://schemas.microsoft.com/office/drawing/2014/chart" uri="{C3380CC4-5D6E-409C-BE32-E72D297353CC}">
              <c16:uniqueId val="{00000002-3FF1-4902-A921-5F0ABDE6BEB2}"/>
            </c:ext>
          </c:extLst>
        </c:ser>
        <c:ser>
          <c:idx val="3"/>
          <c:order val="3"/>
          <c:tx>
            <c:strRef>
              <c:f>NUE!$N$20</c:f>
              <c:strCache>
                <c:ptCount val="1"/>
                <c:pt idx="0">
                  <c:v>Close</c:v>
                </c:pt>
              </c:strCache>
            </c:strRef>
          </c:tx>
          <c:spPr>
            <a:ln w="25400" cap="rnd">
              <a:noFill/>
              <a:round/>
            </a:ln>
            <a:effectLst/>
          </c:spPr>
          <c:marker>
            <c:symbol val="none"/>
          </c:marker>
          <c:val>
            <c:numRef>
              <c:f>NUE!$N$21:$N$67</c:f>
              <c:numCache>
                <c:formatCode>_([$$-409]* #,##0.00_);_([$$-409]* \(#,##0.00\);_([$$-409]* "-"??_);_(@_)</c:formatCode>
                <c:ptCount val="47"/>
                <c:pt idx="0">
                  <c:v>113.04</c:v>
                </c:pt>
                <c:pt idx="1">
                  <c:v>117.07</c:v>
                </c:pt>
                <c:pt idx="2">
                  <c:v>122.72</c:v>
                </c:pt>
                <c:pt idx="3">
                  <c:v>116.6</c:v>
                </c:pt>
                <c:pt idx="4">
                  <c:v>114.44</c:v>
                </c:pt>
                <c:pt idx="5">
                  <c:v>111.86</c:v>
                </c:pt>
                <c:pt idx="6">
                  <c:v>110.84</c:v>
                </c:pt>
                <c:pt idx="7">
                  <c:v>114.72</c:v>
                </c:pt>
                <c:pt idx="8">
                  <c:v>112.72</c:v>
                </c:pt>
                <c:pt idx="9">
                  <c:v>110.82</c:v>
                </c:pt>
                <c:pt idx="10">
                  <c:v>106.7</c:v>
                </c:pt>
                <c:pt idx="11">
                  <c:v>104.25</c:v>
                </c:pt>
                <c:pt idx="12">
                  <c:v>100.34</c:v>
                </c:pt>
                <c:pt idx="13">
                  <c:v>93.05</c:v>
                </c:pt>
                <c:pt idx="14">
                  <c:v>95.31</c:v>
                </c:pt>
                <c:pt idx="15">
                  <c:v>94.19</c:v>
                </c:pt>
                <c:pt idx="16">
                  <c:v>93.04</c:v>
                </c:pt>
                <c:pt idx="17">
                  <c:v>96.74</c:v>
                </c:pt>
                <c:pt idx="18">
                  <c:v>99.79</c:v>
                </c:pt>
                <c:pt idx="19">
                  <c:v>101.4</c:v>
                </c:pt>
                <c:pt idx="20">
                  <c:v>107.46</c:v>
                </c:pt>
                <c:pt idx="21">
                  <c:v>111.98</c:v>
                </c:pt>
                <c:pt idx="22">
                  <c:v>112.25</c:v>
                </c:pt>
                <c:pt idx="23">
                  <c:v>111.26</c:v>
                </c:pt>
                <c:pt idx="24">
                  <c:v>111.12</c:v>
                </c:pt>
                <c:pt idx="25">
                  <c:v>115.57</c:v>
                </c:pt>
                <c:pt idx="26">
                  <c:v>120.08</c:v>
                </c:pt>
                <c:pt idx="27">
                  <c:v>121.59</c:v>
                </c:pt>
                <c:pt idx="28">
                  <c:v>118.41</c:v>
                </c:pt>
                <c:pt idx="29">
                  <c:v>117.35</c:v>
                </c:pt>
                <c:pt idx="30">
                  <c:v>121.58</c:v>
                </c:pt>
                <c:pt idx="31">
                  <c:v>122.66</c:v>
                </c:pt>
                <c:pt idx="32">
                  <c:v>120.94</c:v>
                </c:pt>
                <c:pt idx="33">
                  <c:v>122.93</c:v>
                </c:pt>
                <c:pt idx="34">
                  <c:v>118.71</c:v>
                </c:pt>
                <c:pt idx="35">
                  <c:v>117.98</c:v>
                </c:pt>
                <c:pt idx="36">
                  <c:v>120.9</c:v>
                </c:pt>
                <c:pt idx="37">
                  <c:v>130.05000000000001</c:v>
                </c:pt>
                <c:pt idx="38">
                  <c:v>131.62</c:v>
                </c:pt>
                <c:pt idx="39">
                  <c:v>131</c:v>
                </c:pt>
                <c:pt idx="40">
                  <c:v>138.01</c:v>
                </c:pt>
                <c:pt idx="41">
                  <c:v>137.53</c:v>
                </c:pt>
                <c:pt idx="42">
                  <c:v>138.72</c:v>
                </c:pt>
                <c:pt idx="43">
                  <c:v>131.9</c:v>
                </c:pt>
                <c:pt idx="44">
                  <c:v>125.96</c:v>
                </c:pt>
                <c:pt idx="45">
                  <c:v>130.01</c:v>
                </c:pt>
                <c:pt idx="46">
                  <c:v>133.56</c:v>
                </c:pt>
              </c:numCache>
            </c:numRef>
          </c:val>
          <c:smooth val="0"/>
          <c:extLst>
            <c:ext xmlns:c16="http://schemas.microsoft.com/office/drawing/2014/chart" uri="{C3380CC4-5D6E-409C-BE32-E72D297353CC}">
              <c16:uniqueId val="{00000003-3FF1-4902-A921-5F0ABDE6BEB2}"/>
            </c:ext>
          </c:extLst>
        </c:ser>
        <c:dLbls>
          <c:showLegendKey val="0"/>
          <c:showVal val="0"/>
          <c:showCatName val="0"/>
          <c:showSerName val="0"/>
          <c:showPercent val="0"/>
          <c:showBubbleSize val="0"/>
        </c:dLbls>
        <c:hiLowLines>
          <c:spPr>
            <a:ln w="15875" cap="flat" cmpd="sng" algn="ctr">
              <a:solidFill>
                <a:schemeClr val="dk1">
                  <a:lumMod val="65000"/>
                  <a:lumOff val="35000"/>
                </a:schemeClr>
              </a:solidFill>
              <a:round/>
            </a:ln>
            <a:effectLst/>
          </c:spPr>
        </c:hiLowLines>
        <c:upDownBars>
          <c:gapWidth val="150"/>
          <c:upBars>
            <c:spPr>
              <a:solidFill>
                <a:schemeClr val="lt1"/>
              </a:solidFill>
              <a:ln w="9525" cap="flat" cmpd="sng" algn="ctr">
                <a:solidFill>
                  <a:schemeClr val="lt1">
                    <a:lumMod val="85000"/>
                  </a:schemeClr>
                </a:solidFill>
                <a:round/>
              </a:ln>
              <a:effectLst/>
            </c:spPr>
          </c:upBars>
          <c:downBars>
            <c:spPr>
              <a:solidFill>
                <a:schemeClr val="dk1">
                  <a:lumMod val="65000"/>
                  <a:lumOff val="35000"/>
                </a:schemeClr>
              </a:solidFill>
              <a:ln w="9525" cap="flat" cmpd="sng" algn="ctr">
                <a:solidFill>
                  <a:schemeClr val="dk1">
                    <a:lumMod val="65000"/>
                    <a:lumOff val="35000"/>
                  </a:schemeClr>
                </a:solidFill>
                <a:round/>
              </a:ln>
              <a:effectLst/>
            </c:spPr>
          </c:downBars>
        </c:upDownBars>
        <c:axId val="1127930079"/>
        <c:axId val="1127920511"/>
      </c:stockChart>
      <c:catAx>
        <c:axId val="1127930079"/>
        <c:scaling>
          <c:orientation val="minMax"/>
        </c:scaling>
        <c:delete val="0"/>
        <c:axPos val="b"/>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7920511"/>
        <c:crosses val="autoZero"/>
        <c:auto val="1"/>
        <c:lblAlgn val="ctr"/>
        <c:lblOffset val="100"/>
        <c:noMultiLvlLbl val="0"/>
      </c:catAx>
      <c:valAx>
        <c:axId val="1127920511"/>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7930079"/>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High-low-Close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manualLayout>
          <c:layoutTarget val="inner"/>
          <c:xMode val="edge"/>
          <c:yMode val="edge"/>
          <c:x val="0.12842889039292801"/>
          <c:y val="0.26752129674934449"/>
          <c:w val="0.84404477462941052"/>
          <c:h val="0.43883724139661512"/>
        </c:manualLayout>
      </c:layout>
      <c:stockChart>
        <c:ser>
          <c:idx val="0"/>
          <c:order val="0"/>
          <c:tx>
            <c:strRef>
              <c:f>NUE!$L$20</c:f>
              <c:strCache>
                <c:ptCount val="1"/>
                <c:pt idx="0">
                  <c:v>High</c:v>
                </c:pt>
              </c:strCache>
            </c:strRef>
          </c:tx>
          <c:spPr>
            <a:ln w="25400" cap="rnd">
              <a:noFill/>
              <a:round/>
            </a:ln>
            <a:effectLst/>
          </c:spPr>
          <c:marker>
            <c:symbol val="none"/>
          </c:marker>
          <c:val>
            <c:numRef>
              <c:f>NUE!$L$21:$L$67</c:f>
              <c:numCache>
                <c:formatCode>_([$$-409]* #,##0.00_);_([$$-409]* \(#,##0.00\);_([$$-409]* "-"??_);_(@_)</c:formatCode>
                <c:ptCount val="47"/>
                <c:pt idx="0">
                  <c:v>118.245</c:v>
                </c:pt>
                <c:pt idx="1">
                  <c:v>117.8199</c:v>
                </c:pt>
                <c:pt idx="2">
                  <c:v>126.67019999999999</c:v>
                </c:pt>
                <c:pt idx="3">
                  <c:v>123.9799</c:v>
                </c:pt>
                <c:pt idx="4">
                  <c:v>117.73990000000001</c:v>
                </c:pt>
                <c:pt idx="5">
                  <c:v>115.11</c:v>
                </c:pt>
                <c:pt idx="6">
                  <c:v>110.91</c:v>
                </c:pt>
                <c:pt idx="7">
                  <c:v>115.34</c:v>
                </c:pt>
                <c:pt idx="8">
                  <c:v>116.17</c:v>
                </c:pt>
                <c:pt idx="9">
                  <c:v>112.78</c:v>
                </c:pt>
                <c:pt idx="10">
                  <c:v>108.735</c:v>
                </c:pt>
                <c:pt idx="11">
                  <c:v>108.92</c:v>
                </c:pt>
                <c:pt idx="12">
                  <c:v>106.51</c:v>
                </c:pt>
                <c:pt idx="13">
                  <c:v>98.78</c:v>
                </c:pt>
                <c:pt idx="14">
                  <c:v>95.91</c:v>
                </c:pt>
                <c:pt idx="15">
                  <c:v>95.42</c:v>
                </c:pt>
                <c:pt idx="16">
                  <c:v>96.03</c:v>
                </c:pt>
                <c:pt idx="17">
                  <c:v>99.01</c:v>
                </c:pt>
                <c:pt idx="18">
                  <c:v>100.58</c:v>
                </c:pt>
                <c:pt idx="19">
                  <c:v>102.93</c:v>
                </c:pt>
                <c:pt idx="20">
                  <c:v>107.66500000000001</c:v>
                </c:pt>
                <c:pt idx="21">
                  <c:v>112.75</c:v>
                </c:pt>
                <c:pt idx="22">
                  <c:v>114.99</c:v>
                </c:pt>
                <c:pt idx="23">
                  <c:v>114.34</c:v>
                </c:pt>
                <c:pt idx="24">
                  <c:v>113.57</c:v>
                </c:pt>
                <c:pt idx="25">
                  <c:v>116.85</c:v>
                </c:pt>
                <c:pt idx="26">
                  <c:v>120.34</c:v>
                </c:pt>
                <c:pt idx="27">
                  <c:v>123.36</c:v>
                </c:pt>
                <c:pt idx="28">
                  <c:v>122.1</c:v>
                </c:pt>
                <c:pt idx="29">
                  <c:v>119.95</c:v>
                </c:pt>
                <c:pt idx="30">
                  <c:v>122.03</c:v>
                </c:pt>
                <c:pt idx="31">
                  <c:v>124.39</c:v>
                </c:pt>
                <c:pt idx="32">
                  <c:v>123.58</c:v>
                </c:pt>
                <c:pt idx="33">
                  <c:v>124.06</c:v>
                </c:pt>
                <c:pt idx="34">
                  <c:v>124.96469999999999</c:v>
                </c:pt>
                <c:pt idx="35">
                  <c:v>121.13</c:v>
                </c:pt>
                <c:pt idx="36">
                  <c:v>121.28</c:v>
                </c:pt>
                <c:pt idx="37">
                  <c:v>130.5</c:v>
                </c:pt>
                <c:pt idx="38">
                  <c:v>134.38</c:v>
                </c:pt>
                <c:pt idx="39">
                  <c:v>136.95500000000001</c:v>
                </c:pt>
                <c:pt idx="40">
                  <c:v>139.13</c:v>
                </c:pt>
                <c:pt idx="41">
                  <c:v>140.2492</c:v>
                </c:pt>
                <c:pt idx="42">
                  <c:v>138.9</c:v>
                </c:pt>
                <c:pt idx="43">
                  <c:v>138.72</c:v>
                </c:pt>
                <c:pt idx="44">
                  <c:v>131.78</c:v>
                </c:pt>
                <c:pt idx="45">
                  <c:v>131.22</c:v>
                </c:pt>
                <c:pt idx="46">
                  <c:v>134.19499999999999</c:v>
                </c:pt>
              </c:numCache>
            </c:numRef>
          </c:val>
          <c:smooth val="0"/>
          <c:extLst>
            <c:ext xmlns:c16="http://schemas.microsoft.com/office/drawing/2014/chart" uri="{C3380CC4-5D6E-409C-BE32-E72D297353CC}">
              <c16:uniqueId val="{00000000-274B-408D-894B-634035841F55}"/>
            </c:ext>
          </c:extLst>
        </c:ser>
        <c:ser>
          <c:idx val="1"/>
          <c:order val="1"/>
          <c:tx>
            <c:strRef>
              <c:f>NUE!$M$20</c:f>
              <c:strCache>
                <c:ptCount val="1"/>
                <c:pt idx="0">
                  <c:v>Low</c:v>
                </c:pt>
              </c:strCache>
            </c:strRef>
          </c:tx>
          <c:spPr>
            <a:ln w="25400" cap="rnd">
              <a:noFill/>
              <a:round/>
            </a:ln>
            <a:effectLst/>
          </c:spPr>
          <c:marker>
            <c:symbol val="none"/>
          </c:marker>
          <c:val>
            <c:numRef>
              <c:f>NUE!$M$21:$M$67</c:f>
              <c:numCache>
                <c:formatCode>_([$$-409]* #,##0.00_);_([$$-409]* \(#,##0.00\);_([$$-409]* "-"??_);_(@_)</c:formatCode>
                <c:ptCount val="47"/>
                <c:pt idx="0">
                  <c:v>112.39</c:v>
                </c:pt>
                <c:pt idx="1">
                  <c:v>112.68</c:v>
                </c:pt>
                <c:pt idx="2">
                  <c:v>118.2</c:v>
                </c:pt>
                <c:pt idx="3">
                  <c:v>116.42010000000001</c:v>
                </c:pt>
                <c:pt idx="4">
                  <c:v>113.5</c:v>
                </c:pt>
                <c:pt idx="5">
                  <c:v>110.46</c:v>
                </c:pt>
                <c:pt idx="6">
                  <c:v>107.42</c:v>
                </c:pt>
                <c:pt idx="7">
                  <c:v>111.43</c:v>
                </c:pt>
                <c:pt idx="8">
                  <c:v>112.29</c:v>
                </c:pt>
                <c:pt idx="9">
                  <c:v>109.441</c:v>
                </c:pt>
                <c:pt idx="10">
                  <c:v>105.38</c:v>
                </c:pt>
                <c:pt idx="11">
                  <c:v>103.62</c:v>
                </c:pt>
                <c:pt idx="12">
                  <c:v>100.04</c:v>
                </c:pt>
                <c:pt idx="13">
                  <c:v>92.89</c:v>
                </c:pt>
                <c:pt idx="14">
                  <c:v>88.5</c:v>
                </c:pt>
                <c:pt idx="15">
                  <c:v>92.23</c:v>
                </c:pt>
                <c:pt idx="16">
                  <c:v>91.69</c:v>
                </c:pt>
                <c:pt idx="17">
                  <c:v>95.32</c:v>
                </c:pt>
                <c:pt idx="18">
                  <c:v>96.690100000000001</c:v>
                </c:pt>
                <c:pt idx="19">
                  <c:v>99.07</c:v>
                </c:pt>
                <c:pt idx="20">
                  <c:v>103.41</c:v>
                </c:pt>
                <c:pt idx="21">
                  <c:v>106.02</c:v>
                </c:pt>
                <c:pt idx="22">
                  <c:v>110.57</c:v>
                </c:pt>
                <c:pt idx="23">
                  <c:v>110.13</c:v>
                </c:pt>
                <c:pt idx="24">
                  <c:v>109.2</c:v>
                </c:pt>
                <c:pt idx="25">
                  <c:v>111.83</c:v>
                </c:pt>
                <c:pt idx="26">
                  <c:v>115.24</c:v>
                </c:pt>
                <c:pt idx="27">
                  <c:v>118.02</c:v>
                </c:pt>
                <c:pt idx="28">
                  <c:v>117.85129999999999</c:v>
                </c:pt>
                <c:pt idx="29">
                  <c:v>116.52</c:v>
                </c:pt>
                <c:pt idx="30">
                  <c:v>117</c:v>
                </c:pt>
                <c:pt idx="31">
                  <c:v>120.63</c:v>
                </c:pt>
                <c:pt idx="32">
                  <c:v>120.3</c:v>
                </c:pt>
                <c:pt idx="33">
                  <c:v>121.35</c:v>
                </c:pt>
                <c:pt idx="34">
                  <c:v>118.18</c:v>
                </c:pt>
                <c:pt idx="35">
                  <c:v>117.22</c:v>
                </c:pt>
                <c:pt idx="36">
                  <c:v>112.175</c:v>
                </c:pt>
                <c:pt idx="37">
                  <c:v>121.71</c:v>
                </c:pt>
                <c:pt idx="38">
                  <c:v>128.19999999999999</c:v>
                </c:pt>
                <c:pt idx="39">
                  <c:v>128.35</c:v>
                </c:pt>
                <c:pt idx="40">
                  <c:v>130.44999999999999</c:v>
                </c:pt>
                <c:pt idx="41">
                  <c:v>135.65</c:v>
                </c:pt>
                <c:pt idx="42">
                  <c:v>134.34</c:v>
                </c:pt>
                <c:pt idx="43">
                  <c:v>130.25</c:v>
                </c:pt>
                <c:pt idx="44">
                  <c:v>125.6</c:v>
                </c:pt>
                <c:pt idx="45">
                  <c:v>126.01</c:v>
                </c:pt>
                <c:pt idx="46">
                  <c:v>128.93</c:v>
                </c:pt>
              </c:numCache>
            </c:numRef>
          </c:val>
          <c:smooth val="0"/>
          <c:extLst>
            <c:ext xmlns:c16="http://schemas.microsoft.com/office/drawing/2014/chart" uri="{C3380CC4-5D6E-409C-BE32-E72D297353CC}">
              <c16:uniqueId val="{00000001-274B-408D-894B-634035841F55}"/>
            </c:ext>
          </c:extLst>
        </c:ser>
        <c:ser>
          <c:idx val="2"/>
          <c:order val="2"/>
          <c:tx>
            <c:strRef>
              <c:f>NUE!$N$20</c:f>
              <c:strCache>
                <c:ptCount val="1"/>
                <c:pt idx="0">
                  <c:v>Close</c:v>
                </c:pt>
              </c:strCache>
            </c:strRef>
          </c:tx>
          <c:spPr>
            <a:ln w="25400" cap="rnd">
              <a:noFill/>
              <a:round/>
            </a:ln>
            <a:effectLst/>
          </c:spPr>
          <c:marker>
            <c:symbol val="circle"/>
            <c:size val="6"/>
            <c:spPr>
              <a:solidFill>
                <a:schemeClr val="accent3">
                  <a:alpha val="85000"/>
                </a:schemeClr>
              </a:solidFill>
              <a:ln>
                <a:noFill/>
              </a:ln>
              <a:effectLst/>
            </c:spPr>
          </c:marker>
          <c:val>
            <c:numRef>
              <c:f>NUE!$N$21:$N$67</c:f>
              <c:numCache>
                <c:formatCode>_([$$-409]* #,##0.00_);_([$$-409]* \(#,##0.00\);_([$$-409]* "-"??_);_(@_)</c:formatCode>
                <c:ptCount val="47"/>
                <c:pt idx="0">
                  <c:v>113.04</c:v>
                </c:pt>
                <c:pt idx="1">
                  <c:v>117.07</c:v>
                </c:pt>
                <c:pt idx="2">
                  <c:v>122.72</c:v>
                </c:pt>
                <c:pt idx="3">
                  <c:v>116.6</c:v>
                </c:pt>
                <c:pt idx="4">
                  <c:v>114.44</c:v>
                </c:pt>
                <c:pt idx="5">
                  <c:v>111.86</c:v>
                </c:pt>
                <c:pt idx="6">
                  <c:v>110.84</c:v>
                </c:pt>
                <c:pt idx="7">
                  <c:v>114.72</c:v>
                </c:pt>
                <c:pt idx="8">
                  <c:v>112.72</c:v>
                </c:pt>
                <c:pt idx="9">
                  <c:v>110.82</c:v>
                </c:pt>
                <c:pt idx="10">
                  <c:v>106.7</c:v>
                </c:pt>
                <c:pt idx="11">
                  <c:v>104.25</c:v>
                </c:pt>
                <c:pt idx="12">
                  <c:v>100.34</c:v>
                </c:pt>
                <c:pt idx="13">
                  <c:v>93.05</c:v>
                </c:pt>
                <c:pt idx="14">
                  <c:v>95.31</c:v>
                </c:pt>
                <c:pt idx="15">
                  <c:v>94.19</c:v>
                </c:pt>
                <c:pt idx="16">
                  <c:v>93.04</c:v>
                </c:pt>
                <c:pt idx="17">
                  <c:v>96.74</c:v>
                </c:pt>
                <c:pt idx="18">
                  <c:v>99.79</c:v>
                </c:pt>
                <c:pt idx="19">
                  <c:v>101.4</c:v>
                </c:pt>
                <c:pt idx="20">
                  <c:v>107.46</c:v>
                </c:pt>
                <c:pt idx="21">
                  <c:v>111.98</c:v>
                </c:pt>
                <c:pt idx="22">
                  <c:v>112.25</c:v>
                </c:pt>
                <c:pt idx="23">
                  <c:v>111.26</c:v>
                </c:pt>
                <c:pt idx="24">
                  <c:v>111.12</c:v>
                </c:pt>
                <c:pt idx="25">
                  <c:v>115.57</c:v>
                </c:pt>
                <c:pt idx="26">
                  <c:v>120.08</c:v>
                </c:pt>
                <c:pt idx="27">
                  <c:v>121.59</c:v>
                </c:pt>
                <c:pt idx="28">
                  <c:v>118.41</c:v>
                </c:pt>
                <c:pt idx="29">
                  <c:v>117.35</c:v>
                </c:pt>
                <c:pt idx="30">
                  <c:v>121.58</c:v>
                </c:pt>
                <c:pt idx="31">
                  <c:v>122.66</c:v>
                </c:pt>
                <c:pt idx="32">
                  <c:v>120.94</c:v>
                </c:pt>
                <c:pt idx="33">
                  <c:v>122.93</c:v>
                </c:pt>
                <c:pt idx="34">
                  <c:v>118.71</c:v>
                </c:pt>
                <c:pt idx="35">
                  <c:v>117.98</c:v>
                </c:pt>
                <c:pt idx="36">
                  <c:v>120.9</c:v>
                </c:pt>
                <c:pt idx="37">
                  <c:v>130.05000000000001</c:v>
                </c:pt>
                <c:pt idx="38">
                  <c:v>131.62</c:v>
                </c:pt>
                <c:pt idx="39">
                  <c:v>131</c:v>
                </c:pt>
                <c:pt idx="40">
                  <c:v>138.01</c:v>
                </c:pt>
                <c:pt idx="41">
                  <c:v>137.53</c:v>
                </c:pt>
                <c:pt idx="42">
                  <c:v>138.72</c:v>
                </c:pt>
                <c:pt idx="43">
                  <c:v>131.9</c:v>
                </c:pt>
                <c:pt idx="44">
                  <c:v>125.96</c:v>
                </c:pt>
                <c:pt idx="45">
                  <c:v>130.01</c:v>
                </c:pt>
                <c:pt idx="46">
                  <c:v>133.56</c:v>
                </c:pt>
              </c:numCache>
            </c:numRef>
          </c:val>
          <c:smooth val="0"/>
          <c:extLst>
            <c:ext xmlns:c16="http://schemas.microsoft.com/office/drawing/2014/chart" uri="{C3380CC4-5D6E-409C-BE32-E72D297353CC}">
              <c16:uniqueId val="{00000002-274B-408D-894B-634035841F55}"/>
            </c:ext>
          </c:extLst>
        </c:ser>
        <c:dLbls>
          <c:showLegendKey val="0"/>
          <c:showVal val="0"/>
          <c:showCatName val="0"/>
          <c:showSerName val="0"/>
          <c:showPercent val="0"/>
          <c:showBubbleSize val="0"/>
        </c:dLbls>
        <c:hiLowLines>
          <c:spPr>
            <a:ln w="15875" cap="flat" cmpd="sng" algn="ctr">
              <a:solidFill>
                <a:schemeClr val="dk1">
                  <a:lumMod val="65000"/>
                  <a:lumOff val="35000"/>
                </a:schemeClr>
              </a:solidFill>
              <a:round/>
            </a:ln>
            <a:effectLst/>
          </c:spPr>
        </c:hiLowLines>
        <c:axId val="1127923423"/>
        <c:axId val="1127927167"/>
      </c:stockChart>
      <c:catAx>
        <c:axId val="1127923423"/>
        <c:scaling>
          <c:orientation val="minMax"/>
        </c:scaling>
        <c:delete val="0"/>
        <c:axPos val="b"/>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7927167"/>
        <c:crosses val="autoZero"/>
        <c:auto val="1"/>
        <c:lblAlgn val="ctr"/>
        <c:lblOffset val="100"/>
        <c:noMultiLvlLbl val="0"/>
      </c:catAx>
      <c:valAx>
        <c:axId val="1127927167"/>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7923423"/>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Volume and Price Analysis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tx>
            <c:strRef>
              <c:f>FNKO!$J$20</c:f>
              <c:strCache>
                <c:ptCount val="1"/>
                <c:pt idx="0">
                  <c:v>Volume</c:v>
                </c:pt>
              </c:strCache>
            </c:strRef>
          </c:tx>
          <c:spPr>
            <a:solidFill>
              <a:schemeClr val="accent1">
                <a:alpha val="85000"/>
              </a:schemeClr>
            </a:solidFill>
            <a:ln w="9525" cap="flat" cmpd="sng" algn="ctr">
              <a:solidFill>
                <a:schemeClr val="lt1">
                  <a:alpha val="50000"/>
                </a:schemeClr>
              </a:solidFill>
              <a:round/>
            </a:ln>
            <a:effectLst/>
          </c:spPr>
          <c:invertIfNegative val="0"/>
          <c:cat>
            <c:numRef>
              <c:f>FNKO!$I$21:$I$67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FNKO!$J$21:$J$67</c:f>
              <c:numCache>
                <c:formatCode>#,##0</c:formatCode>
                <c:ptCount val="47"/>
                <c:pt idx="0">
                  <c:v>312175</c:v>
                </c:pt>
                <c:pt idx="1">
                  <c:v>288402</c:v>
                </c:pt>
                <c:pt idx="2">
                  <c:v>291330</c:v>
                </c:pt>
                <c:pt idx="3">
                  <c:v>442289</c:v>
                </c:pt>
                <c:pt idx="4">
                  <c:v>335785</c:v>
                </c:pt>
                <c:pt idx="5">
                  <c:v>469594</c:v>
                </c:pt>
                <c:pt idx="6">
                  <c:v>399104</c:v>
                </c:pt>
                <c:pt idx="7">
                  <c:v>408370</c:v>
                </c:pt>
                <c:pt idx="8">
                  <c:v>381565</c:v>
                </c:pt>
                <c:pt idx="9">
                  <c:v>277288</c:v>
                </c:pt>
                <c:pt idx="10">
                  <c:v>329844</c:v>
                </c:pt>
                <c:pt idx="11">
                  <c:v>336144</c:v>
                </c:pt>
                <c:pt idx="12">
                  <c:v>263962</c:v>
                </c:pt>
                <c:pt idx="13">
                  <c:v>534747</c:v>
                </c:pt>
                <c:pt idx="14">
                  <c:v>637074</c:v>
                </c:pt>
                <c:pt idx="15">
                  <c:v>305877</c:v>
                </c:pt>
                <c:pt idx="16">
                  <c:v>617666</c:v>
                </c:pt>
                <c:pt idx="17">
                  <c:v>592914</c:v>
                </c:pt>
                <c:pt idx="18">
                  <c:v>392086</c:v>
                </c:pt>
                <c:pt idx="19">
                  <c:v>375163</c:v>
                </c:pt>
                <c:pt idx="20">
                  <c:v>620898</c:v>
                </c:pt>
                <c:pt idx="21">
                  <c:v>277864</c:v>
                </c:pt>
                <c:pt idx="22">
                  <c:v>511600</c:v>
                </c:pt>
                <c:pt idx="23">
                  <c:v>334008</c:v>
                </c:pt>
                <c:pt idx="24">
                  <c:v>304684</c:v>
                </c:pt>
                <c:pt idx="25">
                  <c:v>274084</c:v>
                </c:pt>
                <c:pt idx="26">
                  <c:v>470712</c:v>
                </c:pt>
                <c:pt idx="27">
                  <c:v>412780</c:v>
                </c:pt>
                <c:pt idx="28">
                  <c:v>312551</c:v>
                </c:pt>
                <c:pt idx="29">
                  <c:v>161008</c:v>
                </c:pt>
                <c:pt idx="30">
                  <c:v>213793</c:v>
                </c:pt>
                <c:pt idx="31">
                  <c:v>208506</c:v>
                </c:pt>
                <c:pt idx="32">
                  <c:v>258660</c:v>
                </c:pt>
                <c:pt idx="33">
                  <c:v>274661</c:v>
                </c:pt>
                <c:pt idx="34">
                  <c:v>341952</c:v>
                </c:pt>
                <c:pt idx="35">
                  <c:v>259011</c:v>
                </c:pt>
                <c:pt idx="36">
                  <c:v>403560</c:v>
                </c:pt>
                <c:pt idx="37">
                  <c:v>272805</c:v>
                </c:pt>
                <c:pt idx="38">
                  <c:v>289850</c:v>
                </c:pt>
                <c:pt idx="39">
                  <c:v>354864</c:v>
                </c:pt>
                <c:pt idx="40">
                  <c:v>367583</c:v>
                </c:pt>
                <c:pt idx="41">
                  <c:v>1492038</c:v>
                </c:pt>
                <c:pt idx="42">
                  <c:v>4882147</c:v>
                </c:pt>
                <c:pt idx="43">
                  <c:v>1042567</c:v>
                </c:pt>
                <c:pt idx="44">
                  <c:v>1138444</c:v>
                </c:pt>
                <c:pt idx="45">
                  <c:v>432161</c:v>
                </c:pt>
                <c:pt idx="46">
                  <c:v>732230</c:v>
                </c:pt>
              </c:numCache>
            </c:numRef>
          </c:val>
          <c:extLst>
            <c:ext xmlns:c16="http://schemas.microsoft.com/office/drawing/2014/chart" uri="{C3380CC4-5D6E-409C-BE32-E72D297353CC}">
              <c16:uniqueId val="{00000000-F793-4247-B09F-98B43EDE8C04}"/>
            </c:ext>
          </c:extLst>
        </c:ser>
        <c:dLbls>
          <c:showLegendKey val="0"/>
          <c:showVal val="0"/>
          <c:showCatName val="0"/>
          <c:showSerName val="0"/>
          <c:showPercent val="0"/>
          <c:showBubbleSize val="0"/>
        </c:dLbls>
        <c:gapWidth val="150"/>
        <c:axId val="947206543"/>
        <c:axId val="947218607"/>
      </c:barChart>
      <c:stockChart>
        <c:ser>
          <c:idx val="1"/>
          <c:order val="1"/>
          <c:tx>
            <c:strRef>
              <c:f>FNKO!$K$20</c:f>
              <c:strCache>
                <c:ptCount val="1"/>
                <c:pt idx="0">
                  <c:v>Open</c:v>
                </c:pt>
              </c:strCache>
            </c:strRef>
          </c:tx>
          <c:spPr>
            <a:ln w="25400" cap="rnd">
              <a:noFill/>
              <a:round/>
            </a:ln>
            <a:effectLst/>
          </c:spPr>
          <c:marker>
            <c:symbol val="none"/>
          </c:marker>
          <c:cat>
            <c:numRef>
              <c:f>FNKO!$I$21:$I$67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FNKO!$K$21:$K$67</c:f>
              <c:numCache>
                <c:formatCode>_([$$-409]* #,##0.00_);_([$$-409]* \(#,##0.00\);_([$$-409]* "-"??_);_(@_)</c:formatCode>
                <c:ptCount val="47"/>
                <c:pt idx="0">
                  <c:v>18.940000000000001</c:v>
                </c:pt>
                <c:pt idx="1">
                  <c:v>19.16</c:v>
                </c:pt>
                <c:pt idx="2">
                  <c:v>18.87</c:v>
                </c:pt>
                <c:pt idx="3">
                  <c:v>17.98</c:v>
                </c:pt>
                <c:pt idx="4">
                  <c:v>18.22</c:v>
                </c:pt>
                <c:pt idx="5">
                  <c:v>18.39</c:v>
                </c:pt>
                <c:pt idx="6">
                  <c:v>18.100000000000001</c:v>
                </c:pt>
                <c:pt idx="7">
                  <c:v>18.149999999999999</c:v>
                </c:pt>
                <c:pt idx="8">
                  <c:v>18.54</c:v>
                </c:pt>
                <c:pt idx="9">
                  <c:v>17.93</c:v>
                </c:pt>
                <c:pt idx="10">
                  <c:v>17.47</c:v>
                </c:pt>
                <c:pt idx="11">
                  <c:v>17.309999999999999</c:v>
                </c:pt>
                <c:pt idx="12">
                  <c:v>17.48</c:v>
                </c:pt>
                <c:pt idx="13">
                  <c:v>16.53</c:v>
                </c:pt>
                <c:pt idx="14">
                  <c:v>15.85</c:v>
                </c:pt>
                <c:pt idx="15">
                  <c:v>16.68</c:v>
                </c:pt>
                <c:pt idx="16">
                  <c:v>17.29</c:v>
                </c:pt>
                <c:pt idx="17">
                  <c:v>16.600000000000001</c:v>
                </c:pt>
                <c:pt idx="18">
                  <c:v>15.89</c:v>
                </c:pt>
                <c:pt idx="19">
                  <c:v>16.7</c:v>
                </c:pt>
                <c:pt idx="20">
                  <c:v>17.260000000000002</c:v>
                </c:pt>
                <c:pt idx="21">
                  <c:v>17.8</c:v>
                </c:pt>
                <c:pt idx="22">
                  <c:v>17.440000000000001</c:v>
                </c:pt>
                <c:pt idx="23">
                  <c:v>17.079999999999998</c:v>
                </c:pt>
                <c:pt idx="24">
                  <c:v>17.100000000000001</c:v>
                </c:pt>
                <c:pt idx="25">
                  <c:v>17.239999999999998</c:v>
                </c:pt>
                <c:pt idx="26">
                  <c:v>18.11</c:v>
                </c:pt>
                <c:pt idx="27">
                  <c:v>17.91</c:v>
                </c:pt>
                <c:pt idx="28">
                  <c:v>17.89</c:v>
                </c:pt>
                <c:pt idx="29">
                  <c:v>17.7</c:v>
                </c:pt>
                <c:pt idx="30">
                  <c:v>17.600000000000001</c:v>
                </c:pt>
                <c:pt idx="31">
                  <c:v>17.829999999999998</c:v>
                </c:pt>
                <c:pt idx="32">
                  <c:v>17.78</c:v>
                </c:pt>
                <c:pt idx="33">
                  <c:v>17.23</c:v>
                </c:pt>
                <c:pt idx="34">
                  <c:v>17.149999999999999</c:v>
                </c:pt>
                <c:pt idx="35">
                  <c:v>17.25</c:v>
                </c:pt>
                <c:pt idx="36">
                  <c:v>15.88</c:v>
                </c:pt>
                <c:pt idx="37">
                  <c:v>17.170000000000002</c:v>
                </c:pt>
                <c:pt idx="38">
                  <c:v>17.36</c:v>
                </c:pt>
                <c:pt idx="39">
                  <c:v>17.489999999999998</c:v>
                </c:pt>
                <c:pt idx="40">
                  <c:v>17.04</c:v>
                </c:pt>
                <c:pt idx="41">
                  <c:v>17.91</c:v>
                </c:pt>
                <c:pt idx="42">
                  <c:v>20.420000000000002</c:v>
                </c:pt>
                <c:pt idx="43">
                  <c:v>19.29</c:v>
                </c:pt>
                <c:pt idx="44">
                  <c:v>17.77</c:v>
                </c:pt>
                <c:pt idx="45">
                  <c:v>17.489999999999998</c:v>
                </c:pt>
                <c:pt idx="46">
                  <c:v>17.14</c:v>
                </c:pt>
              </c:numCache>
            </c:numRef>
          </c:val>
          <c:smooth val="0"/>
          <c:extLst>
            <c:ext xmlns:c16="http://schemas.microsoft.com/office/drawing/2014/chart" uri="{C3380CC4-5D6E-409C-BE32-E72D297353CC}">
              <c16:uniqueId val="{00000001-F793-4247-B09F-98B43EDE8C04}"/>
            </c:ext>
          </c:extLst>
        </c:ser>
        <c:ser>
          <c:idx val="2"/>
          <c:order val="2"/>
          <c:tx>
            <c:strRef>
              <c:f>FNKO!$L$20</c:f>
              <c:strCache>
                <c:ptCount val="1"/>
                <c:pt idx="0">
                  <c:v>High</c:v>
                </c:pt>
              </c:strCache>
            </c:strRef>
          </c:tx>
          <c:spPr>
            <a:ln w="25400" cap="rnd">
              <a:noFill/>
              <a:round/>
            </a:ln>
            <a:effectLst/>
          </c:spPr>
          <c:marker>
            <c:symbol val="none"/>
          </c:marker>
          <c:cat>
            <c:numRef>
              <c:f>FNKO!$I$21:$I$67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FNKO!$L$21:$L$67</c:f>
              <c:numCache>
                <c:formatCode>_([$$-409]* #,##0.00_);_([$$-409]* \(#,##0.00\);_([$$-409]* "-"??_);_(@_)</c:formatCode>
                <c:ptCount val="47"/>
                <c:pt idx="0">
                  <c:v>19.72</c:v>
                </c:pt>
                <c:pt idx="1">
                  <c:v>19.29</c:v>
                </c:pt>
                <c:pt idx="2">
                  <c:v>18.87</c:v>
                </c:pt>
                <c:pt idx="3">
                  <c:v>18.5</c:v>
                </c:pt>
                <c:pt idx="4">
                  <c:v>18.64</c:v>
                </c:pt>
                <c:pt idx="5">
                  <c:v>18.39</c:v>
                </c:pt>
                <c:pt idx="6">
                  <c:v>18.22</c:v>
                </c:pt>
                <c:pt idx="7">
                  <c:v>18.440000000000001</c:v>
                </c:pt>
                <c:pt idx="8">
                  <c:v>18.64</c:v>
                </c:pt>
                <c:pt idx="9">
                  <c:v>18.13</c:v>
                </c:pt>
                <c:pt idx="10">
                  <c:v>17.579999999999998</c:v>
                </c:pt>
                <c:pt idx="11">
                  <c:v>17.75</c:v>
                </c:pt>
                <c:pt idx="12">
                  <c:v>17.93</c:v>
                </c:pt>
                <c:pt idx="13">
                  <c:v>17.07</c:v>
                </c:pt>
                <c:pt idx="14">
                  <c:v>16.98</c:v>
                </c:pt>
                <c:pt idx="15">
                  <c:v>17.088999999999999</c:v>
                </c:pt>
                <c:pt idx="16">
                  <c:v>17.399999999999999</c:v>
                </c:pt>
                <c:pt idx="17">
                  <c:v>16.899999999999999</c:v>
                </c:pt>
                <c:pt idx="18">
                  <c:v>16.739999999999998</c:v>
                </c:pt>
                <c:pt idx="19">
                  <c:v>17.399899999999999</c:v>
                </c:pt>
                <c:pt idx="20">
                  <c:v>17.760000000000002</c:v>
                </c:pt>
                <c:pt idx="21">
                  <c:v>17.940000000000001</c:v>
                </c:pt>
                <c:pt idx="22">
                  <c:v>17.66</c:v>
                </c:pt>
                <c:pt idx="23">
                  <c:v>17.43</c:v>
                </c:pt>
                <c:pt idx="24">
                  <c:v>17.52</c:v>
                </c:pt>
                <c:pt idx="25">
                  <c:v>17.850000000000001</c:v>
                </c:pt>
                <c:pt idx="26">
                  <c:v>18.29</c:v>
                </c:pt>
                <c:pt idx="27">
                  <c:v>18.655000000000001</c:v>
                </c:pt>
                <c:pt idx="28">
                  <c:v>18.41</c:v>
                </c:pt>
                <c:pt idx="29">
                  <c:v>18.02</c:v>
                </c:pt>
                <c:pt idx="30">
                  <c:v>18.03</c:v>
                </c:pt>
                <c:pt idx="31">
                  <c:v>18.170000000000002</c:v>
                </c:pt>
                <c:pt idx="32">
                  <c:v>18.010000000000002</c:v>
                </c:pt>
                <c:pt idx="33">
                  <c:v>17.66</c:v>
                </c:pt>
                <c:pt idx="34">
                  <c:v>17.45</c:v>
                </c:pt>
                <c:pt idx="35">
                  <c:v>17.45</c:v>
                </c:pt>
                <c:pt idx="36">
                  <c:v>17.05</c:v>
                </c:pt>
                <c:pt idx="37">
                  <c:v>17.61</c:v>
                </c:pt>
                <c:pt idx="38">
                  <c:v>17.73</c:v>
                </c:pt>
                <c:pt idx="39">
                  <c:v>17.7</c:v>
                </c:pt>
                <c:pt idx="40">
                  <c:v>17.86</c:v>
                </c:pt>
                <c:pt idx="41">
                  <c:v>17.95</c:v>
                </c:pt>
                <c:pt idx="42">
                  <c:v>20.85</c:v>
                </c:pt>
                <c:pt idx="43">
                  <c:v>20.190000000000001</c:v>
                </c:pt>
                <c:pt idx="44">
                  <c:v>17.920000000000002</c:v>
                </c:pt>
                <c:pt idx="45">
                  <c:v>17.850000000000001</c:v>
                </c:pt>
                <c:pt idx="46">
                  <c:v>17.14</c:v>
                </c:pt>
              </c:numCache>
            </c:numRef>
          </c:val>
          <c:smooth val="0"/>
          <c:extLst>
            <c:ext xmlns:c16="http://schemas.microsoft.com/office/drawing/2014/chart" uri="{C3380CC4-5D6E-409C-BE32-E72D297353CC}">
              <c16:uniqueId val="{00000002-F793-4247-B09F-98B43EDE8C04}"/>
            </c:ext>
          </c:extLst>
        </c:ser>
        <c:ser>
          <c:idx val="3"/>
          <c:order val="3"/>
          <c:tx>
            <c:strRef>
              <c:f>FNKO!$M$20</c:f>
              <c:strCache>
                <c:ptCount val="1"/>
                <c:pt idx="0">
                  <c:v>Low</c:v>
                </c:pt>
              </c:strCache>
            </c:strRef>
          </c:tx>
          <c:spPr>
            <a:ln w="25400" cap="rnd">
              <a:noFill/>
              <a:round/>
            </a:ln>
            <a:effectLst/>
          </c:spPr>
          <c:marker>
            <c:symbol val="none"/>
          </c:marker>
          <c:cat>
            <c:numRef>
              <c:f>FNKO!$I$21:$I$67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FNKO!$M$21:$M$67</c:f>
              <c:numCache>
                <c:formatCode>_([$$-409]* #,##0.00_);_([$$-409]* \(#,##0.00\);_([$$-409]* "-"??_);_(@_)</c:formatCode>
                <c:ptCount val="47"/>
                <c:pt idx="0">
                  <c:v>18.940000000000001</c:v>
                </c:pt>
                <c:pt idx="1">
                  <c:v>18.7</c:v>
                </c:pt>
                <c:pt idx="2">
                  <c:v>17.953199999999999</c:v>
                </c:pt>
                <c:pt idx="3">
                  <c:v>17.59</c:v>
                </c:pt>
                <c:pt idx="4">
                  <c:v>17.9803</c:v>
                </c:pt>
                <c:pt idx="5">
                  <c:v>17.510000000000002</c:v>
                </c:pt>
                <c:pt idx="6">
                  <c:v>17.760899999999999</c:v>
                </c:pt>
                <c:pt idx="7">
                  <c:v>17.97</c:v>
                </c:pt>
                <c:pt idx="8">
                  <c:v>18</c:v>
                </c:pt>
                <c:pt idx="9">
                  <c:v>17.350000000000001</c:v>
                </c:pt>
                <c:pt idx="10">
                  <c:v>17.16</c:v>
                </c:pt>
                <c:pt idx="11">
                  <c:v>17.2</c:v>
                </c:pt>
                <c:pt idx="12">
                  <c:v>16.87</c:v>
                </c:pt>
                <c:pt idx="13">
                  <c:v>16.28</c:v>
                </c:pt>
                <c:pt idx="14">
                  <c:v>15.28</c:v>
                </c:pt>
                <c:pt idx="15">
                  <c:v>16.28</c:v>
                </c:pt>
                <c:pt idx="16">
                  <c:v>16.12</c:v>
                </c:pt>
                <c:pt idx="17">
                  <c:v>15.89</c:v>
                </c:pt>
                <c:pt idx="18">
                  <c:v>15.5</c:v>
                </c:pt>
                <c:pt idx="19">
                  <c:v>16.260000000000002</c:v>
                </c:pt>
                <c:pt idx="20">
                  <c:v>16.82</c:v>
                </c:pt>
                <c:pt idx="21">
                  <c:v>17.386099999999999</c:v>
                </c:pt>
                <c:pt idx="22">
                  <c:v>17.22</c:v>
                </c:pt>
                <c:pt idx="23">
                  <c:v>16.850000000000001</c:v>
                </c:pt>
                <c:pt idx="24">
                  <c:v>16.98</c:v>
                </c:pt>
                <c:pt idx="25">
                  <c:v>17.21</c:v>
                </c:pt>
                <c:pt idx="26">
                  <c:v>18.010000000000002</c:v>
                </c:pt>
                <c:pt idx="27">
                  <c:v>17.82</c:v>
                </c:pt>
                <c:pt idx="28">
                  <c:v>17.5671</c:v>
                </c:pt>
                <c:pt idx="29">
                  <c:v>17.25</c:v>
                </c:pt>
                <c:pt idx="30">
                  <c:v>17.596900000000002</c:v>
                </c:pt>
                <c:pt idx="31">
                  <c:v>17.63</c:v>
                </c:pt>
                <c:pt idx="32">
                  <c:v>17.21</c:v>
                </c:pt>
                <c:pt idx="33">
                  <c:v>17.18</c:v>
                </c:pt>
                <c:pt idx="34">
                  <c:v>16.843599999999999</c:v>
                </c:pt>
                <c:pt idx="35">
                  <c:v>16.489999999999998</c:v>
                </c:pt>
                <c:pt idx="36">
                  <c:v>15.7</c:v>
                </c:pt>
                <c:pt idx="37">
                  <c:v>16.73</c:v>
                </c:pt>
                <c:pt idx="38">
                  <c:v>17.21</c:v>
                </c:pt>
                <c:pt idx="39">
                  <c:v>16.760000000000002</c:v>
                </c:pt>
                <c:pt idx="40">
                  <c:v>16.9602</c:v>
                </c:pt>
                <c:pt idx="41">
                  <c:v>17.28</c:v>
                </c:pt>
                <c:pt idx="42">
                  <c:v>19.02</c:v>
                </c:pt>
                <c:pt idx="43">
                  <c:v>17.809999999999999</c:v>
                </c:pt>
                <c:pt idx="44">
                  <c:v>16.28</c:v>
                </c:pt>
                <c:pt idx="45">
                  <c:v>17.3</c:v>
                </c:pt>
                <c:pt idx="46">
                  <c:v>16.440000000000001</c:v>
                </c:pt>
              </c:numCache>
            </c:numRef>
          </c:val>
          <c:smooth val="0"/>
          <c:extLst>
            <c:ext xmlns:c16="http://schemas.microsoft.com/office/drawing/2014/chart" uri="{C3380CC4-5D6E-409C-BE32-E72D297353CC}">
              <c16:uniqueId val="{00000003-F793-4247-B09F-98B43EDE8C04}"/>
            </c:ext>
          </c:extLst>
        </c:ser>
        <c:ser>
          <c:idx val="4"/>
          <c:order val="4"/>
          <c:tx>
            <c:strRef>
              <c:f>FNKO!$N$20</c:f>
              <c:strCache>
                <c:ptCount val="1"/>
                <c:pt idx="0">
                  <c:v>Close</c:v>
                </c:pt>
              </c:strCache>
            </c:strRef>
          </c:tx>
          <c:spPr>
            <a:ln w="25400" cap="rnd">
              <a:noFill/>
              <a:round/>
            </a:ln>
            <a:effectLst/>
          </c:spPr>
          <c:marker>
            <c:symbol val="none"/>
          </c:marker>
          <c:cat>
            <c:numRef>
              <c:f>FNKO!$I$21:$I$67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FNKO!$N$21:$N$67</c:f>
              <c:numCache>
                <c:formatCode>_([$$-409]* #,##0.00_);_([$$-409]* \(#,##0.00\);_([$$-409]* "-"??_);_(@_)</c:formatCode>
                <c:ptCount val="47"/>
                <c:pt idx="0">
                  <c:v>19.18</c:v>
                </c:pt>
                <c:pt idx="1">
                  <c:v>18.78</c:v>
                </c:pt>
                <c:pt idx="2">
                  <c:v>17.98</c:v>
                </c:pt>
                <c:pt idx="3">
                  <c:v>18.41</c:v>
                </c:pt>
                <c:pt idx="4">
                  <c:v>18.41</c:v>
                </c:pt>
                <c:pt idx="5">
                  <c:v>18.13</c:v>
                </c:pt>
                <c:pt idx="6">
                  <c:v>17.88</c:v>
                </c:pt>
                <c:pt idx="7">
                  <c:v>18.39</c:v>
                </c:pt>
                <c:pt idx="8">
                  <c:v>18.05</c:v>
                </c:pt>
                <c:pt idx="9">
                  <c:v>17.8</c:v>
                </c:pt>
                <c:pt idx="10">
                  <c:v>17.32</c:v>
                </c:pt>
                <c:pt idx="11">
                  <c:v>17.32</c:v>
                </c:pt>
                <c:pt idx="12">
                  <c:v>16.940000000000001</c:v>
                </c:pt>
                <c:pt idx="13">
                  <c:v>16.39</c:v>
                </c:pt>
                <c:pt idx="14">
                  <c:v>16.93</c:v>
                </c:pt>
                <c:pt idx="15">
                  <c:v>16.850000000000001</c:v>
                </c:pt>
                <c:pt idx="16">
                  <c:v>16.329999999999998</c:v>
                </c:pt>
                <c:pt idx="17">
                  <c:v>15.98</c:v>
                </c:pt>
                <c:pt idx="18">
                  <c:v>16.739999999999998</c:v>
                </c:pt>
                <c:pt idx="19">
                  <c:v>17.28</c:v>
                </c:pt>
                <c:pt idx="20">
                  <c:v>17.66</c:v>
                </c:pt>
                <c:pt idx="21">
                  <c:v>17.55</c:v>
                </c:pt>
                <c:pt idx="22">
                  <c:v>17.32</c:v>
                </c:pt>
                <c:pt idx="23">
                  <c:v>17.04</c:v>
                </c:pt>
                <c:pt idx="24">
                  <c:v>17.28</c:v>
                </c:pt>
                <c:pt idx="25">
                  <c:v>17.78</c:v>
                </c:pt>
                <c:pt idx="26">
                  <c:v>18.260000000000002</c:v>
                </c:pt>
                <c:pt idx="27">
                  <c:v>17.95</c:v>
                </c:pt>
                <c:pt idx="28">
                  <c:v>17.78</c:v>
                </c:pt>
                <c:pt idx="29">
                  <c:v>17.34</c:v>
                </c:pt>
                <c:pt idx="30">
                  <c:v>17.98</c:v>
                </c:pt>
                <c:pt idx="31">
                  <c:v>18.059999999999999</c:v>
                </c:pt>
                <c:pt idx="32">
                  <c:v>17.29</c:v>
                </c:pt>
                <c:pt idx="33">
                  <c:v>17.27</c:v>
                </c:pt>
                <c:pt idx="34">
                  <c:v>17.12</c:v>
                </c:pt>
                <c:pt idx="35">
                  <c:v>16.54</c:v>
                </c:pt>
                <c:pt idx="36">
                  <c:v>17.03</c:v>
                </c:pt>
                <c:pt idx="37">
                  <c:v>17.59</c:v>
                </c:pt>
                <c:pt idx="38">
                  <c:v>17.46</c:v>
                </c:pt>
                <c:pt idx="39">
                  <c:v>16.850000000000001</c:v>
                </c:pt>
                <c:pt idx="40">
                  <c:v>17.809999999999999</c:v>
                </c:pt>
                <c:pt idx="41">
                  <c:v>17.8</c:v>
                </c:pt>
                <c:pt idx="42">
                  <c:v>19.5</c:v>
                </c:pt>
                <c:pt idx="43">
                  <c:v>17.82</c:v>
                </c:pt>
                <c:pt idx="44">
                  <c:v>17.09</c:v>
                </c:pt>
                <c:pt idx="45">
                  <c:v>17.329999999999998</c:v>
                </c:pt>
                <c:pt idx="46">
                  <c:v>16.82</c:v>
                </c:pt>
              </c:numCache>
            </c:numRef>
          </c:val>
          <c:smooth val="0"/>
          <c:extLst>
            <c:ext xmlns:c16="http://schemas.microsoft.com/office/drawing/2014/chart" uri="{C3380CC4-5D6E-409C-BE32-E72D297353CC}">
              <c16:uniqueId val="{00000004-F793-4247-B09F-98B43EDE8C04}"/>
            </c:ext>
          </c:extLst>
        </c:ser>
        <c:dLbls>
          <c:showLegendKey val="0"/>
          <c:showVal val="0"/>
          <c:showCatName val="0"/>
          <c:showSerName val="0"/>
          <c:showPercent val="0"/>
          <c:showBubbleSize val="0"/>
        </c:dLbls>
        <c:hiLowLines>
          <c:spPr>
            <a:ln w="15875" cap="flat" cmpd="sng" algn="ctr">
              <a:solidFill>
                <a:schemeClr val="dk1">
                  <a:lumMod val="65000"/>
                  <a:lumOff val="35000"/>
                </a:schemeClr>
              </a:solidFill>
              <a:round/>
            </a:ln>
            <a:effectLst/>
          </c:spPr>
        </c:hiLowLines>
        <c:upDownBars>
          <c:gapWidth val="150"/>
          <c:upBars>
            <c:spPr>
              <a:solidFill>
                <a:schemeClr val="lt1"/>
              </a:solidFill>
              <a:ln w="9525" cap="flat" cmpd="sng" algn="ctr">
                <a:solidFill>
                  <a:schemeClr val="lt1">
                    <a:lumMod val="85000"/>
                  </a:schemeClr>
                </a:solidFill>
                <a:round/>
              </a:ln>
              <a:effectLst/>
            </c:spPr>
          </c:upBars>
          <c:downBars>
            <c:spPr>
              <a:solidFill>
                <a:schemeClr val="dk1">
                  <a:lumMod val="65000"/>
                  <a:lumOff val="35000"/>
                </a:schemeClr>
              </a:solidFill>
              <a:ln w="9525" cap="flat" cmpd="sng" algn="ctr">
                <a:solidFill>
                  <a:schemeClr val="dk1">
                    <a:lumMod val="65000"/>
                    <a:lumOff val="35000"/>
                  </a:schemeClr>
                </a:solidFill>
                <a:round/>
              </a:ln>
              <a:effectLst/>
            </c:spPr>
          </c:downBars>
        </c:upDownBars>
        <c:axId val="947220271"/>
        <c:axId val="947210287"/>
      </c:stockChart>
      <c:dateAx>
        <c:axId val="947206543"/>
        <c:scaling>
          <c:orientation val="minMax"/>
        </c:scaling>
        <c:delete val="0"/>
        <c:axPos val="b"/>
        <c:numFmt formatCode="m/d/yyyy"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947218607"/>
        <c:crosses val="autoZero"/>
        <c:auto val="1"/>
        <c:lblOffset val="100"/>
        <c:baseTimeUnit val="days"/>
      </c:dateAx>
      <c:valAx>
        <c:axId val="947218607"/>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947206543"/>
        <c:crosses val="autoZero"/>
        <c:crossBetween val="between"/>
      </c:valAx>
      <c:valAx>
        <c:axId val="947210287"/>
        <c:scaling>
          <c:orientation val="minMax"/>
        </c:scaling>
        <c:delete val="0"/>
        <c:axPos val="r"/>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947220271"/>
        <c:crosses val="max"/>
        <c:crossBetween val="between"/>
      </c:valAx>
      <c:dateAx>
        <c:axId val="947220271"/>
        <c:scaling>
          <c:orientation val="minMax"/>
        </c:scaling>
        <c:delete val="1"/>
        <c:axPos val="b"/>
        <c:numFmt formatCode="m/d/yyyy" sourceLinked="1"/>
        <c:majorTickMark val="out"/>
        <c:minorTickMark val="none"/>
        <c:tickLblPos val="nextTo"/>
        <c:crossAx val="947210287"/>
        <c:crosses val="autoZero"/>
        <c:auto val="1"/>
        <c:lblOffset val="100"/>
        <c:baseTimeUnit val="days"/>
      </c:date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 Open-High-Low-Close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stockChart>
        <c:ser>
          <c:idx val="0"/>
          <c:order val="0"/>
          <c:tx>
            <c:strRef>
              <c:f>FNKO!$K$20</c:f>
              <c:strCache>
                <c:ptCount val="1"/>
                <c:pt idx="0">
                  <c:v>Open</c:v>
                </c:pt>
              </c:strCache>
            </c:strRef>
          </c:tx>
          <c:spPr>
            <a:ln w="25400" cap="rnd">
              <a:noFill/>
              <a:round/>
            </a:ln>
            <a:effectLst/>
          </c:spPr>
          <c:marker>
            <c:symbol val="none"/>
          </c:marker>
          <c:val>
            <c:numRef>
              <c:f>FNKO!$K$21:$K$67</c:f>
              <c:numCache>
                <c:formatCode>_([$$-409]* #,##0.00_);_([$$-409]* \(#,##0.00\);_([$$-409]* "-"??_);_(@_)</c:formatCode>
                <c:ptCount val="47"/>
                <c:pt idx="0">
                  <c:v>18.940000000000001</c:v>
                </c:pt>
                <c:pt idx="1">
                  <c:v>19.16</c:v>
                </c:pt>
                <c:pt idx="2">
                  <c:v>18.87</c:v>
                </c:pt>
                <c:pt idx="3">
                  <c:v>17.98</c:v>
                </c:pt>
                <c:pt idx="4">
                  <c:v>18.22</c:v>
                </c:pt>
                <c:pt idx="5">
                  <c:v>18.39</c:v>
                </c:pt>
                <c:pt idx="6">
                  <c:v>18.100000000000001</c:v>
                </c:pt>
                <c:pt idx="7">
                  <c:v>18.149999999999999</c:v>
                </c:pt>
                <c:pt idx="8">
                  <c:v>18.54</c:v>
                </c:pt>
                <c:pt idx="9">
                  <c:v>17.93</c:v>
                </c:pt>
                <c:pt idx="10">
                  <c:v>17.47</c:v>
                </c:pt>
                <c:pt idx="11">
                  <c:v>17.309999999999999</c:v>
                </c:pt>
                <c:pt idx="12">
                  <c:v>17.48</c:v>
                </c:pt>
                <c:pt idx="13">
                  <c:v>16.53</c:v>
                </c:pt>
                <c:pt idx="14">
                  <c:v>15.85</c:v>
                </c:pt>
                <c:pt idx="15">
                  <c:v>16.68</c:v>
                </c:pt>
                <c:pt idx="16">
                  <c:v>17.29</c:v>
                </c:pt>
                <c:pt idx="17">
                  <c:v>16.600000000000001</c:v>
                </c:pt>
                <c:pt idx="18">
                  <c:v>15.89</c:v>
                </c:pt>
                <c:pt idx="19">
                  <c:v>16.7</c:v>
                </c:pt>
                <c:pt idx="20">
                  <c:v>17.260000000000002</c:v>
                </c:pt>
                <c:pt idx="21">
                  <c:v>17.8</c:v>
                </c:pt>
                <c:pt idx="22">
                  <c:v>17.440000000000001</c:v>
                </c:pt>
                <c:pt idx="23">
                  <c:v>17.079999999999998</c:v>
                </c:pt>
                <c:pt idx="24">
                  <c:v>17.100000000000001</c:v>
                </c:pt>
                <c:pt idx="25">
                  <c:v>17.239999999999998</c:v>
                </c:pt>
                <c:pt idx="26">
                  <c:v>18.11</c:v>
                </c:pt>
                <c:pt idx="27">
                  <c:v>17.91</c:v>
                </c:pt>
                <c:pt idx="28">
                  <c:v>17.89</c:v>
                </c:pt>
                <c:pt idx="29">
                  <c:v>17.7</c:v>
                </c:pt>
                <c:pt idx="30">
                  <c:v>17.600000000000001</c:v>
                </c:pt>
                <c:pt idx="31">
                  <c:v>17.829999999999998</c:v>
                </c:pt>
                <c:pt idx="32">
                  <c:v>17.78</c:v>
                </c:pt>
                <c:pt idx="33">
                  <c:v>17.23</c:v>
                </c:pt>
                <c:pt idx="34">
                  <c:v>17.149999999999999</c:v>
                </c:pt>
                <c:pt idx="35">
                  <c:v>17.25</c:v>
                </c:pt>
                <c:pt idx="36">
                  <c:v>15.88</c:v>
                </c:pt>
                <c:pt idx="37">
                  <c:v>17.170000000000002</c:v>
                </c:pt>
                <c:pt idx="38">
                  <c:v>17.36</c:v>
                </c:pt>
                <c:pt idx="39">
                  <c:v>17.489999999999998</c:v>
                </c:pt>
                <c:pt idx="40">
                  <c:v>17.04</c:v>
                </c:pt>
                <c:pt idx="41">
                  <c:v>17.91</c:v>
                </c:pt>
                <c:pt idx="42">
                  <c:v>20.420000000000002</c:v>
                </c:pt>
                <c:pt idx="43">
                  <c:v>19.29</c:v>
                </c:pt>
                <c:pt idx="44">
                  <c:v>17.77</c:v>
                </c:pt>
                <c:pt idx="45">
                  <c:v>17.489999999999998</c:v>
                </c:pt>
                <c:pt idx="46">
                  <c:v>17.14</c:v>
                </c:pt>
              </c:numCache>
            </c:numRef>
          </c:val>
          <c:smooth val="0"/>
          <c:extLst>
            <c:ext xmlns:c16="http://schemas.microsoft.com/office/drawing/2014/chart" uri="{C3380CC4-5D6E-409C-BE32-E72D297353CC}">
              <c16:uniqueId val="{00000000-0A90-4CBB-81FF-5269413C9E14}"/>
            </c:ext>
          </c:extLst>
        </c:ser>
        <c:ser>
          <c:idx val="1"/>
          <c:order val="1"/>
          <c:tx>
            <c:strRef>
              <c:f>FNKO!$L$20</c:f>
              <c:strCache>
                <c:ptCount val="1"/>
                <c:pt idx="0">
                  <c:v>High</c:v>
                </c:pt>
              </c:strCache>
            </c:strRef>
          </c:tx>
          <c:spPr>
            <a:ln w="25400" cap="rnd">
              <a:noFill/>
              <a:round/>
            </a:ln>
            <a:effectLst/>
          </c:spPr>
          <c:marker>
            <c:symbol val="none"/>
          </c:marker>
          <c:val>
            <c:numRef>
              <c:f>FNKO!$L$21:$L$67</c:f>
              <c:numCache>
                <c:formatCode>_([$$-409]* #,##0.00_);_([$$-409]* \(#,##0.00\);_([$$-409]* "-"??_);_(@_)</c:formatCode>
                <c:ptCount val="47"/>
                <c:pt idx="0">
                  <c:v>19.72</c:v>
                </c:pt>
                <c:pt idx="1">
                  <c:v>19.29</c:v>
                </c:pt>
                <c:pt idx="2">
                  <c:v>18.87</c:v>
                </c:pt>
                <c:pt idx="3">
                  <c:v>18.5</c:v>
                </c:pt>
                <c:pt idx="4">
                  <c:v>18.64</c:v>
                </c:pt>
                <c:pt idx="5">
                  <c:v>18.39</c:v>
                </c:pt>
                <c:pt idx="6">
                  <c:v>18.22</c:v>
                </c:pt>
                <c:pt idx="7">
                  <c:v>18.440000000000001</c:v>
                </c:pt>
                <c:pt idx="8">
                  <c:v>18.64</c:v>
                </c:pt>
                <c:pt idx="9">
                  <c:v>18.13</c:v>
                </c:pt>
                <c:pt idx="10">
                  <c:v>17.579999999999998</c:v>
                </c:pt>
                <c:pt idx="11">
                  <c:v>17.75</c:v>
                </c:pt>
                <c:pt idx="12">
                  <c:v>17.93</c:v>
                </c:pt>
                <c:pt idx="13">
                  <c:v>17.07</c:v>
                </c:pt>
                <c:pt idx="14">
                  <c:v>16.98</c:v>
                </c:pt>
                <c:pt idx="15">
                  <c:v>17.088999999999999</c:v>
                </c:pt>
                <c:pt idx="16">
                  <c:v>17.399999999999999</c:v>
                </c:pt>
                <c:pt idx="17">
                  <c:v>16.899999999999999</c:v>
                </c:pt>
                <c:pt idx="18">
                  <c:v>16.739999999999998</c:v>
                </c:pt>
                <c:pt idx="19">
                  <c:v>17.399899999999999</c:v>
                </c:pt>
                <c:pt idx="20">
                  <c:v>17.760000000000002</c:v>
                </c:pt>
                <c:pt idx="21">
                  <c:v>17.940000000000001</c:v>
                </c:pt>
                <c:pt idx="22">
                  <c:v>17.66</c:v>
                </c:pt>
                <c:pt idx="23">
                  <c:v>17.43</c:v>
                </c:pt>
                <c:pt idx="24">
                  <c:v>17.52</c:v>
                </c:pt>
                <c:pt idx="25">
                  <c:v>17.850000000000001</c:v>
                </c:pt>
                <c:pt idx="26">
                  <c:v>18.29</c:v>
                </c:pt>
                <c:pt idx="27">
                  <c:v>18.655000000000001</c:v>
                </c:pt>
                <c:pt idx="28">
                  <c:v>18.41</c:v>
                </c:pt>
                <c:pt idx="29">
                  <c:v>18.02</c:v>
                </c:pt>
                <c:pt idx="30">
                  <c:v>18.03</c:v>
                </c:pt>
                <c:pt idx="31">
                  <c:v>18.170000000000002</c:v>
                </c:pt>
                <c:pt idx="32">
                  <c:v>18.010000000000002</c:v>
                </c:pt>
                <c:pt idx="33">
                  <c:v>17.66</c:v>
                </c:pt>
                <c:pt idx="34">
                  <c:v>17.45</c:v>
                </c:pt>
                <c:pt idx="35">
                  <c:v>17.45</c:v>
                </c:pt>
                <c:pt idx="36">
                  <c:v>17.05</c:v>
                </c:pt>
                <c:pt idx="37">
                  <c:v>17.61</c:v>
                </c:pt>
                <c:pt idx="38">
                  <c:v>17.73</c:v>
                </c:pt>
                <c:pt idx="39">
                  <c:v>17.7</c:v>
                </c:pt>
                <c:pt idx="40">
                  <c:v>17.86</c:v>
                </c:pt>
                <c:pt idx="41">
                  <c:v>17.95</c:v>
                </c:pt>
                <c:pt idx="42">
                  <c:v>20.85</c:v>
                </c:pt>
                <c:pt idx="43">
                  <c:v>20.190000000000001</c:v>
                </c:pt>
                <c:pt idx="44">
                  <c:v>17.920000000000002</c:v>
                </c:pt>
                <c:pt idx="45">
                  <c:v>17.850000000000001</c:v>
                </c:pt>
                <c:pt idx="46">
                  <c:v>17.14</c:v>
                </c:pt>
              </c:numCache>
            </c:numRef>
          </c:val>
          <c:smooth val="0"/>
          <c:extLst>
            <c:ext xmlns:c16="http://schemas.microsoft.com/office/drawing/2014/chart" uri="{C3380CC4-5D6E-409C-BE32-E72D297353CC}">
              <c16:uniqueId val="{00000001-0A90-4CBB-81FF-5269413C9E14}"/>
            </c:ext>
          </c:extLst>
        </c:ser>
        <c:ser>
          <c:idx val="2"/>
          <c:order val="2"/>
          <c:tx>
            <c:strRef>
              <c:f>FNKO!$M$20</c:f>
              <c:strCache>
                <c:ptCount val="1"/>
                <c:pt idx="0">
                  <c:v>Low</c:v>
                </c:pt>
              </c:strCache>
            </c:strRef>
          </c:tx>
          <c:spPr>
            <a:ln w="25400" cap="rnd">
              <a:noFill/>
              <a:round/>
            </a:ln>
            <a:effectLst/>
          </c:spPr>
          <c:marker>
            <c:symbol val="none"/>
          </c:marker>
          <c:val>
            <c:numRef>
              <c:f>FNKO!$M$21:$M$67</c:f>
              <c:numCache>
                <c:formatCode>_([$$-409]* #,##0.00_);_([$$-409]* \(#,##0.00\);_([$$-409]* "-"??_);_(@_)</c:formatCode>
                <c:ptCount val="47"/>
                <c:pt idx="0">
                  <c:v>18.940000000000001</c:v>
                </c:pt>
                <c:pt idx="1">
                  <c:v>18.7</c:v>
                </c:pt>
                <c:pt idx="2">
                  <c:v>17.953199999999999</c:v>
                </c:pt>
                <c:pt idx="3">
                  <c:v>17.59</c:v>
                </c:pt>
                <c:pt idx="4">
                  <c:v>17.9803</c:v>
                </c:pt>
                <c:pt idx="5">
                  <c:v>17.510000000000002</c:v>
                </c:pt>
                <c:pt idx="6">
                  <c:v>17.760899999999999</c:v>
                </c:pt>
                <c:pt idx="7">
                  <c:v>17.97</c:v>
                </c:pt>
                <c:pt idx="8">
                  <c:v>18</c:v>
                </c:pt>
                <c:pt idx="9">
                  <c:v>17.350000000000001</c:v>
                </c:pt>
                <c:pt idx="10">
                  <c:v>17.16</c:v>
                </c:pt>
                <c:pt idx="11">
                  <c:v>17.2</c:v>
                </c:pt>
                <c:pt idx="12">
                  <c:v>16.87</c:v>
                </c:pt>
                <c:pt idx="13">
                  <c:v>16.28</c:v>
                </c:pt>
                <c:pt idx="14">
                  <c:v>15.28</c:v>
                </c:pt>
                <c:pt idx="15">
                  <c:v>16.28</c:v>
                </c:pt>
                <c:pt idx="16">
                  <c:v>16.12</c:v>
                </c:pt>
                <c:pt idx="17">
                  <c:v>15.89</c:v>
                </c:pt>
                <c:pt idx="18">
                  <c:v>15.5</c:v>
                </c:pt>
                <c:pt idx="19">
                  <c:v>16.260000000000002</c:v>
                </c:pt>
                <c:pt idx="20">
                  <c:v>16.82</c:v>
                </c:pt>
                <c:pt idx="21">
                  <c:v>17.386099999999999</c:v>
                </c:pt>
                <c:pt idx="22">
                  <c:v>17.22</c:v>
                </c:pt>
                <c:pt idx="23">
                  <c:v>16.850000000000001</c:v>
                </c:pt>
                <c:pt idx="24">
                  <c:v>16.98</c:v>
                </c:pt>
                <c:pt idx="25">
                  <c:v>17.21</c:v>
                </c:pt>
                <c:pt idx="26">
                  <c:v>18.010000000000002</c:v>
                </c:pt>
                <c:pt idx="27">
                  <c:v>17.82</c:v>
                </c:pt>
                <c:pt idx="28">
                  <c:v>17.5671</c:v>
                </c:pt>
                <c:pt idx="29">
                  <c:v>17.25</c:v>
                </c:pt>
                <c:pt idx="30">
                  <c:v>17.596900000000002</c:v>
                </c:pt>
                <c:pt idx="31">
                  <c:v>17.63</c:v>
                </c:pt>
                <c:pt idx="32">
                  <c:v>17.21</c:v>
                </c:pt>
                <c:pt idx="33">
                  <c:v>17.18</c:v>
                </c:pt>
                <c:pt idx="34">
                  <c:v>16.843599999999999</c:v>
                </c:pt>
                <c:pt idx="35">
                  <c:v>16.489999999999998</c:v>
                </c:pt>
                <c:pt idx="36">
                  <c:v>15.7</c:v>
                </c:pt>
                <c:pt idx="37">
                  <c:v>16.73</c:v>
                </c:pt>
                <c:pt idx="38">
                  <c:v>17.21</c:v>
                </c:pt>
                <c:pt idx="39">
                  <c:v>16.760000000000002</c:v>
                </c:pt>
                <c:pt idx="40">
                  <c:v>16.9602</c:v>
                </c:pt>
                <c:pt idx="41">
                  <c:v>17.28</c:v>
                </c:pt>
                <c:pt idx="42">
                  <c:v>19.02</c:v>
                </c:pt>
                <c:pt idx="43">
                  <c:v>17.809999999999999</c:v>
                </c:pt>
                <c:pt idx="44">
                  <c:v>16.28</c:v>
                </c:pt>
                <c:pt idx="45">
                  <c:v>17.3</c:v>
                </c:pt>
                <c:pt idx="46">
                  <c:v>16.440000000000001</c:v>
                </c:pt>
              </c:numCache>
            </c:numRef>
          </c:val>
          <c:smooth val="0"/>
          <c:extLst>
            <c:ext xmlns:c16="http://schemas.microsoft.com/office/drawing/2014/chart" uri="{C3380CC4-5D6E-409C-BE32-E72D297353CC}">
              <c16:uniqueId val="{00000002-0A90-4CBB-81FF-5269413C9E14}"/>
            </c:ext>
          </c:extLst>
        </c:ser>
        <c:ser>
          <c:idx val="3"/>
          <c:order val="3"/>
          <c:tx>
            <c:strRef>
              <c:f>FNKO!$N$20</c:f>
              <c:strCache>
                <c:ptCount val="1"/>
                <c:pt idx="0">
                  <c:v>Close</c:v>
                </c:pt>
              </c:strCache>
            </c:strRef>
          </c:tx>
          <c:spPr>
            <a:ln w="25400" cap="rnd">
              <a:noFill/>
              <a:round/>
            </a:ln>
            <a:effectLst/>
          </c:spPr>
          <c:marker>
            <c:symbol val="none"/>
          </c:marker>
          <c:val>
            <c:numRef>
              <c:f>FNKO!$N$21:$N$67</c:f>
              <c:numCache>
                <c:formatCode>_([$$-409]* #,##0.00_);_([$$-409]* \(#,##0.00\);_([$$-409]* "-"??_);_(@_)</c:formatCode>
                <c:ptCount val="47"/>
                <c:pt idx="0">
                  <c:v>19.18</c:v>
                </c:pt>
                <c:pt idx="1">
                  <c:v>18.78</c:v>
                </c:pt>
                <c:pt idx="2">
                  <c:v>17.98</c:v>
                </c:pt>
                <c:pt idx="3">
                  <c:v>18.41</c:v>
                </c:pt>
                <c:pt idx="4">
                  <c:v>18.41</c:v>
                </c:pt>
                <c:pt idx="5">
                  <c:v>18.13</c:v>
                </c:pt>
                <c:pt idx="6">
                  <c:v>17.88</c:v>
                </c:pt>
                <c:pt idx="7">
                  <c:v>18.39</c:v>
                </c:pt>
                <c:pt idx="8">
                  <c:v>18.05</c:v>
                </c:pt>
                <c:pt idx="9">
                  <c:v>17.8</c:v>
                </c:pt>
                <c:pt idx="10">
                  <c:v>17.32</c:v>
                </c:pt>
                <c:pt idx="11">
                  <c:v>17.32</c:v>
                </c:pt>
                <c:pt idx="12">
                  <c:v>16.940000000000001</c:v>
                </c:pt>
                <c:pt idx="13">
                  <c:v>16.39</c:v>
                </c:pt>
                <c:pt idx="14">
                  <c:v>16.93</c:v>
                </c:pt>
                <c:pt idx="15">
                  <c:v>16.850000000000001</c:v>
                </c:pt>
                <c:pt idx="16">
                  <c:v>16.329999999999998</c:v>
                </c:pt>
                <c:pt idx="17">
                  <c:v>15.98</c:v>
                </c:pt>
                <c:pt idx="18">
                  <c:v>16.739999999999998</c:v>
                </c:pt>
                <c:pt idx="19">
                  <c:v>17.28</c:v>
                </c:pt>
                <c:pt idx="20">
                  <c:v>17.66</c:v>
                </c:pt>
                <c:pt idx="21">
                  <c:v>17.55</c:v>
                </c:pt>
                <c:pt idx="22">
                  <c:v>17.32</c:v>
                </c:pt>
                <c:pt idx="23">
                  <c:v>17.04</c:v>
                </c:pt>
                <c:pt idx="24">
                  <c:v>17.28</c:v>
                </c:pt>
                <c:pt idx="25">
                  <c:v>17.78</c:v>
                </c:pt>
                <c:pt idx="26">
                  <c:v>18.260000000000002</c:v>
                </c:pt>
                <c:pt idx="27">
                  <c:v>17.95</c:v>
                </c:pt>
                <c:pt idx="28">
                  <c:v>17.78</c:v>
                </c:pt>
                <c:pt idx="29">
                  <c:v>17.34</c:v>
                </c:pt>
                <c:pt idx="30">
                  <c:v>17.98</c:v>
                </c:pt>
                <c:pt idx="31">
                  <c:v>18.059999999999999</c:v>
                </c:pt>
                <c:pt idx="32">
                  <c:v>17.29</c:v>
                </c:pt>
                <c:pt idx="33">
                  <c:v>17.27</c:v>
                </c:pt>
                <c:pt idx="34">
                  <c:v>17.12</c:v>
                </c:pt>
                <c:pt idx="35">
                  <c:v>16.54</c:v>
                </c:pt>
                <c:pt idx="36">
                  <c:v>17.03</c:v>
                </c:pt>
                <c:pt idx="37">
                  <c:v>17.59</c:v>
                </c:pt>
                <c:pt idx="38">
                  <c:v>17.46</c:v>
                </c:pt>
                <c:pt idx="39">
                  <c:v>16.850000000000001</c:v>
                </c:pt>
                <c:pt idx="40">
                  <c:v>17.809999999999999</c:v>
                </c:pt>
                <c:pt idx="41">
                  <c:v>17.8</c:v>
                </c:pt>
                <c:pt idx="42">
                  <c:v>19.5</c:v>
                </c:pt>
                <c:pt idx="43">
                  <c:v>17.82</c:v>
                </c:pt>
                <c:pt idx="44">
                  <c:v>17.09</c:v>
                </c:pt>
                <c:pt idx="45">
                  <c:v>17.329999999999998</c:v>
                </c:pt>
                <c:pt idx="46">
                  <c:v>16.82</c:v>
                </c:pt>
              </c:numCache>
            </c:numRef>
          </c:val>
          <c:smooth val="0"/>
          <c:extLst>
            <c:ext xmlns:c16="http://schemas.microsoft.com/office/drawing/2014/chart" uri="{C3380CC4-5D6E-409C-BE32-E72D297353CC}">
              <c16:uniqueId val="{00000003-0A90-4CBB-81FF-5269413C9E14}"/>
            </c:ext>
          </c:extLst>
        </c:ser>
        <c:dLbls>
          <c:showLegendKey val="0"/>
          <c:showVal val="0"/>
          <c:showCatName val="0"/>
          <c:showSerName val="0"/>
          <c:showPercent val="0"/>
          <c:showBubbleSize val="0"/>
        </c:dLbls>
        <c:hiLowLines>
          <c:spPr>
            <a:ln w="15875" cap="flat" cmpd="sng" algn="ctr">
              <a:solidFill>
                <a:schemeClr val="dk1">
                  <a:lumMod val="65000"/>
                  <a:lumOff val="35000"/>
                </a:schemeClr>
              </a:solidFill>
              <a:round/>
            </a:ln>
            <a:effectLst/>
          </c:spPr>
        </c:hiLowLines>
        <c:upDownBars>
          <c:gapWidth val="150"/>
          <c:upBars>
            <c:spPr>
              <a:solidFill>
                <a:schemeClr val="lt1"/>
              </a:solidFill>
              <a:ln w="9525" cap="flat" cmpd="sng" algn="ctr">
                <a:solidFill>
                  <a:schemeClr val="lt1">
                    <a:lumMod val="85000"/>
                  </a:schemeClr>
                </a:solidFill>
                <a:round/>
              </a:ln>
              <a:effectLst/>
            </c:spPr>
          </c:upBars>
          <c:downBars>
            <c:spPr>
              <a:solidFill>
                <a:schemeClr val="dk1">
                  <a:lumMod val="65000"/>
                  <a:lumOff val="35000"/>
                </a:schemeClr>
              </a:solidFill>
              <a:ln w="9525" cap="flat" cmpd="sng" algn="ctr">
                <a:solidFill>
                  <a:schemeClr val="dk1">
                    <a:lumMod val="65000"/>
                    <a:lumOff val="35000"/>
                  </a:schemeClr>
                </a:solidFill>
                <a:round/>
              </a:ln>
              <a:effectLst/>
            </c:spPr>
          </c:downBars>
        </c:upDownBars>
        <c:axId val="1127930079"/>
        <c:axId val="1127920511"/>
      </c:stockChart>
      <c:catAx>
        <c:axId val="1127930079"/>
        <c:scaling>
          <c:orientation val="minMax"/>
        </c:scaling>
        <c:delete val="0"/>
        <c:axPos val="b"/>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7920511"/>
        <c:crosses val="autoZero"/>
        <c:auto val="1"/>
        <c:lblAlgn val="ctr"/>
        <c:lblOffset val="100"/>
        <c:noMultiLvlLbl val="0"/>
      </c:catAx>
      <c:valAx>
        <c:axId val="1127920511"/>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7930079"/>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High-low-Close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manualLayout>
          <c:layoutTarget val="inner"/>
          <c:xMode val="edge"/>
          <c:yMode val="edge"/>
          <c:x val="0.12842889039292801"/>
          <c:y val="0.26752129674934449"/>
          <c:w val="0.84404477462941052"/>
          <c:h val="0.43883724139661512"/>
        </c:manualLayout>
      </c:layout>
      <c:stockChart>
        <c:ser>
          <c:idx val="0"/>
          <c:order val="0"/>
          <c:tx>
            <c:strRef>
              <c:f>FNKO!$L$20</c:f>
              <c:strCache>
                <c:ptCount val="1"/>
                <c:pt idx="0">
                  <c:v>High</c:v>
                </c:pt>
              </c:strCache>
            </c:strRef>
          </c:tx>
          <c:spPr>
            <a:ln w="25400" cap="rnd">
              <a:noFill/>
              <a:round/>
            </a:ln>
            <a:effectLst/>
          </c:spPr>
          <c:marker>
            <c:symbol val="none"/>
          </c:marker>
          <c:val>
            <c:numRef>
              <c:f>FNKO!$L$21:$L$67</c:f>
              <c:numCache>
                <c:formatCode>_([$$-409]* #,##0.00_);_([$$-409]* \(#,##0.00\);_([$$-409]* "-"??_);_(@_)</c:formatCode>
                <c:ptCount val="47"/>
                <c:pt idx="0">
                  <c:v>19.72</c:v>
                </c:pt>
                <c:pt idx="1">
                  <c:v>19.29</c:v>
                </c:pt>
                <c:pt idx="2">
                  <c:v>18.87</c:v>
                </c:pt>
                <c:pt idx="3">
                  <c:v>18.5</c:v>
                </c:pt>
                <c:pt idx="4">
                  <c:v>18.64</c:v>
                </c:pt>
                <c:pt idx="5">
                  <c:v>18.39</c:v>
                </c:pt>
                <c:pt idx="6">
                  <c:v>18.22</c:v>
                </c:pt>
                <c:pt idx="7">
                  <c:v>18.440000000000001</c:v>
                </c:pt>
                <c:pt idx="8">
                  <c:v>18.64</c:v>
                </c:pt>
                <c:pt idx="9">
                  <c:v>18.13</c:v>
                </c:pt>
                <c:pt idx="10">
                  <c:v>17.579999999999998</c:v>
                </c:pt>
                <c:pt idx="11">
                  <c:v>17.75</c:v>
                </c:pt>
                <c:pt idx="12">
                  <c:v>17.93</c:v>
                </c:pt>
                <c:pt idx="13">
                  <c:v>17.07</c:v>
                </c:pt>
                <c:pt idx="14">
                  <c:v>16.98</c:v>
                </c:pt>
                <c:pt idx="15">
                  <c:v>17.088999999999999</c:v>
                </c:pt>
                <c:pt idx="16">
                  <c:v>17.399999999999999</c:v>
                </c:pt>
                <c:pt idx="17">
                  <c:v>16.899999999999999</c:v>
                </c:pt>
                <c:pt idx="18">
                  <c:v>16.739999999999998</c:v>
                </c:pt>
                <c:pt idx="19">
                  <c:v>17.399899999999999</c:v>
                </c:pt>
                <c:pt idx="20">
                  <c:v>17.760000000000002</c:v>
                </c:pt>
                <c:pt idx="21">
                  <c:v>17.940000000000001</c:v>
                </c:pt>
                <c:pt idx="22">
                  <c:v>17.66</c:v>
                </c:pt>
                <c:pt idx="23">
                  <c:v>17.43</c:v>
                </c:pt>
                <c:pt idx="24">
                  <c:v>17.52</c:v>
                </c:pt>
                <c:pt idx="25">
                  <c:v>17.850000000000001</c:v>
                </c:pt>
                <c:pt idx="26">
                  <c:v>18.29</c:v>
                </c:pt>
                <c:pt idx="27">
                  <c:v>18.655000000000001</c:v>
                </c:pt>
                <c:pt idx="28">
                  <c:v>18.41</c:v>
                </c:pt>
                <c:pt idx="29">
                  <c:v>18.02</c:v>
                </c:pt>
                <c:pt idx="30">
                  <c:v>18.03</c:v>
                </c:pt>
                <c:pt idx="31">
                  <c:v>18.170000000000002</c:v>
                </c:pt>
                <c:pt idx="32">
                  <c:v>18.010000000000002</c:v>
                </c:pt>
                <c:pt idx="33">
                  <c:v>17.66</c:v>
                </c:pt>
                <c:pt idx="34">
                  <c:v>17.45</c:v>
                </c:pt>
                <c:pt idx="35">
                  <c:v>17.45</c:v>
                </c:pt>
                <c:pt idx="36">
                  <c:v>17.05</c:v>
                </c:pt>
                <c:pt idx="37">
                  <c:v>17.61</c:v>
                </c:pt>
                <c:pt idx="38">
                  <c:v>17.73</c:v>
                </c:pt>
                <c:pt idx="39">
                  <c:v>17.7</c:v>
                </c:pt>
                <c:pt idx="40">
                  <c:v>17.86</c:v>
                </c:pt>
                <c:pt idx="41">
                  <c:v>17.95</c:v>
                </c:pt>
                <c:pt idx="42">
                  <c:v>20.85</c:v>
                </c:pt>
                <c:pt idx="43">
                  <c:v>20.190000000000001</c:v>
                </c:pt>
                <c:pt idx="44">
                  <c:v>17.920000000000002</c:v>
                </c:pt>
                <c:pt idx="45">
                  <c:v>17.850000000000001</c:v>
                </c:pt>
                <c:pt idx="46">
                  <c:v>17.14</c:v>
                </c:pt>
              </c:numCache>
            </c:numRef>
          </c:val>
          <c:smooth val="0"/>
          <c:extLst>
            <c:ext xmlns:c16="http://schemas.microsoft.com/office/drawing/2014/chart" uri="{C3380CC4-5D6E-409C-BE32-E72D297353CC}">
              <c16:uniqueId val="{00000000-923C-4C67-BFA8-12B19A721C8E}"/>
            </c:ext>
          </c:extLst>
        </c:ser>
        <c:ser>
          <c:idx val="1"/>
          <c:order val="1"/>
          <c:tx>
            <c:strRef>
              <c:f>FNKO!$M$20</c:f>
              <c:strCache>
                <c:ptCount val="1"/>
                <c:pt idx="0">
                  <c:v>Low</c:v>
                </c:pt>
              </c:strCache>
            </c:strRef>
          </c:tx>
          <c:spPr>
            <a:ln w="25400" cap="rnd">
              <a:noFill/>
              <a:round/>
            </a:ln>
            <a:effectLst/>
          </c:spPr>
          <c:marker>
            <c:symbol val="none"/>
          </c:marker>
          <c:val>
            <c:numRef>
              <c:f>FNKO!$M$21:$M$67</c:f>
              <c:numCache>
                <c:formatCode>_([$$-409]* #,##0.00_);_([$$-409]* \(#,##0.00\);_([$$-409]* "-"??_);_(@_)</c:formatCode>
                <c:ptCount val="47"/>
                <c:pt idx="0">
                  <c:v>18.940000000000001</c:v>
                </c:pt>
                <c:pt idx="1">
                  <c:v>18.7</c:v>
                </c:pt>
                <c:pt idx="2">
                  <c:v>17.953199999999999</c:v>
                </c:pt>
                <c:pt idx="3">
                  <c:v>17.59</c:v>
                </c:pt>
                <c:pt idx="4">
                  <c:v>17.9803</c:v>
                </c:pt>
                <c:pt idx="5">
                  <c:v>17.510000000000002</c:v>
                </c:pt>
                <c:pt idx="6">
                  <c:v>17.760899999999999</c:v>
                </c:pt>
                <c:pt idx="7">
                  <c:v>17.97</c:v>
                </c:pt>
                <c:pt idx="8">
                  <c:v>18</c:v>
                </c:pt>
                <c:pt idx="9">
                  <c:v>17.350000000000001</c:v>
                </c:pt>
                <c:pt idx="10">
                  <c:v>17.16</c:v>
                </c:pt>
                <c:pt idx="11">
                  <c:v>17.2</c:v>
                </c:pt>
                <c:pt idx="12">
                  <c:v>16.87</c:v>
                </c:pt>
                <c:pt idx="13">
                  <c:v>16.28</c:v>
                </c:pt>
                <c:pt idx="14">
                  <c:v>15.28</c:v>
                </c:pt>
                <c:pt idx="15">
                  <c:v>16.28</c:v>
                </c:pt>
                <c:pt idx="16">
                  <c:v>16.12</c:v>
                </c:pt>
                <c:pt idx="17">
                  <c:v>15.89</c:v>
                </c:pt>
                <c:pt idx="18">
                  <c:v>15.5</c:v>
                </c:pt>
                <c:pt idx="19">
                  <c:v>16.260000000000002</c:v>
                </c:pt>
                <c:pt idx="20">
                  <c:v>16.82</c:v>
                </c:pt>
                <c:pt idx="21">
                  <c:v>17.386099999999999</c:v>
                </c:pt>
                <c:pt idx="22">
                  <c:v>17.22</c:v>
                </c:pt>
                <c:pt idx="23">
                  <c:v>16.850000000000001</c:v>
                </c:pt>
                <c:pt idx="24">
                  <c:v>16.98</c:v>
                </c:pt>
                <c:pt idx="25">
                  <c:v>17.21</c:v>
                </c:pt>
                <c:pt idx="26">
                  <c:v>18.010000000000002</c:v>
                </c:pt>
                <c:pt idx="27">
                  <c:v>17.82</c:v>
                </c:pt>
                <c:pt idx="28">
                  <c:v>17.5671</c:v>
                </c:pt>
                <c:pt idx="29">
                  <c:v>17.25</c:v>
                </c:pt>
                <c:pt idx="30">
                  <c:v>17.596900000000002</c:v>
                </c:pt>
                <c:pt idx="31">
                  <c:v>17.63</c:v>
                </c:pt>
                <c:pt idx="32">
                  <c:v>17.21</c:v>
                </c:pt>
                <c:pt idx="33">
                  <c:v>17.18</c:v>
                </c:pt>
                <c:pt idx="34">
                  <c:v>16.843599999999999</c:v>
                </c:pt>
                <c:pt idx="35">
                  <c:v>16.489999999999998</c:v>
                </c:pt>
                <c:pt idx="36">
                  <c:v>15.7</c:v>
                </c:pt>
                <c:pt idx="37">
                  <c:v>16.73</c:v>
                </c:pt>
                <c:pt idx="38">
                  <c:v>17.21</c:v>
                </c:pt>
                <c:pt idx="39">
                  <c:v>16.760000000000002</c:v>
                </c:pt>
                <c:pt idx="40">
                  <c:v>16.9602</c:v>
                </c:pt>
                <c:pt idx="41">
                  <c:v>17.28</c:v>
                </c:pt>
                <c:pt idx="42">
                  <c:v>19.02</c:v>
                </c:pt>
                <c:pt idx="43">
                  <c:v>17.809999999999999</c:v>
                </c:pt>
                <c:pt idx="44">
                  <c:v>16.28</c:v>
                </c:pt>
                <c:pt idx="45">
                  <c:v>17.3</c:v>
                </c:pt>
                <c:pt idx="46">
                  <c:v>16.440000000000001</c:v>
                </c:pt>
              </c:numCache>
            </c:numRef>
          </c:val>
          <c:smooth val="0"/>
          <c:extLst>
            <c:ext xmlns:c16="http://schemas.microsoft.com/office/drawing/2014/chart" uri="{C3380CC4-5D6E-409C-BE32-E72D297353CC}">
              <c16:uniqueId val="{00000001-923C-4C67-BFA8-12B19A721C8E}"/>
            </c:ext>
          </c:extLst>
        </c:ser>
        <c:ser>
          <c:idx val="2"/>
          <c:order val="2"/>
          <c:tx>
            <c:strRef>
              <c:f>FNKO!$N$20</c:f>
              <c:strCache>
                <c:ptCount val="1"/>
                <c:pt idx="0">
                  <c:v>Close</c:v>
                </c:pt>
              </c:strCache>
            </c:strRef>
          </c:tx>
          <c:spPr>
            <a:ln w="25400" cap="rnd">
              <a:noFill/>
              <a:round/>
            </a:ln>
            <a:effectLst/>
          </c:spPr>
          <c:marker>
            <c:symbol val="circle"/>
            <c:size val="6"/>
            <c:spPr>
              <a:solidFill>
                <a:schemeClr val="accent3">
                  <a:alpha val="85000"/>
                </a:schemeClr>
              </a:solidFill>
              <a:ln>
                <a:noFill/>
              </a:ln>
              <a:effectLst/>
            </c:spPr>
          </c:marker>
          <c:val>
            <c:numRef>
              <c:f>FNKO!$N$21:$N$67</c:f>
              <c:numCache>
                <c:formatCode>_([$$-409]* #,##0.00_);_([$$-409]* \(#,##0.00\);_([$$-409]* "-"??_);_(@_)</c:formatCode>
                <c:ptCount val="47"/>
                <c:pt idx="0">
                  <c:v>19.18</c:v>
                </c:pt>
                <c:pt idx="1">
                  <c:v>18.78</c:v>
                </c:pt>
                <c:pt idx="2">
                  <c:v>17.98</c:v>
                </c:pt>
                <c:pt idx="3">
                  <c:v>18.41</c:v>
                </c:pt>
                <c:pt idx="4">
                  <c:v>18.41</c:v>
                </c:pt>
                <c:pt idx="5">
                  <c:v>18.13</c:v>
                </c:pt>
                <c:pt idx="6">
                  <c:v>17.88</c:v>
                </c:pt>
                <c:pt idx="7">
                  <c:v>18.39</c:v>
                </c:pt>
                <c:pt idx="8">
                  <c:v>18.05</c:v>
                </c:pt>
                <c:pt idx="9">
                  <c:v>17.8</c:v>
                </c:pt>
                <c:pt idx="10">
                  <c:v>17.32</c:v>
                </c:pt>
                <c:pt idx="11">
                  <c:v>17.32</c:v>
                </c:pt>
                <c:pt idx="12">
                  <c:v>16.940000000000001</c:v>
                </c:pt>
                <c:pt idx="13">
                  <c:v>16.39</c:v>
                </c:pt>
                <c:pt idx="14">
                  <c:v>16.93</c:v>
                </c:pt>
                <c:pt idx="15">
                  <c:v>16.850000000000001</c:v>
                </c:pt>
                <c:pt idx="16">
                  <c:v>16.329999999999998</c:v>
                </c:pt>
                <c:pt idx="17">
                  <c:v>15.98</c:v>
                </c:pt>
                <c:pt idx="18">
                  <c:v>16.739999999999998</c:v>
                </c:pt>
                <c:pt idx="19">
                  <c:v>17.28</c:v>
                </c:pt>
                <c:pt idx="20">
                  <c:v>17.66</c:v>
                </c:pt>
                <c:pt idx="21">
                  <c:v>17.55</c:v>
                </c:pt>
                <c:pt idx="22">
                  <c:v>17.32</c:v>
                </c:pt>
                <c:pt idx="23">
                  <c:v>17.04</c:v>
                </c:pt>
                <c:pt idx="24">
                  <c:v>17.28</c:v>
                </c:pt>
                <c:pt idx="25">
                  <c:v>17.78</c:v>
                </c:pt>
                <c:pt idx="26">
                  <c:v>18.260000000000002</c:v>
                </c:pt>
                <c:pt idx="27">
                  <c:v>17.95</c:v>
                </c:pt>
                <c:pt idx="28">
                  <c:v>17.78</c:v>
                </c:pt>
                <c:pt idx="29">
                  <c:v>17.34</c:v>
                </c:pt>
                <c:pt idx="30">
                  <c:v>17.98</c:v>
                </c:pt>
                <c:pt idx="31">
                  <c:v>18.059999999999999</c:v>
                </c:pt>
                <c:pt idx="32">
                  <c:v>17.29</c:v>
                </c:pt>
                <c:pt idx="33">
                  <c:v>17.27</c:v>
                </c:pt>
                <c:pt idx="34">
                  <c:v>17.12</c:v>
                </c:pt>
                <c:pt idx="35">
                  <c:v>16.54</c:v>
                </c:pt>
                <c:pt idx="36">
                  <c:v>17.03</c:v>
                </c:pt>
                <c:pt idx="37">
                  <c:v>17.59</c:v>
                </c:pt>
                <c:pt idx="38">
                  <c:v>17.46</c:v>
                </c:pt>
                <c:pt idx="39">
                  <c:v>16.850000000000001</c:v>
                </c:pt>
                <c:pt idx="40">
                  <c:v>17.809999999999999</c:v>
                </c:pt>
                <c:pt idx="41">
                  <c:v>17.8</c:v>
                </c:pt>
                <c:pt idx="42">
                  <c:v>19.5</c:v>
                </c:pt>
                <c:pt idx="43">
                  <c:v>17.82</c:v>
                </c:pt>
                <c:pt idx="44">
                  <c:v>17.09</c:v>
                </c:pt>
                <c:pt idx="45">
                  <c:v>17.329999999999998</c:v>
                </c:pt>
                <c:pt idx="46">
                  <c:v>16.82</c:v>
                </c:pt>
              </c:numCache>
            </c:numRef>
          </c:val>
          <c:smooth val="0"/>
          <c:extLst>
            <c:ext xmlns:c16="http://schemas.microsoft.com/office/drawing/2014/chart" uri="{C3380CC4-5D6E-409C-BE32-E72D297353CC}">
              <c16:uniqueId val="{00000002-923C-4C67-BFA8-12B19A721C8E}"/>
            </c:ext>
          </c:extLst>
        </c:ser>
        <c:dLbls>
          <c:showLegendKey val="0"/>
          <c:showVal val="0"/>
          <c:showCatName val="0"/>
          <c:showSerName val="0"/>
          <c:showPercent val="0"/>
          <c:showBubbleSize val="0"/>
        </c:dLbls>
        <c:hiLowLines>
          <c:spPr>
            <a:ln w="15875" cap="flat" cmpd="sng" algn="ctr">
              <a:solidFill>
                <a:schemeClr val="dk1">
                  <a:lumMod val="65000"/>
                  <a:lumOff val="35000"/>
                </a:schemeClr>
              </a:solidFill>
              <a:round/>
            </a:ln>
            <a:effectLst/>
          </c:spPr>
        </c:hiLowLines>
        <c:axId val="1127923423"/>
        <c:axId val="1127927167"/>
      </c:stockChart>
      <c:catAx>
        <c:axId val="1127923423"/>
        <c:scaling>
          <c:orientation val="minMax"/>
        </c:scaling>
        <c:delete val="0"/>
        <c:axPos val="b"/>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7927167"/>
        <c:crosses val="autoZero"/>
        <c:auto val="1"/>
        <c:lblAlgn val="ctr"/>
        <c:lblOffset val="100"/>
        <c:noMultiLvlLbl val="0"/>
      </c:catAx>
      <c:valAx>
        <c:axId val="1127927167"/>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7923423"/>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Volume and Price Analysis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tx>
            <c:strRef>
              <c:f>TKAT!$J$20</c:f>
              <c:strCache>
                <c:ptCount val="1"/>
                <c:pt idx="0">
                  <c:v>Volume</c:v>
                </c:pt>
              </c:strCache>
            </c:strRef>
          </c:tx>
          <c:spPr>
            <a:solidFill>
              <a:schemeClr val="accent1">
                <a:alpha val="85000"/>
              </a:schemeClr>
            </a:solidFill>
            <a:ln w="9525" cap="flat" cmpd="sng" algn="ctr">
              <a:solidFill>
                <a:schemeClr val="lt1">
                  <a:alpha val="50000"/>
                </a:schemeClr>
              </a:solidFill>
              <a:round/>
            </a:ln>
            <a:effectLst/>
          </c:spPr>
          <c:invertIfNegative val="0"/>
          <c:cat>
            <c:numRef>
              <c:f>TKAT!$I$21:$I$67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TKAT!$J$21:$J$67</c:f>
              <c:numCache>
                <c:formatCode>#,##0</c:formatCode>
                <c:ptCount val="47"/>
                <c:pt idx="0">
                  <c:v>780018</c:v>
                </c:pt>
                <c:pt idx="1">
                  <c:v>755537</c:v>
                </c:pt>
                <c:pt idx="2">
                  <c:v>884650</c:v>
                </c:pt>
                <c:pt idx="3">
                  <c:v>466584</c:v>
                </c:pt>
                <c:pt idx="4">
                  <c:v>659765</c:v>
                </c:pt>
                <c:pt idx="5">
                  <c:v>351206</c:v>
                </c:pt>
                <c:pt idx="6">
                  <c:v>270885</c:v>
                </c:pt>
                <c:pt idx="7">
                  <c:v>198191</c:v>
                </c:pt>
                <c:pt idx="8">
                  <c:v>27136251</c:v>
                </c:pt>
                <c:pt idx="9">
                  <c:v>1728837</c:v>
                </c:pt>
                <c:pt idx="10">
                  <c:v>703002</c:v>
                </c:pt>
                <c:pt idx="11">
                  <c:v>433150</c:v>
                </c:pt>
                <c:pt idx="12">
                  <c:v>2431456</c:v>
                </c:pt>
                <c:pt idx="13">
                  <c:v>811225</c:v>
                </c:pt>
                <c:pt idx="14">
                  <c:v>712165</c:v>
                </c:pt>
                <c:pt idx="15">
                  <c:v>349108</c:v>
                </c:pt>
                <c:pt idx="16">
                  <c:v>1450793</c:v>
                </c:pt>
                <c:pt idx="17">
                  <c:v>301345</c:v>
                </c:pt>
                <c:pt idx="18">
                  <c:v>362192</c:v>
                </c:pt>
                <c:pt idx="19">
                  <c:v>384084</c:v>
                </c:pt>
                <c:pt idx="20">
                  <c:v>349912</c:v>
                </c:pt>
                <c:pt idx="21">
                  <c:v>177019</c:v>
                </c:pt>
                <c:pt idx="22">
                  <c:v>145464</c:v>
                </c:pt>
                <c:pt idx="23">
                  <c:v>638308</c:v>
                </c:pt>
                <c:pt idx="24">
                  <c:v>432515</c:v>
                </c:pt>
                <c:pt idx="25">
                  <c:v>241803</c:v>
                </c:pt>
                <c:pt idx="26">
                  <c:v>668880</c:v>
                </c:pt>
                <c:pt idx="27">
                  <c:v>611884</c:v>
                </c:pt>
                <c:pt idx="28">
                  <c:v>171216</c:v>
                </c:pt>
                <c:pt idx="29">
                  <c:v>252209</c:v>
                </c:pt>
                <c:pt idx="30">
                  <c:v>213852</c:v>
                </c:pt>
                <c:pt idx="31">
                  <c:v>192209</c:v>
                </c:pt>
                <c:pt idx="32">
                  <c:v>681354</c:v>
                </c:pt>
                <c:pt idx="33">
                  <c:v>150632</c:v>
                </c:pt>
                <c:pt idx="34">
                  <c:v>202376</c:v>
                </c:pt>
                <c:pt idx="35">
                  <c:v>152068</c:v>
                </c:pt>
                <c:pt idx="36">
                  <c:v>249856</c:v>
                </c:pt>
                <c:pt idx="37">
                  <c:v>206973</c:v>
                </c:pt>
                <c:pt idx="38">
                  <c:v>156771</c:v>
                </c:pt>
                <c:pt idx="39">
                  <c:v>81739</c:v>
                </c:pt>
                <c:pt idx="40">
                  <c:v>146701</c:v>
                </c:pt>
                <c:pt idx="41">
                  <c:v>74369</c:v>
                </c:pt>
                <c:pt idx="42">
                  <c:v>191958</c:v>
                </c:pt>
                <c:pt idx="43">
                  <c:v>371131</c:v>
                </c:pt>
                <c:pt idx="44">
                  <c:v>233390</c:v>
                </c:pt>
                <c:pt idx="45">
                  <c:v>345709</c:v>
                </c:pt>
                <c:pt idx="46">
                  <c:v>198322</c:v>
                </c:pt>
              </c:numCache>
            </c:numRef>
          </c:val>
          <c:extLst>
            <c:ext xmlns:c16="http://schemas.microsoft.com/office/drawing/2014/chart" uri="{C3380CC4-5D6E-409C-BE32-E72D297353CC}">
              <c16:uniqueId val="{00000000-1B1C-436F-B667-ADCB4045E0D6}"/>
            </c:ext>
          </c:extLst>
        </c:ser>
        <c:dLbls>
          <c:showLegendKey val="0"/>
          <c:showVal val="0"/>
          <c:showCatName val="0"/>
          <c:showSerName val="0"/>
          <c:showPercent val="0"/>
          <c:showBubbleSize val="0"/>
        </c:dLbls>
        <c:gapWidth val="150"/>
        <c:axId val="947206543"/>
        <c:axId val="947218607"/>
      </c:barChart>
      <c:stockChart>
        <c:ser>
          <c:idx val="1"/>
          <c:order val="1"/>
          <c:tx>
            <c:strRef>
              <c:f>TKAT!$K$20</c:f>
              <c:strCache>
                <c:ptCount val="1"/>
                <c:pt idx="0">
                  <c:v>Open</c:v>
                </c:pt>
              </c:strCache>
            </c:strRef>
          </c:tx>
          <c:spPr>
            <a:ln w="25400" cap="rnd">
              <a:noFill/>
              <a:round/>
            </a:ln>
            <a:effectLst/>
          </c:spPr>
          <c:marker>
            <c:symbol val="none"/>
          </c:marker>
          <c:cat>
            <c:numRef>
              <c:f>TKAT!$I$21:$I$67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TKAT!$K$21:$K$67</c:f>
              <c:numCache>
                <c:formatCode>_([$$-409]* #,##0.00_);_([$$-409]* \(#,##0.00\);_([$$-409]* "-"??_);_(@_)</c:formatCode>
                <c:ptCount val="47"/>
                <c:pt idx="0">
                  <c:v>4.03</c:v>
                </c:pt>
                <c:pt idx="1">
                  <c:v>4.3099999999999996</c:v>
                </c:pt>
                <c:pt idx="2">
                  <c:v>3.83</c:v>
                </c:pt>
                <c:pt idx="3">
                  <c:v>3.47</c:v>
                </c:pt>
                <c:pt idx="4">
                  <c:v>3.58</c:v>
                </c:pt>
                <c:pt idx="5">
                  <c:v>3.38</c:v>
                </c:pt>
                <c:pt idx="6">
                  <c:v>3.36</c:v>
                </c:pt>
                <c:pt idx="7">
                  <c:v>3.57</c:v>
                </c:pt>
                <c:pt idx="8">
                  <c:v>3.6</c:v>
                </c:pt>
                <c:pt idx="9">
                  <c:v>3.44</c:v>
                </c:pt>
                <c:pt idx="10">
                  <c:v>3.27</c:v>
                </c:pt>
                <c:pt idx="11">
                  <c:v>3.23</c:v>
                </c:pt>
                <c:pt idx="12">
                  <c:v>3.32</c:v>
                </c:pt>
                <c:pt idx="13">
                  <c:v>3.15</c:v>
                </c:pt>
                <c:pt idx="14">
                  <c:v>2.7</c:v>
                </c:pt>
                <c:pt idx="15">
                  <c:v>2.64</c:v>
                </c:pt>
                <c:pt idx="16">
                  <c:v>2.95</c:v>
                </c:pt>
                <c:pt idx="17">
                  <c:v>2.8</c:v>
                </c:pt>
                <c:pt idx="18">
                  <c:v>2.4900000000000002</c:v>
                </c:pt>
                <c:pt idx="19">
                  <c:v>2.7</c:v>
                </c:pt>
                <c:pt idx="20">
                  <c:v>2.92</c:v>
                </c:pt>
                <c:pt idx="21">
                  <c:v>3</c:v>
                </c:pt>
                <c:pt idx="22">
                  <c:v>2.76</c:v>
                </c:pt>
                <c:pt idx="23">
                  <c:v>2.8</c:v>
                </c:pt>
                <c:pt idx="24">
                  <c:v>2.95</c:v>
                </c:pt>
                <c:pt idx="25">
                  <c:v>2.85</c:v>
                </c:pt>
                <c:pt idx="26">
                  <c:v>3.12</c:v>
                </c:pt>
                <c:pt idx="27">
                  <c:v>2.84</c:v>
                </c:pt>
                <c:pt idx="28">
                  <c:v>2.69</c:v>
                </c:pt>
                <c:pt idx="29">
                  <c:v>2.65</c:v>
                </c:pt>
                <c:pt idx="30">
                  <c:v>2.68</c:v>
                </c:pt>
                <c:pt idx="31">
                  <c:v>2.77</c:v>
                </c:pt>
                <c:pt idx="32">
                  <c:v>2.79</c:v>
                </c:pt>
                <c:pt idx="33">
                  <c:v>2.66</c:v>
                </c:pt>
                <c:pt idx="34">
                  <c:v>2.4700000000000002</c:v>
                </c:pt>
                <c:pt idx="35">
                  <c:v>2.4900000000000002</c:v>
                </c:pt>
                <c:pt idx="36">
                  <c:v>2.0499999999999998</c:v>
                </c:pt>
                <c:pt idx="37">
                  <c:v>2.36</c:v>
                </c:pt>
                <c:pt idx="38">
                  <c:v>2.17</c:v>
                </c:pt>
                <c:pt idx="39">
                  <c:v>2.17</c:v>
                </c:pt>
                <c:pt idx="40">
                  <c:v>2.2799999999999998</c:v>
                </c:pt>
                <c:pt idx="41">
                  <c:v>2.34</c:v>
                </c:pt>
                <c:pt idx="42">
                  <c:v>2.1800000000000002</c:v>
                </c:pt>
                <c:pt idx="43">
                  <c:v>2</c:v>
                </c:pt>
                <c:pt idx="44">
                  <c:v>1.99</c:v>
                </c:pt>
                <c:pt idx="45">
                  <c:v>1.9</c:v>
                </c:pt>
                <c:pt idx="46">
                  <c:v>1.93</c:v>
                </c:pt>
              </c:numCache>
            </c:numRef>
          </c:val>
          <c:smooth val="0"/>
          <c:extLst>
            <c:ext xmlns:c16="http://schemas.microsoft.com/office/drawing/2014/chart" uri="{C3380CC4-5D6E-409C-BE32-E72D297353CC}">
              <c16:uniqueId val="{00000001-1B1C-436F-B667-ADCB4045E0D6}"/>
            </c:ext>
          </c:extLst>
        </c:ser>
        <c:ser>
          <c:idx val="2"/>
          <c:order val="2"/>
          <c:tx>
            <c:strRef>
              <c:f>TKAT!$L$20</c:f>
              <c:strCache>
                <c:ptCount val="1"/>
                <c:pt idx="0">
                  <c:v>High</c:v>
                </c:pt>
              </c:strCache>
            </c:strRef>
          </c:tx>
          <c:spPr>
            <a:ln w="25400" cap="rnd">
              <a:noFill/>
              <a:round/>
            </a:ln>
            <a:effectLst/>
          </c:spPr>
          <c:marker>
            <c:symbol val="none"/>
          </c:marker>
          <c:cat>
            <c:numRef>
              <c:f>TKAT!$I$21:$I$67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TKAT!$L$21:$L$67</c:f>
              <c:numCache>
                <c:formatCode>_([$$-409]* #,##0.00_);_([$$-409]* \(#,##0.00\);_([$$-409]* "-"??_);_(@_)</c:formatCode>
                <c:ptCount val="47"/>
                <c:pt idx="0">
                  <c:v>4.3499999999999996</c:v>
                </c:pt>
                <c:pt idx="1">
                  <c:v>4.38</c:v>
                </c:pt>
                <c:pt idx="2">
                  <c:v>4.0198999999999998</c:v>
                </c:pt>
                <c:pt idx="3">
                  <c:v>3.65</c:v>
                </c:pt>
                <c:pt idx="4">
                  <c:v>3.88</c:v>
                </c:pt>
                <c:pt idx="5">
                  <c:v>3.46</c:v>
                </c:pt>
                <c:pt idx="6">
                  <c:v>3.63</c:v>
                </c:pt>
                <c:pt idx="7">
                  <c:v>3.59</c:v>
                </c:pt>
                <c:pt idx="8">
                  <c:v>4.6699000000000002</c:v>
                </c:pt>
                <c:pt idx="9">
                  <c:v>3.65</c:v>
                </c:pt>
                <c:pt idx="10">
                  <c:v>3.55</c:v>
                </c:pt>
                <c:pt idx="11">
                  <c:v>3.44</c:v>
                </c:pt>
                <c:pt idx="12">
                  <c:v>3.72</c:v>
                </c:pt>
                <c:pt idx="13">
                  <c:v>3.2418</c:v>
                </c:pt>
                <c:pt idx="14">
                  <c:v>2.83</c:v>
                </c:pt>
                <c:pt idx="15">
                  <c:v>2.9</c:v>
                </c:pt>
                <c:pt idx="16">
                  <c:v>2.9977</c:v>
                </c:pt>
                <c:pt idx="17">
                  <c:v>2.8895</c:v>
                </c:pt>
                <c:pt idx="18">
                  <c:v>2.7498999999999998</c:v>
                </c:pt>
                <c:pt idx="19">
                  <c:v>2.93</c:v>
                </c:pt>
                <c:pt idx="20">
                  <c:v>3.05</c:v>
                </c:pt>
                <c:pt idx="21">
                  <c:v>3.0867</c:v>
                </c:pt>
                <c:pt idx="22">
                  <c:v>2.89</c:v>
                </c:pt>
                <c:pt idx="23">
                  <c:v>3.14</c:v>
                </c:pt>
                <c:pt idx="24">
                  <c:v>3.12</c:v>
                </c:pt>
                <c:pt idx="25">
                  <c:v>2.97</c:v>
                </c:pt>
                <c:pt idx="26">
                  <c:v>3.12</c:v>
                </c:pt>
                <c:pt idx="27">
                  <c:v>2.9887000000000001</c:v>
                </c:pt>
                <c:pt idx="28">
                  <c:v>2.7749999999999999</c:v>
                </c:pt>
                <c:pt idx="29">
                  <c:v>2.69</c:v>
                </c:pt>
                <c:pt idx="30">
                  <c:v>2.77</c:v>
                </c:pt>
                <c:pt idx="31">
                  <c:v>2.7738</c:v>
                </c:pt>
                <c:pt idx="32">
                  <c:v>2.96</c:v>
                </c:pt>
                <c:pt idx="33">
                  <c:v>2.7801</c:v>
                </c:pt>
                <c:pt idx="34">
                  <c:v>2.5998999999999999</c:v>
                </c:pt>
                <c:pt idx="35">
                  <c:v>2.5449000000000002</c:v>
                </c:pt>
                <c:pt idx="36">
                  <c:v>2.34</c:v>
                </c:pt>
                <c:pt idx="37">
                  <c:v>2.36</c:v>
                </c:pt>
                <c:pt idx="38">
                  <c:v>2.29</c:v>
                </c:pt>
                <c:pt idx="39">
                  <c:v>2.23</c:v>
                </c:pt>
                <c:pt idx="40">
                  <c:v>2.34</c:v>
                </c:pt>
                <c:pt idx="41">
                  <c:v>2.3479999999999999</c:v>
                </c:pt>
                <c:pt idx="42">
                  <c:v>2.2200000000000002</c:v>
                </c:pt>
                <c:pt idx="43">
                  <c:v>2</c:v>
                </c:pt>
                <c:pt idx="44">
                  <c:v>2</c:v>
                </c:pt>
                <c:pt idx="45">
                  <c:v>1.99</c:v>
                </c:pt>
                <c:pt idx="46">
                  <c:v>2.0499999999999998</c:v>
                </c:pt>
              </c:numCache>
            </c:numRef>
          </c:val>
          <c:smooth val="0"/>
          <c:extLst>
            <c:ext xmlns:c16="http://schemas.microsoft.com/office/drawing/2014/chart" uri="{C3380CC4-5D6E-409C-BE32-E72D297353CC}">
              <c16:uniqueId val="{00000002-1B1C-436F-B667-ADCB4045E0D6}"/>
            </c:ext>
          </c:extLst>
        </c:ser>
        <c:ser>
          <c:idx val="3"/>
          <c:order val="3"/>
          <c:tx>
            <c:strRef>
              <c:f>TKAT!$M$20</c:f>
              <c:strCache>
                <c:ptCount val="1"/>
                <c:pt idx="0">
                  <c:v>Low</c:v>
                </c:pt>
              </c:strCache>
            </c:strRef>
          </c:tx>
          <c:spPr>
            <a:ln w="25400" cap="rnd">
              <a:noFill/>
              <a:round/>
            </a:ln>
            <a:effectLst/>
          </c:spPr>
          <c:marker>
            <c:symbol val="none"/>
          </c:marker>
          <c:cat>
            <c:numRef>
              <c:f>TKAT!$I$21:$I$67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TKAT!$M$21:$M$67</c:f>
              <c:numCache>
                <c:formatCode>_([$$-409]* #,##0.00_);_([$$-409]* \(#,##0.00\);_([$$-409]* "-"??_);_(@_)</c:formatCode>
                <c:ptCount val="47"/>
                <c:pt idx="0">
                  <c:v>4.0199999999999996</c:v>
                </c:pt>
                <c:pt idx="1">
                  <c:v>3.7810000000000001</c:v>
                </c:pt>
                <c:pt idx="2">
                  <c:v>3.45</c:v>
                </c:pt>
                <c:pt idx="3">
                  <c:v>3.34</c:v>
                </c:pt>
                <c:pt idx="4">
                  <c:v>3.37</c:v>
                </c:pt>
                <c:pt idx="5">
                  <c:v>3.1619999999999999</c:v>
                </c:pt>
                <c:pt idx="6">
                  <c:v>3.1901000000000002</c:v>
                </c:pt>
                <c:pt idx="7">
                  <c:v>3.41</c:v>
                </c:pt>
                <c:pt idx="8">
                  <c:v>3.51</c:v>
                </c:pt>
                <c:pt idx="9">
                  <c:v>3.3</c:v>
                </c:pt>
                <c:pt idx="10">
                  <c:v>3.18</c:v>
                </c:pt>
                <c:pt idx="11">
                  <c:v>3.23</c:v>
                </c:pt>
                <c:pt idx="12">
                  <c:v>3.2</c:v>
                </c:pt>
                <c:pt idx="13">
                  <c:v>2.83</c:v>
                </c:pt>
                <c:pt idx="14">
                  <c:v>2.5099999999999998</c:v>
                </c:pt>
                <c:pt idx="15">
                  <c:v>2.62</c:v>
                </c:pt>
                <c:pt idx="16">
                  <c:v>2.65</c:v>
                </c:pt>
                <c:pt idx="17">
                  <c:v>2.46</c:v>
                </c:pt>
                <c:pt idx="18">
                  <c:v>2.39</c:v>
                </c:pt>
                <c:pt idx="19">
                  <c:v>2.63</c:v>
                </c:pt>
                <c:pt idx="20">
                  <c:v>2.79</c:v>
                </c:pt>
                <c:pt idx="21">
                  <c:v>2.77</c:v>
                </c:pt>
                <c:pt idx="22">
                  <c:v>2.67</c:v>
                </c:pt>
                <c:pt idx="23">
                  <c:v>2.74</c:v>
                </c:pt>
                <c:pt idx="24">
                  <c:v>2.86</c:v>
                </c:pt>
                <c:pt idx="25">
                  <c:v>2.82</c:v>
                </c:pt>
                <c:pt idx="26">
                  <c:v>2.65</c:v>
                </c:pt>
                <c:pt idx="27">
                  <c:v>2.6894999999999998</c:v>
                </c:pt>
                <c:pt idx="28">
                  <c:v>2.57</c:v>
                </c:pt>
                <c:pt idx="29">
                  <c:v>2.5099999999999998</c:v>
                </c:pt>
                <c:pt idx="30">
                  <c:v>2.6</c:v>
                </c:pt>
                <c:pt idx="31">
                  <c:v>2.62</c:v>
                </c:pt>
                <c:pt idx="32">
                  <c:v>2.65</c:v>
                </c:pt>
                <c:pt idx="33">
                  <c:v>2.5299999999999998</c:v>
                </c:pt>
                <c:pt idx="34">
                  <c:v>2.35</c:v>
                </c:pt>
                <c:pt idx="35">
                  <c:v>2.23</c:v>
                </c:pt>
                <c:pt idx="36">
                  <c:v>2.04</c:v>
                </c:pt>
                <c:pt idx="37">
                  <c:v>2.12</c:v>
                </c:pt>
                <c:pt idx="38">
                  <c:v>2.1444999999999999</c:v>
                </c:pt>
                <c:pt idx="39">
                  <c:v>2.16</c:v>
                </c:pt>
                <c:pt idx="40">
                  <c:v>2.16</c:v>
                </c:pt>
                <c:pt idx="41">
                  <c:v>2.19</c:v>
                </c:pt>
                <c:pt idx="42">
                  <c:v>2</c:v>
                </c:pt>
                <c:pt idx="43">
                  <c:v>1.82</c:v>
                </c:pt>
                <c:pt idx="44">
                  <c:v>1.79</c:v>
                </c:pt>
                <c:pt idx="45">
                  <c:v>1.86</c:v>
                </c:pt>
                <c:pt idx="46">
                  <c:v>1.85</c:v>
                </c:pt>
              </c:numCache>
            </c:numRef>
          </c:val>
          <c:smooth val="0"/>
          <c:extLst>
            <c:ext xmlns:c16="http://schemas.microsoft.com/office/drawing/2014/chart" uri="{C3380CC4-5D6E-409C-BE32-E72D297353CC}">
              <c16:uniqueId val="{00000003-1B1C-436F-B667-ADCB4045E0D6}"/>
            </c:ext>
          </c:extLst>
        </c:ser>
        <c:ser>
          <c:idx val="4"/>
          <c:order val="4"/>
          <c:tx>
            <c:strRef>
              <c:f>TKAT!$N$20</c:f>
              <c:strCache>
                <c:ptCount val="1"/>
                <c:pt idx="0">
                  <c:v>Close</c:v>
                </c:pt>
              </c:strCache>
            </c:strRef>
          </c:tx>
          <c:spPr>
            <a:ln w="25400" cap="rnd">
              <a:noFill/>
              <a:round/>
            </a:ln>
            <a:effectLst/>
          </c:spPr>
          <c:marker>
            <c:symbol val="none"/>
          </c:marker>
          <c:cat>
            <c:numRef>
              <c:f>TKAT!$I$21:$I$67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TKAT!$N$21:$N$67</c:f>
              <c:numCache>
                <c:formatCode>_([$$-409]* #,##0.00_);_([$$-409]* \(#,##0.00\);_([$$-409]* "-"??_);_(@_)</c:formatCode>
                <c:ptCount val="47"/>
                <c:pt idx="0">
                  <c:v>4.17</c:v>
                </c:pt>
                <c:pt idx="1">
                  <c:v>3.88</c:v>
                </c:pt>
                <c:pt idx="2">
                  <c:v>3.5</c:v>
                </c:pt>
                <c:pt idx="3">
                  <c:v>3.46</c:v>
                </c:pt>
                <c:pt idx="4">
                  <c:v>3.37</c:v>
                </c:pt>
                <c:pt idx="5">
                  <c:v>3.36</c:v>
                </c:pt>
                <c:pt idx="6">
                  <c:v>3.57</c:v>
                </c:pt>
                <c:pt idx="7">
                  <c:v>3.5</c:v>
                </c:pt>
                <c:pt idx="8">
                  <c:v>3.8</c:v>
                </c:pt>
                <c:pt idx="9">
                  <c:v>3.4</c:v>
                </c:pt>
                <c:pt idx="10">
                  <c:v>3.25</c:v>
                </c:pt>
                <c:pt idx="11">
                  <c:v>3.33</c:v>
                </c:pt>
                <c:pt idx="12">
                  <c:v>3.29</c:v>
                </c:pt>
                <c:pt idx="13">
                  <c:v>2.89</c:v>
                </c:pt>
                <c:pt idx="14">
                  <c:v>2.77</c:v>
                </c:pt>
                <c:pt idx="15">
                  <c:v>2.78</c:v>
                </c:pt>
                <c:pt idx="16">
                  <c:v>2.65</c:v>
                </c:pt>
                <c:pt idx="17">
                  <c:v>2.52</c:v>
                </c:pt>
                <c:pt idx="18">
                  <c:v>2.69</c:v>
                </c:pt>
                <c:pt idx="19">
                  <c:v>2.82</c:v>
                </c:pt>
                <c:pt idx="20">
                  <c:v>3.02</c:v>
                </c:pt>
                <c:pt idx="21">
                  <c:v>2.9</c:v>
                </c:pt>
                <c:pt idx="22">
                  <c:v>2.8</c:v>
                </c:pt>
                <c:pt idx="23">
                  <c:v>2.98</c:v>
                </c:pt>
                <c:pt idx="24">
                  <c:v>2.86</c:v>
                </c:pt>
                <c:pt idx="25">
                  <c:v>2.82</c:v>
                </c:pt>
                <c:pt idx="26">
                  <c:v>2.83</c:v>
                </c:pt>
                <c:pt idx="27">
                  <c:v>2.69</c:v>
                </c:pt>
                <c:pt idx="28">
                  <c:v>2.6</c:v>
                </c:pt>
                <c:pt idx="29">
                  <c:v>2.68</c:v>
                </c:pt>
                <c:pt idx="30">
                  <c:v>2.75</c:v>
                </c:pt>
                <c:pt idx="31">
                  <c:v>2.69</c:v>
                </c:pt>
                <c:pt idx="32">
                  <c:v>2.7</c:v>
                </c:pt>
                <c:pt idx="33">
                  <c:v>2.5299999999999998</c:v>
                </c:pt>
                <c:pt idx="34">
                  <c:v>2.4900000000000002</c:v>
                </c:pt>
                <c:pt idx="35">
                  <c:v>2.23</c:v>
                </c:pt>
                <c:pt idx="36">
                  <c:v>2.25</c:v>
                </c:pt>
                <c:pt idx="37">
                  <c:v>2.1800000000000002</c:v>
                </c:pt>
                <c:pt idx="38">
                  <c:v>2.17</c:v>
                </c:pt>
                <c:pt idx="39">
                  <c:v>2.2200000000000002</c:v>
                </c:pt>
                <c:pt idx="40">
                  <c:v>2.2599999999999998</c:v>
                </c:pt>
                <c:pt idx="41">
                  <c:v>2.2200000000000002</c:v>
                </c:pt>
                <c:pt idx="42">
                  <c:v>2.08</c:v>
                </c:pt>
                <c:pt idx="43">
                  <c:v>1.84</c:v>
                </c:pt>
                <c:pt idx="44">
                  <c:v>1.81</c:v>
                </c:pt>
                <c:pt idx="45">
                  <c:v>1.93</c:v>
                </c:pt>
                <c:pt idx="46">
                  <c:v>2.02</c:v>
                </c:pt>
              </c:numCache>
            </c:numRef>
          </c:val>
          <c:smooth val="0"/>
          <c:extLst>
            <c:ext xmlns:c16="http://schemas.microsoft.com/office/drawing/2014/chart" uri="{C3380CC4-5D6E-409C-BE32-E72D297353CC}">
              <c16:uniqueId val="{00000004-1B1C-436F-B667-ADCB4045E0D6}"/>
            </c:ext>
          </c:extLst>
        </c:ser>
        <c:dLbls>
          <c:showLegendKey val="0"/>
          <c:showVal val="0"/>
          <c:showCatName val="0"/>
          <c:showSerName val="0"/>
          <c:showPercent val="0"/>
          <c:showBubbleSize val="0"/>
        </c:dLbls>
        <c:hiLowLines>
          <c:spPr>
            <a:ln w="15875" cap="flat" cmpd="sng" algn="ctr">
              <a:solidFill>
                <a:schemeClr val="dk1">
                  <a:lumMod val="65000"/>
                  <a:lumOff val="35000"/>
                </a:schemeClr>
              </a:solidFill>
              <a:round/>
            </a:ln>
            <a:effectLst/>
          </c:spPr>
        </c:hiLowLines>
        <c:upDownBars>
          <c:gapWidth val="150"/>
          <c:upBars>
            <c:spPr>
              <a:solidFill>
                <a:schemeClr val="lt1"/>
              </a:solidFill>
              <a:ln w="9525" cap="flat" cmpd="sng" algn="ctr">
                <a:solidFill>
                  <a:schemeClr val="lt1">
                    <a:lumMod val="85000"/>
                  </a:schemeClr>
                </a:solidFill>
                <a:round/>
              </a:ln>
              <a:effectLst/>
            </c:spPr>
          </c:upBars>
          <c:downBars>
            <c:spPr>
              <a:solidFill>
                <a:schemeClr val="dk1">
                  <a:lumMod val="65000"/>
                  <a:lumOff val="35000"/>
                </a:schemeClr>
              </a:solidFill>
              <a:ln w="9525" cap="flat" cmpd="sng" algn="ctr">
                <a:solidFill>
                  <a:schemeClr val="dk1">
                    <a:lumMod val="65000"/>
                    <a:lumOff val="35000"/>
                  </a:schemeClr>
                </a:solidFill>
                <a:round/>
              </a:ln>
              <a:effectLst/>
            </c:spPr>
          </c:downBars>
        </c:upDownBars>
        <c:axId val="947220271"/>
        <c:axId val="947210287"/>
      </c:stockChart>
      <c:dateAx>
        <c:axId val="947206543"/>
        <c:scaling>
          <c:orientation val="minMax"/>
        </c:scaling>
        <c:delete val="0"/>
        <c:axPos val="b"/>
        <c:numFmt formatCode="m/d/yyyy"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947218607"/>
        <c:crosses val="autoZero"/>
        <c:auto val="1"/>
        <c:lblOffset val="100"/>
        <c:baseTimeUnit val="days"/>
      </c:dateAx>
      <c:valAx>
        <c:axId val="947218607"/>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947206543"/>
        <c:crosses val="autoZero"/>
        <c:crossBetween val="between"/>
      </c:valAx>
      <c:valAx>
        <c:axId val="947210287"/>
        <c:scaling>
          <c:orientation val="minMax"/>
        </c:scaling>
        <c:delete val="0"/>
        <c:axPos val="r"/>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947220271"/>
        <c:crosses val="max"/>
        <c:crossBetween val="between"/>
      </c:valAx>
      <c:dateAx>
        <c:axId val="947220271"/>
        <c:scaling>
          <c:orientation val="minMax"/>
        </c:scaling>
        <c:delete val="1"/>
        <c:axPos val="b"/>
        <c:numFmt formatCode="m/d/yyyy" sourceLinked="1"/>
        <c:majorTickMark val="out"/>
        <c:minorTickMark val="none"/>
        <c:tickLblPos val="nextTo"/>
        <c:crossAx val="947210287"/>
        <c:crosses val="autoZero"/>
        <c:auto val="1"/>
        <c:lblOffset val="100"/>
        <c:baseTimeUnit val="days"/>
      </c:date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 Open-High-Low-Close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stockChart>
        <c:ser>
          <c:idx val="0"/>
          <c:order val="0"/>
          <c:tx>
            <c:strRef>
              <c:f>TKAT!$K$20</c:f>
              <c:strCache>
                <c:ptCount val="1"/>
                <c:pt idx="0">
                  <c:v>Open</c:v>
                </c:pt>
              </c:strCache>
            </c:strRef>
          </c:tx>
          <c:spPr>
            <a:ln w="25400" cap="rnd">
              <a:noFill/>
              <a:round/>
            </a:ln>
            <a:effectLst/>
          </c:spPr>
          <c:marker>
            <c:symbol val="none"/>
          </c:marker>
          <c:val>
            <c:numRef>
              <c:f>TKAT!$K$21:$K$67</c:f>
              <c:numCache>
                <c:formatCode>_([$$-409]* #,##0.00_);_([$$-409]* \(#,##0.00\);_([$$-409]* "-"??_);_(@_)</c:formatCode>
                <c:ptCount val="47"/>
                <c:pt idx="0">
                  <c:v>4.03</c:v>
                </c:pt>
                <c:pt idx="1">
                  <c:v>4.3099999999999996</c:v>
                </c:pt>
                <c:pt idx="2">
                  <c:v>3.83</c:v>
                </c:pt>
                <c:pt idx="3">
                  <c:v>3.47</c:v>
                </c:pt>
                <c:pt idx="4">
                  <c:v>3.58</c:v>
                </c:pt>
                <c:pt idx="5">
                  <c:v>3.38</c:v>
                </c:pt>
                <c:pt idx="6">
                  <c:v>3.36</c:v>
                </c:pt>
                <c:pt idx="7">
                  <c:v>3.57</c:v>
                </c:pt>
                <c:pt idx="8">
                  <c:v>3.6</c:v>
                </c:pt>
                <c:pt idx="9">
                  <c:v>3.44</c:v>
                </c:pt>
                <c:pt idx="10">
                  <c:v>3.27</c:v>
                </c:pt>
                <c:pt idx="11">
                  <c:v>3.23</c:v>
                </c:pt>
                <c:pt idx="12">
                  <c:v>3.32</c:v>
                </c:pt>
                <c:pt idx="13">
                  <c:v>3.15</c:v>
                </c:pt>
                <c:pt idx="14">
                  <c:v>2.7</c:v>
                </c:pt>
                <c:pt idx="15">
                  <c:v>2.64</c:v>
                </c:pt>
                <c:pt idx="16">
                  <c:v>2.95</c:v>
                </c:pt>
                <c:pt idx="17">
                  <c:v>2.8</c:v>
                </c:pt>
                <c:pt idx="18">
                  <c:v>2.4900000000000002</c:v>
                </c:pt>
                <c:pt idx="19">
                  <c:v>2.7</c:v>
                </c:pt>
                <c:pt idx="20">
                  <c:v>2.92</c:v>
                </c:pt>
                <c:pt idx="21">
                  <c:v>3</c:v>
                </c:pt>
                <c:pt idx="22">
                  <c:v>2.76</c:v>
                </c:pt>
                <c:pt idx="23">
                  <c:v>2.8</c:v>
                </c:pt>
                <c:pt idx="24">
                  <c:v>2.95</c:v>
                </c:pt>
                <c:pt idx="25">
                  <c:v>2.85</c:v>
                </c:pt>
                <c:pt idx="26">
                  <c:v>3.12</c:v>
                </c:pt>
                <c:pt idx="27">
                  <c:v>2.84</c:v>
                </c:pt>
                <c:pt idx="28">
                  <c:v>2.69</c:v>
                </c:pt>
                <c:pt idx="29">
                  <c:v>2.65</c:v>
                </c:pt>
                <c:pt idx="30">
                  <c:v>2.68</c:v>
                </c:pt>
                <c:pt idx="31">
                  <c:v>2.77</c:v>
                </c:pt>
                <c:pt idx="32">
                  <c:v>2.79</c:v>
                </c:pt>
                <c:pt idx="33">
                  <c:v>2.66</c:v>
                </c:pt>
                <c:pt idx="34">
                  <c:v>2.4700000000000002</c:v>
                </c:pt>
                <c:pt idx="35">
                  <c:v>2.4900000000000002</c:v>
                </c:pt>
                <c:pt idx="36">
                  <c:v>2.0499999999999998</c:v>
                </c:pt>
                <c:pt idx="37">
                  <c:v>2.36</c:v>
                </c:pt>
                <c:pt idx="38">
                  <c:v>2.17</c:v>
                </c:pt>
                <c:pt idx="39">
                  <c:v>2.17</c:v>
                </c:pt>
                <c:pt idx="40">
                  <c:v>2.2799999999999998</c:v>
                </c:pt>
                <c:pt idx="41">
                  <c:v>2.34</c:v>
                </c:pt>
                <c:pt idx="42">
                  <c:v>2.1800000000000002</c:v>
                </c:pt>
                <c:pt idx="43">
                  <c:v>2</c:v>
                </c:pt>
                <c:pt idx="44">
                  <c:v>1.99</c:v>
                </c:pt>
                <c:pt idx="45">
                  <c:v>1.9</c:v>
                </c:pt>
                <c:pt idx="46">
                  <c:v>1.93</c:v>
                </c:pt>
              </c:numCache>
            </c:numRef>
          </c:val>
          <c:smooth val="0"/>
          <c:extLst>
            <c:ext xmlns:c16="http://schemas.microsoft.com/office/drawing/2014/chart" uri="{C3380CC4-5D6E-409C-BE32-E72D297353CC}">
              <c16:uniqueId val="{00000000-2303-41C6-9124-E8BBB3A589F1}"/>
            </c:ext>
          </c:extLst>
        </c:ser>
        <c:ser>
          <c:idx val="1"/>
          <c:order val="1"/>
          <c:tx>
            <c:strRef>
              <c:f>TKAT!$L$20</c:f>
              <c:strCache>
                <c:ptCount val="1"/>
                <c:pt idx="0">
                  <c:v>High</c:v>
                </c:pt>
              </c:strCache>
            </c:strRef>
          </c:tx>
          <c:spPr>
            <a:ln w="25400" cap="rnd">
              <a:noFill/>
              <a:round/>
            </a:ln>
            <a:effectLst/>
          </c:spPr>
          <c:marker>
            <c:symbol val="none"/>
          </c:marker>
          <c:val>
            <c:numRef>
              <c:f>TKAT!$L$21:$L$67</c:f>
              <c:numCache>
                <c:formatCode>_([$$-409]* #,##0.00_);_([$$-409]* \(#,##0.00\);_([$$-409]* "-"??_);_(@_)</c:formatCode>
                <c:ptCount val="47"/>
                <c:pt idx="0">
                  <c:v>4.3499999999999996</c:v>
                </c:pt>
                <c:pt idx="1">
                  <c:v>4.38</c:v>
                </c:pt>
                <c:pt idx="2">
                  <c:v>4.0198999999999998</c:v>
                </c:pt>
                <c:pt idx="3">
                  <c:v>3.65</c:v>
                </c:pt>
                <c:pt idx="4">
                  <c:v>3.88</c:v>
                </c:pt>
                <c:pt idx="5">
                  <c:v>3.46</c:v>
                </c:pt>
                <c:pt idx="6">
                  <c:v>3.63</c:v>
                </c:pt>
                <c:pt idx="7">
                  <c:v>3.59</c:v>
                </c:pt>
                <c:pt idx="8">
                  <c:v>4.6699000000000002</c:v>
                </c:pt>
                <c:pt idx="9">
                  <c:v>3.65</c:v>
                </c:pt>
                <c:pt idx="10">
                  <c:v>3.55</c:v>
                </c:pt>
                <c:pt idx="11">
                  <c:v>3.44</c:v>
                </c:pt>
                <c:pt idx="12">
                  <c:v>3.72</c:v>
                </c:pt>
                <c:pt idx="13">
                  <c:v>3.2418</c:v>
                </c:pt>
                <c:pt idx="14">
                  <c:v>2.83</c:v>
                </c:pt>
                <c:pt idx="15">
                  <c:v>2.9</c:v>
                </c:pt>
                <c:pt idx="16">
                  <c:v>2.9977</c:v>
                </c:pt>
                <c:pt idx="17">
                  <c:v>2.8895</c:v>
                </c:pt>
                <c:pt idx="18">
                  <c:v>2.7498999999999998</c:v>
                </c:pt>
                <c:pt idx="19">
                  <c:v>2.93</c:v>
                </c:pt>
                <c:pt idx="20">
                  <c:v>3.05</c:v>
                </c:pt>
                <c:pt idx="21">
                  <c:v>3.0867</c:v>
                </c:pt>
                <c:pt idx="22">
                  <c:v>2.89</c:v>
                </c:pt>
                <c:pt idx="23">
                  <c:v>3.14</c:v>
                </c:pt>
                <c:pt idx="24">
                  <c:v>3.12</c:v>
                </c:pt>
                <c:pt idx="25">
                  <c:v>2.97</c:v>
                </c:pt>
                <c:pt idx="26">
                  <c:v>3.12</c:v>
                </c:pt>
                <c:pt idx="27">
                  <c:v>2.9887000000000001</c:v>
                </c:pt>
                <c:pt idx="28">
                  <c:v>2.7749999999999999</c:v>
                </c:pt>
                <c:pt idx="29">
                  <c:v>2.69</c:v>
                </c:pt>
                <c:pt idx="30">
                  <c:v>2.77</c:v>
                </c:pt>
                <c:pt idx="31">
                  <c:v>2.7738</c:v>
                </c:pt>
                <c:pt idx="32">
                  <c:v>2.96</c:v>
                </c:pt>
                <c:pt idx="33">
                  <c:v>2.7801</c:v>
                </c:pt>
                <c:pt idx="34">
                  <c:v>2.5998999999999999</c:v>
                </c:pt>
                <c:pt idx="35">
                  <c:v>2.5449000000000002</c:v>
                </c:pt>
                <c:pt idx="36">
                  <c:v>2.34</c:v>
                </c:pt>
                <c:pt idx="37">
                  <c:v>2.36</c:v>
                </c:pt>
                <c:pt idx="38">
                  <c:v>2.29</c:v>
                </c:pt>
                <c:pt idx="39">
                  <c:v>2.23</c:v>
                </c:pt>
                <c:pt idx="40">
                  <c:v>2.34</c:v>
                </c:pt>
                <c:pt idx="41">
                  <c:v>2.3479999999999999</c:v>
                </c:pt>
                <c:pt idx="42">
                  <c:v>2.2200000000000002</c:v>
                </c:pt>
                <c:pt idx="43">
                  <c:v>2</c:v>
                </c:pt>
                <c:pt idx="44">
                  <c:v>2</c:v>
                </c:pt>
                <c:pt idx="45">
                  <c:v>1.99</c:v>
                </c:pt>
                <c:pt idx="46">
                  <c:v>2.0499999999999998</c:v>
                </c:pt>
              </c:numCache>
            </c:numRef>
          </c:val>
          <c:smooth val="0"/>
          <c:extLst>
            <c:ext xmlns:c16="http://schemas.microsoft.com/office/drawing/2014/chart" uri="{C3380CC4-5D6E-409C-BE32-E72D297353CC}">
              <c16:uniqueId val="{00000001-2303-41C6-9124-E8BBB3A589F1}"/>
            </c:ext>
          </c:extLst>
        </c:ser>
        <c:ser>
          <c:idx val="2"/>
          <c:order val="2"/>
          <c:tx>
            <c:strRef>
              <c:f>TKAT!$M$20</c:f>
              <c:strCache>
                <c:ptCount val="1"/>
                <c:pt idx="0">
                  <c:v>Low</c:v>
                </c:pt>
              </c:strCache>
            </c:strRef>
          </c:tx>
          <c:spPr>
            <a:ln w="25400" cap="rnd">
              <a:noFill/>
              <a:round/>
            </a:ln>
            <a:effectLst/>
          </c:spPr>
          <c:marker>
            <c:symbol val="none"/>
          </c:marker>
          <c:val>
            <c:numRef>
              <c:f>TKAT!$M$21:$M$67</c:f>
              <c:numCache>
                <c:formatCode>_([$$-409]* #,##0.00_);_([$$-409]* \(#,##0.00\);_([$$-409]* "-"??_);_(@_)</c:formatCode>
                <c:ptCount val="47"/>
                <c:pt idx="0">
                  <c:v>4.0199999999999996</c:v>
                </c:pt>
                <c:pt idx="1">
                  <c:v>3.7810000000000001</c:v>
                </c:pt>
                <c:pt idx="2">
                  <c:v>3.45</c:v>
                </c:pt>
                <c:pt idx="3">
                  <c:v>3.34</c:v>
                </c:pt>
                <c:pt idx="4">
                  <c:v>3.37</c:v>
                </c:pt>
                <c:pt idx="5">
                  <c:v>3.1619999999999999</c:v>
                </c:pt>
                <c:pt idx="6">
                  <c:v>3.1901000000000002</c:v>
                </c:pt>
                <c:pt idx="7">
                  <c:v>3.41</c:v>
                </c:pt>
                <c:pt idx="8">
                  <c:v>3.51</c:v>
                </c:pt>
                <c:pt idx="9">
                  <c:v>3.3</c:v>
                </c:pt>
                <c:pt idx="10">
                  <c:v>3.18</c:v>
                </c:pt>
                <c:pt idx="11">
                  <c:v>3.23</c:v>
                </c:pt>
                <c:pt idx="12">
                  <c:v>3.2</c:v>
                </c:pt>
                <c:pt idx="13">
                  <c:v>2.83</c:v>
                </c:pt>
                <c:pt idx="14">
                  <c:v>2.5099999999999998</c:v>
                </c:pt>
                <c:pt idx="15">
                  <c:v>2.62</c:v>
                </c:pt>
                <c:pt idx="16">
                  <c:v>2.65</c:v>
                </c:pt>
                <c:pt idx="17">
                  <c:v>2.46</c:v>
                </c:pt>
                <c:pt idx="18">
                  <c:v>2.39</c:v>
                </c:pt>
                <c:pt idx="19">
                  <c:v>2.63</c:v>
                </c:pt>
                <c:pt idx="20">
                  <c:v>2.79</c:v>
                </c:pt>
                <c:pt idx="21">
                  <c:v>2.77</c:v>
                </c:pt>
                <c:pt idx="22">
                  <c:v>2.67</c:v>
                </c:pt>
                <c:pt idx="23">
                  <c:v>2.74</c:v>
                </c:pt>
                <c:pt idx="24">
                  <c:v>2.86</c:v>
                </c:pt>
                <c:pt idx="25">
                  <c:v>2.82</c:v>
                </c:pt>
                <c:pt idx="26">
                  <c:v>2.65</c:v>
                </c:pt>
                <c:pt idx="27">
                  <c:v>2.6894999999999998</c:v>
                </c:pt>
                <c:pt idx="28">
                  <c:v>2.57</c:v>
                </c:pt>
                <c:pt idx="29">
                  <c:v>2.5099999999999998</c:v>
                </c:pt>
                <c:pt idx="30">
                  <c:v>2.6</c:v>
                </c:pt>
                <c:pt idx="31">
                  <c:v>2.62</c:v>
                </c:pt>
                <c:pt idx="32">
                  <c:v>2.65</c:v>
                </c:pt>
                <c:pt idx="33">
                  <c:v>2.5299999999999998</c:v>
                </c:pt>
                <c:pt idx="34">
                  <c:v>2.35</c:v>
                </c:pt>
                <c:pt idx="35">
                  <c:v>2.23</c:v>
                </c:pt>
                <c:pt idx="36">
                  <c:v>2.04</c:v>
                </c:pt>
                <c:pt idx="37">
                  <c:v>2.12</c:v>
                </c:pt>
                <c:pt idx="38">
                  <c:v>2.1444999999999999</c:v>
                </c:pt>
                <c:pt idx="39">
                  <c:v>2.16</c:v>
                </c:pt>
                <c:pt idx="40">
                  <c:v>2.16</c:v>
                </c:pt>
                <c:pt idx="41">
                  <c:v>2.19</c:v>
                </c:pt>
                <c:pt idx="42">
                  <c:v>2</c:v>
                </c:pt>
                <c:pt idx="43">
                  <c:v>1.82</c:v>
                </c:pt>
                <c:pt idx="44">
                  <c:v>1.79</c:v>
                </c:pt>
                <c:pt idx="45">
                  <c:v>1.86</c:v>
                </c:pt>
                <c:pt idx="46">
                  <c:v>1.85</c:v>
                </c:pt>
              </c:numCache>
            </c:numRef>
          </c:val>
          <c:smooth val="0"/>
          <c:extLst>
            <c:ext xmlns:c16="http://schemas.microsoft.com/office/drawing/2014/chart" uri="{C3380CC4-5D6E-409C-BE32-E72D297353CC}">
              <c16:uniqueId val="{00000002-2303-41C6-9124-E8BBB3A589F1}"/>
            </c:ext>
          </c:extLst>
        </c:ser>
        <c:ser>
          <c:idx val="3"/>
          <c:order val="3"/>
          <c:tx>
            <c:strRef>
              <c:f>TKAT!$N$20</c:f>
              <c:strCache>
                <c:ptCount val="1"/>
                <c:pt idx="0">
                  <c:v>Close</c:v>
                </c:pt>
              </c:strCache>
            </c:strRef>
          </c:tx>
          <c:spPr>
            <a:ln w="25400" cap="rnd">
              <a:noFill/>
              <a:round/>
            </a:ln>
            <a:effectLst/>
          </c:spPr>
          <c:marker>
            <c:symbol val="none"/>
          </c:marker>
          <c:val>
            <c:numRef>
              <c:f>TKAT!$N$21:$N$67</c:f>
              <c:numCache>
                <c:formatCode>_([$$-409]* #,##0.00_);_([$$-409]* \(#,##0.00\);_([$$-409]* "-"??_);_(@_)</c:formatCode>
                <c:ptCount val="47"/>
                <c:pt idx="0">
                  <c:v>4.17</c:v>
                </c:pt>
                <c:pt idx="1">
                  <c:v>3.88</c:v>
                </c:pt>
                <c:pt idx="2">
                  <c:v>3.5</c:v>
                </c:pt>
                <c:pt idx="3">
                  <c:v>3.46</c:v>
                </c:pt>
                <c:pt idx="4">
                  <c:v>3.37</c:v>
                </c:pt>
                <c:pt idx="5">
                  <c:v>3.36</c:v>
                </c:pt>
                <c:pt idx="6">
                  <c:v>3.57</c:v>
                </c:pt>
                <c:pt idx="7">
                  <c:v>3.5</c:v>
                </c:pt>
                <c:pt idx="8">
                  <c:v>3.8</c:v>
                </c:pt>
                <c:pt idx="9">
                  <c:v>3.4</c:v>
                </c:pt>
                <c:pt idx="10">
                  <c:v>3.25</c:v>
                </c:pt>
                <c:pt idx="11">
                  <c:v>3.33</c:v>
                </c:pt>
                <c:pt idx="12">
                  <c:v>3.29</c:v>
                </c:pt>
                <c:pt idx="13">
                  <c:v>2.89</c:v>
                </c:pt>
                <c:pt idx="14">
                  <c:v>2.77</c:v>
                </c:pt>
                <c:pt idx="15">
                  <c:v>2.78</c:v>
                </c:pt>
                <c:pt idx="16">
                  <c:v>2.65</c:v>
                </c:pt>
                <c:pt idx="17">
                  <c:v>2.52</c:v>
                </c:pt>
                <c:pt idx="18">
                  <c:v>2.69</c:v>
                </c:pt>
                <c:pt idx="19">
                  <c:v>2.82</c:v>
                </c:pt>
                <c:pt idx="20">
                  <c:v>3.02</c:v>
                </c:pt>
                <c:pt idx="21">
                  <c:v>2.9</c:v>
                </c:pt>
                <c:pt idx="22">
                  <c:v>2.8</c:v>
                </c:pt>
                <c:pt idx="23">
                  <c:v>2.98</c:v>
                </c:pt>
                <c:pt idx="24">
                  <c:v>2.86</c:v>
                </c:pt>
                <c:pt idx="25">
                  <c:v>2.82</c:v>
                </c:pt>
                <c:pt idx="26">
                  <c:v>2.83</c:v>
                </c:pt>
                <c:pt idx="27">
                  <c:v>2.69</c:v>
                </c:pt>
                <c:pt idx="28">
                  <c:v>2.6</c:v>
                </c:pt>
                <c:pt idx="29">
                  <c:v>2.68</c:v>
                </c:pt>
                <c:pt idx="30">
                  <c:v>2.75</c:v>
                </c:pt>
                <c:pt idx="31">
                  <c:v>2.69</c:v>
                </c:pt>
                <c:pt idx="32">
                  <c:v>2.7</c:v>
                </c:pt>
                <c:pt idx="33">
                  <c:v>2.5299999999999998</c:v>
                </c:pt>
                <c:pt idx="34">
                  <c:v>2.4900000000000002</c:v>
                </c:pt>
                <c:pt idx="35">
                  <c:v>2.23</c:v>
                </c:pt>
                <c:pt idx="36">
                  <c:v>2.25</c:v>
                </c:pt>
                <c:pt idx="37">
                  <c:v>2.1800000000000002</c:v>
                </c:pt>
                <c:pt idx="38">
                  <c:v>2.17</c:v>
                </c:pt>
                <c:pt idx="39">
                  <c:v>2.2200000000000002</c:v>
                </c:pt>
                <c:pt idx="40">
                  <c:v>2.2599999999999998</c:v>
                </c:pt>
                <c:pt idx="41">
                  <c:v>2.2200000000000002</c:v>
                </c:pt>
                <c:pt idx="42">
                  <c:v>2.08</c:v>
                </c:pt>
                <c:pt idx="43">
                  <c:v>1.84</c:v>
                </c:pt>
                <c:pt idx="44">
                  <c:v>1.81</c:v>
                </c:pt>
                <c:pt idx="45">
                  <c:v>1.93</c:v>
                </c:pt>
                <c:pt idx="46">
                  <c:v>2.02</c:v>
                </c:pt>
              </c:numCache>
            </c:numRef>
          </c:val>
          <c:smooth val="0"/>
          <c:extLst>
            <c:ext xmlns:c16="http://schemas.microsoft.com/office/drawing/2014/chart" uri="{C3380CC4-5D6E-409C-BE32-E72D297353CC}">
              <c16:uniqueId val="{00000003-2303-41C6-9124-E8BBB3A589F1}"/>
            </c:ext>
          </c:extLst>
        </c:ser>
        <c:dLbls>
          <c:showLegendKey val="0"/>
          <c:showVal val="0"/>
          <c:showCatName val="0"/>
          <c:showSerName val="0"/>
          <c:showPercent val="0"/>
          <c:showBubbleSize val="0"/>
        </c:dLbls>
        <c:hiLowLines>
          <c:spPr>
            <a:ln w="15875" cap="flat" cmpd="sng" algn="ctr">
              <a:solidFill>
                <a:schemeClr val="dk1">
                  <a:lumMod val="65000"/>
                  <a:lumOff val="35000"/>
                </a:schemeClr>
              </a:solidFill>
              <a:round/>
            </a:ln>
            <a:effectLst/>
          </c:spPr>
        </c:hiLowLines>
        <c:upDownBars>
          <c:gapWidth val="150"/>
          <c:upBars>
            <c:spPr>
              <a:solidFill>
                <a:schemeClr val="lt1"/>
              </a:solidFill>
              <a:ln w="9525" cap="flat" cmpd="sng" algn="ctr">
                <a:solidFill>
                  <a:schemeClr val="lt1">
                    <a:lumMod val="85000"/>
                  </a:schemeClr>
                </a:solidFill>
                <a:round/>
              </a:ln>
              <a:effectLst/>
            </c:spPr>
          </c:upBars>
          <c:downBars>
            <c:spPr>
              <a:solidFill>
                <a:schemeClr val="dk1">
                  <a:lumMod val="65000"/>
                  <a:lumOff val="35000"/>
                </a:schemeClr>
              </a:solidFill>
              <a:ln w="9525" cap="flat" cmpd="sng" algn="ctr">
                <a:solidFill>
                  <a:schemeClr val="dk1">
                    <a:lumMod val="65000"/>
                    <a:lumOff val="35000"/>
                  </a:schemeClr>
                </a:solidFill>
                <a:round/>
              </a:ln>
              <a:effectLst/>
            </c:spPr>
          </c:downBars>
        </c:upDownBars>
        <c:axId val="1127930079"/>
        <c:axId val="1127920511"/>
      </c:stockChart>
      <c:catAx>
        <c:axId val="1127930079"/>
        <c:scaling>
          <c:orientation val="minMax"/>
        </c:scaling>
        <c:delete val="0"/>
        <c:axPos val="b"/>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7920511"/>
        <c:crosses val="autoZero"/>
        <c:auto val="1"/>
        <c:lblAlgn val="ctr"/>
        <c:lblOffset val="100"/>
        <c:noMultiLvlLbl val="0"/>
      </c:catAx>
      <c:valAx>
        <c:axId val="1127920511"/>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7930079"/>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High-low-Close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manualLayout>
          <c:layoutTarget val="inner"/>
          <c:xMode val="edge"/>
          <c:yMode val="edge"/>
          <c:x val="0.12842889039292801"/>
          <c:y val="0.26752129674934449"/>
          <c:w val="0.84404477462941052"/>
          <c:h val="0.43883724139661512"/>
        </c:manualLayout>
      </c:layout>
      <c:stockChart>
        <c:ser>
          <c:idx val="0"/>
          <c:order val="0"/>
          <c:tx>
            <c:strRef>
              <c:f>TKAT!$L$20</c:f>
              <c:strCache>
                <c:ptCount val="1"/>
                <c:pt idx="0">
                  <c:v>High</c:v>
                </c:pt>
              </c:strCache>
            </c:strRef>
          </c:tx>
          <c:spPr>
            <a:ln w="25400" cap="rnd">
              <a:noFill/>
              <a:round/>
            </a:ln>
            <a:effectLst/>
          </c:spPr>
          <c:marker>
            <c:symbol val="none"/>
          </c:marker>
          <c:val>
            <c:numRef>
              <c:f>TKAT!$L$21:$L$67</c:f>
              <c:numCache>
                <c:formatCode>_([$$-409]* #,##0.00_);_([$$-409]* \(#,##0.00\);_([$$-409]* "-"??_);_(@_)</c:formatCode>
                <c:ptCount val="47"/>
                <c:pt idx="0">
                  <c:v>4.3499999999999996</c:v>
                </c:pt>
                <c:pt idx="1">
                  <c:v>4.38</c:v>
                </c:pt>
                <c:pt idx="2">
                  <c:v>4.0198999999999998</c:v>
                </c:pt>
                <c:pt idx="3">
                  <c:v>3.65</c:v>
                </c:pt>
                <c:pt idx="4">
                  <c:v>3.88</c:v>
                </c:pt>
                <c:pt idx="5">
                  <c:v>3.46</c:v>
                </c:pt>
                <c:pt idx="6">
                  <c:v>3.63</c:v>
                </c:pt>
                <c:pt idx="7">
                  <c:v>3.59</c:v>
                </c:pt>
                <c:pt idx="8">
                  <c:v>4.6699000000000002</c:v>
                </c:pt>
                <c:pt idx="9">
                  <c:v>3.65</c:v>
                </c:pt>
                <c:pt idx="10">
                  <c:v>3.55</c:v>
                </c:pt>
                <c:pt idx="11">
                  <c:v>3.44</c:v>
                </c:pt>
                <c:pt idx="12">
                  <c:v>3.72</c:v>
                </c:pt>
                <c:pt idx="13">
                  <c:v>3.2418</c:v>
                </c:pt>
                <c:pt idx="14">
                  <c:v>2.83</c:v>
                </c:pt>
                <c:pt idx="15">
                  <c:v>2.9</c:v>
                </c:pt>
                <c:pt idx="16">
                  <c:v>2.9977</c:v>
                </c:pt>
                <c:pt idx="17">
                  <c:v>2.8895</c:v>
                </c:pt>
                <c:pt idx="18">
                  <c:v>2.7498999999999998</c:v>
                </c:pt>
                <c:pt idx="19">
                  <c:v>2.93</c:v>
                </c:pt>
                <c:pt idx="20">
                  <c:v>3.05</c:v>
                </c:pt>
                <c:pt idx="21">
                  <c:v>3.0867</c:v>
                </c:pt>
                <c:pt idx="22">
                  <c:v>2.89</c:v>
                </c:pt>
                <c:pt idx="23">
                  <c:v>3.14</c:v>
                </c:pt>
                <c:pt idx="24">
                  <c:v>3.12</c:v>
                </c:pt>
                <c:pt idx="25">
                  <c:v>2.97</c:v>
                </c:pt>
                <c:pt idx="26">
                  <c:v>3.12</c:v>
                </c:pt>
                <c:pt idx="27">
                  <c:v>2.9887000000000001</c:v>
                </c:pt>
                <c:pt idx="28">
                  <c:v>2.7749999999999999</c:v>
                </c:pt>
                <c:pt idx="29">
                  <c:v>2.69</c:v>
                </c:pt>
                <c:pt idx="30">
                  <c:v>2.77</c:v>
                </c:pt>
                <c:pt idx="31">
                  <c:v>2.7738</c:v>
                </c:pt>
                <c:pt idx="32">
                  <c:v>2.96</c:v>
                </c:pt>
                <c:pt idx="33">
                  <c:v>2.7801</c:v>
                </c:pt>
                <c:pt idx="34">
                  <c:v>2.5998999999999999</c:v>
                </c:pt>
                <c:pt idx="35">
                  <c:v>2.5449000000000002</c:v>
                </c:pt>
                <c:pt idx="36">
                  <c:v>2.34</c:v>
                </c:pt>
                <c:pt idx="37">
                  <c:v>2.36</c:v>
                </c:pt>
                <c:pt idx="38">
                  <c:v>2.29</c:v>
                </c:pt>
                <c:pt idx="39">
                  <c:v>2.23</c:v>
                </c:pt>
                <c:pt idx="40">
                  <c:v>2.34</c:v>
                </c:pt>
                <c:pt idx="41">
                  <c:v>2.3479999999999999</c:v>
                </c:pt>
                <c:pt idx="42">
                  <c:v>2.2200000000000002</c:v>
                </c:pt>
                <c:pt idx="43">
                  <c:v>2</c:v>
                </c:pt>
                <c:pt idx="44">
                  <c:v>2</c:v>
                </c:pt>
                <c:pt idx="45">
                  <c:v>1.99</c:v>
                </c:pt>
                <c:pt idx="46">
                  <c:v>2.0499999999999998</c:v>
                </c:pt>
              </c:numCache>
            </c:numRef>
          </c:val>
          <c:smooth val="0"/>
          <c:extLst>
            <c:ext xmlns:c16="http://schemas.microsoft.com/office/drawing/2014/chart" uri="{C3380CC4-5D6E-409C-BE32-E72D297353CC}">
              <c16:uniqueId val="{00000000-5B7F-424D-8F33-202C298E9AA0}"/>
            </c:ext>
          </c:extLst>
        </c:ser>
        <c:ser>
          <c:idx val="1"/>
          <c:order val="1"/>
          <c:tx>
            <c:strRef>
              <c:f>TKAT!$M$20</c:f>
              <c:strCache>
                <c:ptCount val="1"/>
                <c:pt idx="0">
                  <c:v>Low</c:v>
                </c:pt>
              </c:strCache>
            </c:strRef>
          </c:tx>
          <c:spPr>
            <a:ln w="25400" cap="rnd">
              <a:noFill/>
              <a:round/>
            </a:ln>
            <a:effectLst/>
          </c:spPr>
          <c:marker>
            <c:symbol val="none"/>
          </c:marker>
          <c:val>
            <c:numRef>
              <c:f>TKAT!$M$21:$M$67</c:f>
              <c:numCache>
                <c:formatCode>_([$$-409]* #,##0.00_);_([$$-409]* \(#,##0.00\);_([$$-409]* "-"??_);_(@_)</c:formatCode>
                <c:ptCount val="47"/>
                <c:pt idx="0">
                  <c:v>4.0199999999999996</c:v>
                </c:pt>
                <c:pt idx="1">
                  <c:v>3.7810000000000001</c:v>
                </c:pt>
                <c:pt idx="2">
                  <c:v>3.45</c:v>
                </c:pt>
                <c:pt idx="3">
                  <c:v>3.34</c:v>
                </c:pt>
                <c:pt idx="4">
                  <c:v>3.37</c:v>
                </c:pt>
                <c:pt idx="5">
                  <c:v>3.1619999999999999</c:v>
                </c:pt>
                <c:pt idx="6">
                  <c:v>3.1901000000000002</c:v>
                </c:pt>
                <c:pt idx="7">
                  <c:v>3.41</c:v>
                </c:pt>
                <c:pt idx="8">
                  <c:v>3.51</c:v>
                </c:pt>
                <c:pt idx="9">
                  <c:v>3.3</c:v>
                </c:pt>
                <c:pt idx="10">
                  <c:v>3.18</c:v>
                </c:pt>
                <c:pt idx="11">
                  <c:v>3.23</c:v>
                </c:pt>
                <c:pt idx="12">
                  <c:v>3.2</c:v>
                </c:pt>
                <c:pt idx="13">
                  <c:v>2.83</c:v>
                </c:pt>
                <c:pt idx="14">
                  <c:v>2.5099999999999998</c:v>
                </c:pt>
                <c:pt idx="15">
                  <c:v>2.62</c:v>
                </c:pt>
                <c:pt idx="16">
                  <c:v>2.65</c:v>
                </c:pt>
                <c:pt idx="17">
                  <c:v>2.46</c:v>
                </c:pt>
                <c:pt idx="18">
                  <c:v>2.39</c:v>
                </c:pt>
                <c:pt idx="19">
                  <c:v>2.63</c:v>
                </c:pt>
                <c:pt idx="20">
                  <c:v>2.79</c:v>
                </c:pt>
                <c:pt idx="21">
                  <c:v>2.77</c:v>
                </c:pt>
                <c:pt idx="22">
                  <c:v>2.67</c:v>
                </c:pt>
                <c:pt idx="23">
                  <c:v>2.74</c:v>
                </c:pt>
                <c:pt idx="24">
                  <c:v>2.86</c:v>
                </c:pt>
                <c:pt idx="25">
                  <c:v>2.82</c:v>
                </c:pt>
                <c:pt idx="26">
                  <c:v>2.65</c:v>
                </c:pt>
                <c:pt idx="27">
                  <c:v>2.6894999999999998</c:v>
                </c:pt>
                <c:pt idx="28">
                  <c:v>2.57</c:v>
                </c:pt>
                <c:pt idx="29">
                  <c:v>2.5099999999999998</c:v>
                </c:pt>
                <c:pt idx="30">
                  <c:v>2.6</c:v>
                </c:pt>
                <c:pt idx="31">
                  <c:v>2.62</c:v>
                </c:pt>
                <c:pt idx="32">
                  <c:v>2.65</c:v>
                </c:pt>
                <c:pt idx="33">
                  <c:v>2.5299999999999998</c:v>
                </c:pt>
                <c:pt idx="34">
                  <c:v>2.35</c:v>
                </c:pt>
                <c:pt idx="35">
                  <c:v>2.23</c:v>
                </c:pt>
                <c:pt idx="36">
                  <c:v>2.04</c:v>
                </c:pt>
                <c:pt idx="37">
                  <c:v>2.12</c:v>
                </c:pt>
                <c:pt idx="38">
                  <c:v>2.1444999999999999</c:v>
                </c:pt>
                <c:pt idx="39">
                  <c:v>2.16</c:v>
                </c:pt>
                <c:pt idx="40">
                  <c:v>2.16</c:v>
                </c:pt>
                <c:pt idx="41">
                  <c:v>2.19</c:v>
                </c:pt>
                <c:pt idx="42">
                  <c:v>2</c:v>
                </c:pt>
                <c:pt idx="43">
                  <c:v>1.82</c:v>
                </c:pt>
                <c:pt idx="44">
                  <c:v>1.79</c:v>
                </c:pt>
                <c:pt idx="45">
                  <c:v>1.86</c:v>
                </c:pt>
                <c:pt idx="46">
                  <c:v>1.85</c:v>
                </c:pt>
              </c:numCache>
            </c:numRef>
          </c:val>
          <c:smooth val="0"/>
          <c:extLst>
            <c:ext xmlns:c16="http://schemas.microsoft.com/office/drawing/2014/chart" uri="{C3380CC4-5D6E-409C-BE32-E72D297353CC}">
              <c16:uniqueId val="{00000001-5B7F-424D-8F33-202C298E9AA0}"/>
            </c:ext>
          </c:extLst>
        </c:ser>
        <c:ser>
          <c:idx val="2"/>
          <c:order val="2"/>
          <c:tx>
            <c:strRef>
              <c:f>TKAT!$N$20</c:f>
              <c:strCache>
                <c:ptCount val="1"/>
                <c:pt idx="0">
                  <c:v>Close</c:v>
                </c:pt>
              </c:strCache>
            </c:strRef>
          </c:tx>
          <c:spPr>
            <a:ln w="25400" cap="rnd">
              <a:noFill/>
              <a:round/>
            </a:ln>
            <a:effectLst/>
          </c:spPr>
          <c:marker>
            <c:symbol val="circle"/>
            <c:size val="6"/>
            <c:spPr>
              <a:solidFill>
                <a:schemeClr val="accent3">
                  <a:alpha val="85000"/>
                </a:schemeClr>
              </a:solidFill>
              <a:ln>
                <a:noFill/>
              </a:ln>
              <a:effectLst/>
            </c:spPr>
          </c:marker>
          <c:val>
            <c:numRef>
              <c:f>TKAT!$N$21:$N$67</c:f>
              <c:numCache>
                <c:formatCode>_([$$-409]* #,##0.00_);_([$$-409]* \(#,##0.00\);_([$$-409]* "-"??_);_(@_)</c:formatCode>
                <c:ptCount val="47"/>
                <c:pt idx="0">
                  <c:v>4.17</c:v>
                </c:pt>
                <c:pt idx="1">
                  <c:v>3.88</c:v>
                </c:pt>
                <c:pt idx="2">
                  <c:v>3.5</c:v>
                </c:pt>
                <c:pt idx="3">
                  <c:v>3.46</c:v>
                </c:pt>
                <c:pt idx="4">
                  <c:v>3.37</c:v>
                </c:pt>
                <c:pt idx="5">
                  <c:v>3.36</c:v>
                </c:pt>
                <c:pt idx="6">
                  <c:v>3.57</c:v>
                </c:pt>
                <c:pt idx="7">
                  <c:v>3.5</c:v>
                </c:pt>
                <c:pt idx="8">
                  <c:v>3.8</c:v>
                </c:pt>
                <c:pt idx="9">
                  <c:v>3.4</c:v>
                </c:pt>
                <c:pt idx="10">
                  <c:v>3.25</c:v>
                </c:pt>
                <c:pt idx="11">
                  <c:v>3.33</c:v>
                </c:pt>
                <c:pt idx="12">
                  <c:v>3.29</c:v>
                </c:pt>
                <c:pt idx="13">
                  <c:v>2.89</c:v>
                </c:pt>
                <c:pt idx="14">
                  <c:v>2.77</c:v>
                </c:pt>
                <c:pt idx="15">
                  <c:v>2.78</c:v>
                </c:pt>
                <c:pt idx="16">
                  <c:v>2.65</c:v>
                </c:pt>
                <c:pt idx="17">
                  <c:v>2.52</c:v>
                </c:pt>
                <c:pt idx="18">
                  <c:v>2.69</c:v>
                </c:pt>
                <c:pt idx="19">
                  <c:v>2.82</c:v>
                </c:pt>
                <c:pt idx="20">
                  <c:v>3.02</c:v>
                </c:pt>
                <c:pt idx="21">
                  <c:v>2.9</c:v>
                </c:pt>
                <c:pt idx="22">
                  <c:v>2.8</c:v>
                </c:pt>
                <c:pt idx="23">
                  <c:v>2.98</c:v>
                </c:pt>
                <c:pt idx="24">
                  <c:v>2.86</c:v>
                </c:pt>
                <c:pt idx="25">
                  <c:v>2.82</c:v>
                </c:pt>
                <c:pt idx="26">
                  <c:v>2.83</c:v>
                </c:pt>
                <c:pt idx="27">
                  <c:v>2.69</c:v>
                </c:pt>
                <c:pt idx="28">
                  <c:v>2.6</c:v>
                </c:pt>
                <c:pt idx="29">
                  <c:v>2.68</c:v>
                </c:pt>
                <c:pt idx="30">
                  <c:v>2.75</c:v>
                </c:pt>
                <c:pt idx="31">
                  <c:v>2.69</c:v>
                </c:pt>
                <c:pt idx="32">
                  <c:v>2.7</c:v>
                </c:pt>
                <c:pt idx="33">
                  <c:v>2.5299999999999998</c:v>
                </c:pt>
                <c:pt idx="34">
                  <c:v>2.4900000000000002</c:v>
                </c:pt>
                <c:pt idx="35">
                  <c:v>2.23</c:v>
                </c:pt>
                <c:pt idx="36">
                  <c:v>2.25</c:v>
                </c:pt>
                <c:pt idx="37">
                  <c:v>2.1800000000000002</c:v>
                </c:pt>
                <c:pt idx="38">
                  <c:v>2.17</c:v>
                </c:pt>
                <c:pt idx="39">
                  <c:v>2.2200000000000002</c:v>
                </c:pt>
                <c:pt idx="40">
                  <c:v>2.2599999999999998</c:v>
                </c:pt>
                <c:pt idx="41">
                  <c:v>2.2200000000000002</c:v>
                </c:pt>
                <c:pt idx="42">
                  <c:v>2.08</c:v>
                </c:pt>
                <c:pt idx="43">
                  <c:v>1.84</c:v>
                </c:pt>
                <c:pt idx="44">
                  <c:v>1.81</c:v>
                </c:pt>
                <c:pt idx="45">
                  <c:v>1.93</c:v>
                </c:pt>
                <c:pt idx="46">
                  <c:v>2.02</c:v>
                </c:pt>
              </c:numCache>
            </c:numRef>
          </c:val>
          <c:smooth val="0"/>
          <c:extLst>
            <c:ext xmlns:c16="http://schemas.microsoft.com/office/drawing/2014/chart" uri="{C3380CC4-5D6E-409C-BE32-E72D297353CC}">
              <c16:uniqueId val="{00000002-5B7F-424D-8F33-202C298E9AA0}"/>
            </c:ext>
          </c:extLst>
        </c:ser>
        <c:dLbls>
          <c:showLegendKey val="0"/>
          <c:showVal val="0"/>
          <c:showCatName val="0"/>
          <c:showSerName val="0"/>
          <c:showPercent val="0"/>
          <c:showBubbleSize val="0"/>
        </c:dLbls>
        <c:hiLowLines>
          <c:spPr>
            <a:ln w="15875" cap="flat" cmpd="sng" algn="ctr">
              <a:solidFill>
                <a:schemeClr val="dk1">
                  <a:lumMod val="65000"/>
                  <a:lumOff val="35000"/>
                </a:schemeClr>
              </a:solidFill>
              <a:round/>
            </a:ln>
            <a:effectLst/>
          </c:spPr>
        </c:hiLowLines>
        <c:axId val="1127923423"/>
        <c:axId val="1127927167"/>
      </c:stockChart>
      <c:catAx>
        <c:axId val="1127923423"/>
        <c:scaling>
          <c:orientation val="minMax"/>
        </c:scaling>
        <c:delete val="0"/>
        <c:axPos val="b"/>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7927167"/>
        <c:crosses val="autoZero"/>
        <c:auto val="1"/>
        <c:lblAlgn val="ctr"/>
        <c:lblOffset val="100"/>
        <c:noMultiLvlLbl val="0"/>
      </c:catAx>
      <c:valAx>
        <c:axId val="1127927167"/>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7923423"/>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Volume and Price Analysis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tx>
            <c:strRef>
              <c:f>OCG!$J$20</c:f>
              <c:strCache>
                <c:ptCount val="1"/>
                <c:pt idx="0">
                  <c:v>Volume</c:v>
                </c:pt>
              </c:strCache>
            </c:strRef>
          </c:tx>
          <c:spPr>
            <a:solidFill>
              <a:schemeClr val="accent1">
                <a:alpha val="85000"/>
              </a:schemeClr>
            </a:solidFill>
            <a:ln w="9525" cap="flat" cmpd="sng" algn="ctr">
              <a:solidFill>
                <a:schemeClr val="lt1">
                  <a:alpha val="50000"/>
                </a:schemeClr>
              </a:solidFill>
              <a:round/>
            </a:ln>
            <a:effectLst/>
          </c:spPr>
          <c:invertIfNegative val="0"/>
          <c:cat>
            <c:numRef>
              <c:f>OCG!$I$21:$I$67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OCG!$J$21:$J$67</c:f>
              <c:numCache>
                <c:formatCode>#,##0</c:formatCode>
                <c:ptCount val="47"/>
                <c:pt idx="0">
                  <c:v>162731</c:v>
                </c:pt>
                <c:pt idx="1">
                  <c:v>157032</c:v>
                </c:pt>
                <c:pt idx="2">
                  <c:v>243062</c:v>
                </c:pt>
                <c:pt idx="3">
                  <c:v>226839</c:v>
                </c:pt>
                <c:pt idx="4">
                  <c:v>516243</c:v>
                </c:pt>
                <c:pt idx="5">
                  <c:v>228733</c:v>
                </c:pt>
                <c:pt idx="6">
                  <c:v>663602</c:v>
                </c:pt>
                <c:pt idx="7">
                  <c:v>213448</c:v>
                </c:pt>
                <c:pt idx="8">
                  <c:v>787991</c:v>
                </c:pt>
                <c:pt idx="9">
                  <c:v>370196</c:v>
                </c:pt>
                <c:pt idx="10">
                  <c:v>243281</c:v>
                </c:pt>
                <c:pt idx="11">
                  <c:v>272772</c:v>
                </c:pt>
                <c:pt idx="12">
                  <c:v>568821</c:v>
                </c:pt>
                <c:pt idx="13">
                  <c:v>326970</c:v>
                </c:pt>
                <c:pt idx="14">
                  <c:v>458597</c:v>
                </c:pt>
                <c:pt idx="15">
                  <c:v>288223</c:v>
                </c:pt>
                <c:pt idx="16">
                  <c:v>541194</c:v>
                </c:pt>
                <c:pt idx="17">
                  <c:v>156672</c:v>
                </c:pt>
                <c:pt idx="18">
                  <c:v>142085</c:v>
                </c:pt>
                <c:pt idx="19">
                  <c:v>267375</c:v>
                </c:pt>
                <c:pt idx="20">
                  <c:v>245900</c:v>
                </c:pt>
                <c:pt idx="21">
                  <c:v>156048</c:v>
                </c:pt>
                <c:pt idx="22">
                  <c:v>139245</c:v>
                </c:pt>
                <c:pt idx="23">
                  <c:v>258126</c:v>
                </c:pt>
                <c:pt idx="24">
                  <c:v>187067</c:v>
                </c:pt>
                <c:pt idx="25">
                  <c:v>179318</c:v>
                </c:pt>
                <c:pt idx="26">
                  <c:v>225290</c:v>
                </c:pt>
                <c:pt idx="27">
                  <c:v>201201</c:v>
                </c:pt>
                <c:pt idx="28">
                  <c:v>122310</c:v>
                </c:pt>
                <c:pt idx="29">
                  <c:v>297202</c:v>
                </c:pt>
                <c:pt idx="30">
                  <c:v>210774</c:v>
                </c:pt>
                <c:pt idx="31">
                  <c:v>347134</c:v>
                </c:pt>
                <c:pt idx="32">
                  <c:v>266398</c:v>
                </c:pt>
                <c:pt idx="33">
                  <c:v>391041</c:v>
                </c:pt>
                <c:pt idx="34">
                  <c:v>164706</c:v>
                </c:pt>
                <c:pt idx="35">
                  <c:v>220170</c:v>
                </c:pt>
                <c:pt idx="36">
                  <c:v>197571</c:v>
                </c:pt>
                <c:pt idx="37">
                  <c:v>345250</c:v>
                </c:pt>
                <c:pt idx="38">
                  <c:v>130821</c:v>
                </c:pt>
                <c:pt idx="39">
                  <c:v>133334</c:v>
                </c:pt>
                <c:pt idx="40">
                  <c:v>250035</c:v>
                </c:pt>
                <c:pt idx="41">
                  <c:v>97798</c:v>
                </c:pt>
                <c:pt idx="42">
                  <c:v>131536</c:v>
                </c:pt>
                <c:pt idx="43">
                  <c:v>102943</c:v>
                </c:pt>
                <c:pt idx="44">
                  <c:v>249298</c:v>
                </c:pt>
                <c:pt idx="45">
                  <c:v>229581</c:v>
                </c:pt>
                <c:pt idx="46">
                  <c:v>150764</c:v>
                </c:pt>
              </c:numCache>
            </c:numRef>
          </c:val>
          <c:extLst>
            <c:ext xmlns:c16="http://schemas.microsoft.com/office/drawing/2014/chart" uri="{C3380CC4-5D6E-409C-BE32-E72D297353CC}">
              <c16:uniqueId val="{00000000-F851-4B65-B057-BBD831E1EEF8}"/>
            </c:ext>
          </c:extLst>
        </c:ser>
        <c:dLbls>
          <c:showLegendKey val="0"/>
          <c:showVal val="0"/>
          <c:showCatName val="0"/>
          <c:showSerName val="0"/>
          <c:showPercent val="0"/>
          <c:showBubbleSize val="0"/>
        </c:dLbls>
        <c:gapWidth val="150"/>
        <c:axId val="947206543"/>
        <c:axId val="947218607"/>
      </c:barChart>
      <c:stockChart>
        <c:ser>
          <c:idx val="1"/>
          <c:order val="1"/>
          <c:tx>
            <c:strRef>
              <c:f>OCG!$K$20</c:f>
              <c:strCache>
                <c:ptCount val="1"/>
                <c:pt idx="0">
                  <c:v>Open</c:v>
                </c:pt>
              </c:strCache>
            </c:strRef>
          </c:tx>
          <c:spPr>
            <a:ln w="25400" cap="rnd">
              <a:noFill/>
              <a:round/>
            </a:ln>
            <a:effectLst/>
          </c:spPr>
          <c:marker>
            <c:symbol val="none"/>
          </c:marker>
          <c:cat>
            <c:numRef>
              <c:f>OCG!$I$21:$I$67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OCG!$K$21:$K$67</c:f>
              <c:numCache>
                <c:formatCode>_([$$-409]* #,##0.00_);_([$$-409]* \(#,##0.00\);_([$$-409]* "-"??_);_(@_)</c:formatCode>
                <c:ptCount val="47"/>
                <c:pt idx="0">
                  <c:v>5.17</c:v>
                </c:pt>
                <c:pt idx="1">
                  <c:v>5.0178000000000003</c:v>
                </c:pt>
                <c:pt idx="2">
                  <c:v>4.8</c:v>
                </c:pt>
                <c:pt idx="3">
                  <c:v>4.7</c:v>
                </c:pt>
                <c:pt idx="4">
                  <c:v>4.9800000000000004</c:v>
                </c:pt>
                <c:pt idx="5">
                  <c:v>5.17</c:v>
                </c:pt>
                <c:pt idx="6">
                  <c:v>5.14</c:v>
                </c:pt>
                <c:pt idx="7">
                  <c:v>5.45</c:v>
                </c:pt>
                <c:pt idx="8">
                  <c:v>5.35</c:v>
                </c:pt>
                <c:pt idx="9">
                  <c:v>5.08</c:v>
                </c:pt>
                <c:pt idx="10">
                  <c:v>5</c:v>
                </c:pt>
                <c:pt idx="11">
                  <c:v>5.25</c:v>
                </c:pt>
                <c:pt idx="12">
                  <c:v>5.2</c:v>
                </c:pt>
                <c:pt idx="13">
                  <c:v>5.24</c:v>
                </c:pt>
                <c:pt idx="14">
                  <c:v>5.1100000000000003</c:v>
                </c:pt>
                <c:pt idx="15">
                  <c:v>4.91</c:v>
                </c:pt>
                <c:pt idx="16">
                  <c:v>4.8499999999999996</c:v>
                </c:pt>
                <c:pt idx="17">
                  <c:v>4.3600000000000003</c:v>
                </c:pt>
                <c:pt idx="18">
                  <c:v>4.33</c:v>
                </c:pt>
                <c:pt idx="19">
                  <c:v>4.3</c:v>
                </c:pt>
                <c:pt idx="20">
                  <c:v>4.51</c:v>
                </c:pt>
                <c:pt idx="21">
                  <c:v>4.5</c:v>
                </c:pt>
                <c:pt idx="22">
                  <c:v>4.3600000000000003</c:v>
                </c:pt>
                <c:pt idx="23">
                  <c:v>4.03</c:v>
                </c:pt>
                <c:pt idx="24">
                  <c:v>4.1500000000000004</c:v>
                </c:pt>
                <c:pt idx="25">
                  <c:v>4.0701000000000001</c:v>
                </c:pt>
                <c:pt idx="26">
                  <c:v>4.5</c:v>
                </c:pt>
                <c:pt idx="27">
                  <c:v>4.16</c:v>
                </c:pt>
                <c:pt idx="28">
                  <c:v>4.45</c:v>
                </c:pt>
                <c:pt idx="29">
                  <c:v>4.3</c:v>
                </c:pt>
                <c:pt idx="30">
                  <c:v>4.32</c:v>
                </c:pt>
                <c:pt idx="31">
                  <c:v>4.3499999999999996</c:v>
                </c:pt>
                <c:pt idx="32">
                  <c:v>4.53</c:v>
                </c:pt>
                <c:pt idx="33">
                  <c:v>4.7</c:v>
                </c:pt>
                <c:pt idx="34">
                  <c:v>5.2641</c:v>
                </c:pt>
                <c:pt idx="35">
                  <c:v>5</c:v>
                </c:pt>
                <c:pt idx="36">
                  <c:v>5.04</c:v>
                </c:pt>
                <c:pt idx="37">
                  <c:v>5.09</c:v>
                </c:pt>
                <c:pt idx="38">
                  <c:v>5.28</c:v>
                </c:pt>
                <c:pt idx="39">
                  <c:v>5.38</c:v>
                </c:pt>
                <c:pt idx="40">
                  <c:v>5.15</c:v>
                </c:pt>
                <c:pt idx="41">
                  <c:v>4.63</c:v>
                </c:pt>
                <c:pt idx="42">
                  <c:v>4.5999999999999996</c:v>
                </c:pt>
                <c:pt idx="43">
                  <c:v>4.37</c:v>
                </c:pt>
                <c:pt idx="44">
                  <c:v>4.4000000000000004</c:v>
                </c:pt>
                <c:pt idx="45">
                  <c:v>4.49</c:v>
                </c:pt>
                <c:pt idx="46">
                  <c:v>4.32</c:v>
                </c:pt>
              </c:numCache>
            </c:numRef>
          </c:val>
          <c:smooth val="0"/>
          <c:extLst>
            <c:ext xmlns:c16="http://schemas.microsoft.com/office/drawing/2014/chart" uri="{C3380CC4-5D6E-409C-BE32-E72D297353CC}">
              <c16:uniqueId val="{00000001-F851-4B65-B057-BBD831E1EEF8}"/>
            </c:ext>
          </c:extLst>
        </c:ser>
        <c:ser>
          <c:idx val="2"/>
          <c:order val="2"/>
          <c:tx>
            <c:strRef>
              <c:f>OCG!$L$20</c:f>
              <c:strCache>
                <c:ptCount val="1"/>
                <c:pt idx="0">
                  <c:v>High</c:v>
                </c:pt>
              </c:strCache>
            </c:strRef>
          </c:tx>
          <c:spPr>
            <a:ln w="25400" cap="rnd">
              <a:noFill/>
              <a:round/>
            </a:ln>
            <a:effectLst/>
          </c:spPr>
          <c:marker>
            <c:symbol val="none"/>
          </c:marker>
          <c:cat>
            <c:numRef>
              <c:f>OCG!$I$21:$I$67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OCG!$L$21:$L$67</c:f>
              <c:numCache>
                <c:formatCode>_([$$-409]* #,##0.00_);_([$$-409]* \(#,##0.00\);_([$$-409]* "-"??_);_(@_)</c:formatCode>
                <c:ptCount val="47"/>
                <c:pt idx="0">
                  <c:v>5.24</c:v>
                </c:pt>
                <c:pt idx="1">
                  <c:v>5.0178000000000003</c:v>
                </c:pt>
                <c:pt idx="2">
                  <c:v>4.96</c:v>
                </c:pt>
                <c:pt idx="3">
                  <c:v>5.0396999999999998</c:v>
                </c:pt>
                <c:pt idx="4">
                  <c:v>5.29</c:v>
                </c:pt>
                <c:pt idx="5">
                  <c:v>5.19</c:v>
                </c:pt>
                <c:pt idx="6">
                  <c:v>5.61</c:v>
                </c:pt>
                <c:pt idx="7">
                  <c:v>5.5</c:v>
                </c:pt>
                <c:pt idx="8">
                  <c:v>5.8</c:v>
                </c:pt>
                <c:pt idx="9">
                  <c:v>5.35</c:v>
                </c:pt>
                <c:pt idx="10">
                  <c:v>5.28</c:v>
                </c:pt>
                <c:pt idx="11">
                  <c:v>5.27</c:v>
                </c:pt>
                <c:pt idx="12">
                  <c:v>5.52</c:v>
                </c:pt>
                <c:pt idx="13">
                  <c:v>5.4</c:v>
                </c:pt>
                <c:pt idx="14">
                  <c:v>5.16</c:v>
                </c:pt>
                <c:pt idx="15">
                  <c:v>5.0999999999999996</c:v>
                </c:pt>
                <c:pt idx="16">
                  <c:v>5.01</c:v>
                </c:pt>
                <c:pt idx="17">
                  <c:v>4.54</c:v>
                </c:pt>
                <c:pt idx="18">
                  <c:v>4.4000000000000004</c:v>
                </c:pt>
                <c:pt idx="19">
                  <c:v>4.7</c:v>
                </c:pt>
                <c:pt idx="20">
                  <c:v>4.6802999999999999</c:v>
                </c:pt>
                <c:pt idx="21">
                  <c:v>4.54</c:v>
                </c:pt>
                <c:pt idx="22">
                  <c:v>4.42</c:v>
                </c:pt>
                <c:pt idx="23">
                  <c:v>4.3</c:v>
                </c:pt>
                <c:pt idx="24">
                  <c:v>4.3899999999999997</c:v>
                </c:pt>
                <c:pt idx="25">
                  <c:v>4.45</c:v>
                </c:pt>
                <c:pt idx="26">
                  <c:v>4.6900000000000004</c:v>
                </c:pt>
                <c:pt idx="27">
                  <c:v>4.75</c:v>
                </c:pt>
                <c:pt idx="28">
                  <c:v>4.53</c:v>
                </c:pt>
                <c:pt idx="29">
                  <c:v>4.5</c:v>
                </c:pt>
                <c:pt idx="30">
                  <c:v>4.45</c:v>
                </c:pt>
                <c:pt idx="31">
                  <c:v>4.66</c:v>
                </c:pt>
                <c:pt idx="32">
                  <c:v>4.78</c:v>
                </c:pt>
                <c:pt idx="33">
                  <c:v>5.09</c:v>
                </c:pt>
                <c:pt idx="34">
                  <c:v>5.2789999999999999</c:v>
                </c:pt>
                <c:pt idx="35">
                  <c:v>5.17</c:v>
                </c:pt>
                <c:pt idx="36">
                  <c:v>5.18</c:v>
                </c:pt>
                <c:pt idx="37">
                  <c:v>5.39</c:v>
                </c:pt>
                <c:pt idx="38">
                  <c:v>5.49</c:v>
                </c:pt>
                <c:pt idx="39">
                  <c:v>5.46</c:v>
                </c:pt>
                <c:pt idx="40">
                  <c:v>5.2304000000000004</c:v>
                </c:pt>
                <c:pt idx="41">
                  <c:v>4.78</c:v>
                </c:pt>
                <c:pt idx="42">
                  <c:v>4.6900000000000004</c:v>
                </c:pt>
                <c:pt idx="43">
                  <c:v>4.45</c:v>
                </c:pt>
                <c:pt idx="44">
                  <c:v>4.57</c:v>
                </c:pt>
                <c:pt idx="45">
                  <c:v>4.5599999999999996</c:v>
                </c:pt>
                <c:pt idx="46">
                  <c:v>4.5</c:v>
                </c:pt>
              </c:numCache>
            </c:numRef>
          </c:val>
          <c:smooth val="0"/>
          <c:extLst>
            <c:ext xmlns:c16="http://schemas.microsoft.com/office/drawing/2014/chart" uri="{C3380CC4-5D6E-409C-BE32-E72D297353CC}">
              <c16:uniqueId val="{00000002-F851-4B65-B057-BBD831E1EEF8}"/>
            </c:ext>
          </c:extLst>
        </c:ser>
        <c:ser>
          <c:idx val="3"/>
          <c:order val="3"/>
          <c:tx>
            <c:strRef>
              <c:f>OCG!$M$20</c:f>
              <c:strCache>
                <c:ptCount val="1"/>
                <c:pt idx="0">
                  <c:v>Low</c:v>
                </c:pt>
              </c:strCache>
            </c:strRef>
          </c:tx>
          <c:spPr>
            <a:ln w="25400" cap="rnd">
              <a:noFill/>
              <a:round/>
            </a:ln>
            <a:effectLst/>
          </c:spPr>
          <c:marker>
            <c:symbol val="none"/>
          </c:marker>
          <c:cat>
            <c:numRef>
              <c:f>OCG!$I$21:$I$67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OCG!$M$21:$M$67</c:f>
              <c:numCache>
                <c:formatCode>_([$$-409]* #,##0.00_);_([$$-409]* \(#,##0.00\);_([$$-409]* "-"??_);_(@_)</c:formatCode>
                <c:ptCount val="47"/>
                <c:pt idx="0">
                  <c:v>4.97</c:v>
                </c:pt>
                <c:pt idx="1">
                  <c:v>4.71</c:v>
                </c:pt>
                <c:pt idx="2">
                  <c:v>4.66</c:v>
                </c:pt>
                <c:pt idx="3">
                  <c:v>4.7</c:v>
                </c:pt>
                <c:pt idx="4">
                  <c:v>4.9000000000000004</c:v>
                </c:pt>
                <c:pt idx="5">
                  <c:v>4.835</c:v>
                </c:pt>
                <c:pt idx="6">
                  <c:v>4.9916999999999998</c:v>
                </c:pt>
                <c:pt idx="7">
                  <c:v>5.16</c:v>
                </c:pt>
                <c:pt idx="8">
                  <c:v>4.9000000000000004</c:v>
                </c:pt>
                <c:pt idx="9">
                  <c:v>4.92</c:v>
                </c:pt>
                <c:pt idx="10">
                  <c:v>4.91</c:v>
                </c:pt>
                <c:pt idx="11">
                  <c:v>4.95</c:v>
                </c:pt>
                <c:pt idx="12">
                  <c:v>4.96</c:v>
                </c:pt>
                <c:pt idx="13">
                  <c:v>5.03</c:v>
                </c:pt>
                <c:pt idx="14">
                  <c:v>4.55</c:v>
                </c:pt>
                <c:pt idx="15">
                  <c:v>4.6500000000000004</c:v>
                </c:pt>
                <c:pt idx="16">
                  <c:v>4.37</c:v>
                </c:pt>
                <c:pt idx="17">
                  <c:v>4.28</c:v>
                </c:pt>
                <c:pt idx="18">
                  <c:v>4.0599999999999996</c:v>
                </c:pt>
                <c:pt idx="19">
                  <c:v>4.3</c:v>
                </c:pt>
                <c:pt idx="20">
                  <c:v>4.3499999999999996</c:v>
                </c:pt>
                <c:pt idx="21">
                  <c:v>4.21</c:v>
                </c:pt>
                <c:pt idx="22">
                  <c:v>4.04</c:v>
                </c:pt>
                <c:pt idx="23">
                  <c:v>4.0199999999999996</c:v>
                </c:pt>
                <c:pt idx="24">
                  <c:v>4.0599999999999996</c:v>
                </c:pt>
                <c:pt idx="25">
                  <c:v>4.0701000000000001</c:v>
                </c:pt>
                <c:pt idx="26">
                  <c:v>4.47</c:v>
                </c:pt>
                <c:pt idx="27">
                  <c:v>4.16</c:v>
                </c:pt>
                <c:pt idx="28">
                  <c:v>4.2699999999999996</c:v>
                </c:pt>
                <c:pt idx="29">
                  <c:v>4.2</c:v>
                </c:pt>
                <c:pt idx="30">
                  <c:v>4.2100999999999997</c:v>
                </c:pt>
                <c:pt idx="31">
                  <c:v>4.28</c:v>
                </c:pt>
                <c:pt idx="32">
                  <c:v>4.4606000000000003</c:v>
                </c:pt>
                <c:pt idx="33">
                  <c:v>4.5999999999999996</c:v>
                </c:pt>
                <c:pt idx="34">
                  <c:v>4.95</c:v>
                </c:pt>
                <c:pt idx="35">
                  <c:v>4.7801</c:v>
                </c:pt>
                <c:pt idx="36">
                  <c:v>4.91</c:v>
                </c:pt>
                <c:pt idx="37">
                  <c:v>5.05</c:v>
                </c:pt>
                <c:pt idx="38">
                  <c:v>5.1683000000000003</c:v>
                </c:pt>
                <c:pt idx="39">
                  <c:v>5.09</c:v>
                </c:pt>
                <c:pt idx="40">
                  <c:v>4.58</c:v>
                </c:pt>
                <c:pt idx="41">
                  <c:v>4.5599999999999996</c:v>
                </c:pt>
                <c:pt idx="42">
                  <c:v>4.3916000000000004</c:v>
                </c:pt>
                <c:pt idx="43">
                  <c:v>4.2300000000000004</c:v>
                </c:pt>
                <c:pt idx="44">
                  <c:v>4.17</c:v>
                </c:pt>
                <c:pt idx="45">
                  <c:v>4.32</c:v>
                </c:pt>
                <c:pt idx="46">
                  <c:v>4.28</c:v>
                </c:pt>
              </c:numCache>
            </c:numRef>
          </c:val>
          <c:smooth val="0"/>
          <c:extLst>
            <c:ext xmlns:c16="http://schemas.microsoft.com/office/drawing/2014/chart" uri="{C3380CC4-5D6E-409C-BE32-E72D297353CC}">
              <c16:uniqueId val="{00000003-F851-4B65-B057-BBD831E1EEF8}"/>
            </c:ext>
          </c:extLst>
        </c:ser>
        <c:ser>
          <c:idx val="4"/>
          <c:order val="4"/>
          <c:tx>
            <c:strRef>
              <c:f>OCG!$N$20</c:f>
              <c:strCache>
                <c:ptCount val="1"/>
                <c:pt idx="0">
                  <c:v>Close</c:v>
                </c:pt>
              </c:strCache>
            </c:strRef>
          </c:tx>
          <c:spPr>
            <a:ln w="25400" cap="rnd">
              <a:noFill/>
              <a:round/>
            </a:ln>
            <a:effectLst/>
          </c:spPr>
          <c:marker>
            <c:symbol val="none"/>
          </c:marker>
          <c:cat>
            <c:numRef>
              <c:f>OCG!$I$21:$I$67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OCG!$N$21:$N$67</c:f>
              <c:numCache>
                <c:formatCode>_([$$-409]* #,##0.00_);_([$$-409]* \(#,##0.00\);_([$$-409]* "-"??_);_(@_)</c:formatCode>
                <c:ptCount val="47"/>
                <c:pt idx="0">
                  <c:v>5.03</c:v>
                </c:pt>
                <c:pt idx="1">
                  <c:v>4.82</c:v>
                </c:pt>
                <c:pt idx="2">
                  <c:v>4.72</c:v>
                </c:pt>
                <c:pt idx="3">
                  <c:v>4.96</c:v>
                </c:pt>
                <c:pt idx="4">
                  <c:v>5.18</c:v>
                </c:pt>
                <c:pt idx="5">
                  <c:v>5.0999999999999996</c:v>
                </c:pt>
                <c:pt idx="6">
                  <c:v>5.5</c:v>
                </c:pt>
                <c:pt idx="7">
                  <c:v>5.39</c:v>
                </c:pt>
                <c:pt idx="8">
                  <c:v>5.17</c:v>
                </c:pt>
                <c:pt idx="9">
                  <c:v>5.05</c:v>
                </c:pt>
                <c:pt idx="10">
                  <c:v>5.18</c:v>
                </c:pt>
                <c:pt idx="11">
                  <c:v>5.13</c:v>
                </c:pt>
                <c:pt idx="12">
                  <c:v>5.22</c:v>
                </c:pt>
                <c:pt idx="13">
                  <c:v>5.23</c:v>
                </c:pt>
                <c:pt idx="14">
                  <c:v>5</c:v>
                </c:pt>
                <c:pt idx="15">
                  <c:v>4.8</c:v>
                </c:pt>
                <c:pt idx="16">
                  <c:v>4.37</c:v>
                </c:pt>
                <c:pt idx="17">
                  <c:v>4.3</c:v>
                </c:pt>
                <c:pt idx="18">
                  <c:v>4.3600000000000003</c:v>
                </c:pt>
                <c:pt idx="19">
                  <c:v>4.57</c:v>
                </c:pt>
                <c:pt idx="20">
                  <c:v>4.5199999999999996</c:v>
                </c:pt>
                <c:pt idx="21">
                  <c:v>4.34</c:v>
                </c:pt>
                <c:pt idx="22">
                  <c:v>4.08</c:v>
                </c:pt>
                <c:pt idx="23">
                  <c:v>4.1900000000000004</c:v>
                </c:pt>
                <c:pt idx="24">
                  <c:v>4.13</c:v>
                </c:pt>
                <c:pt idx="25">
                  <c:v>4.38</c:v>
                </c:pt>
                <c:pt idx="26">
                  <c:v>4.62</c:v>
                </c:pt>
                <c:pt idx="27">
                  <c:v>4.38</c:v>
                </c:pt>
                <c:pt idx="28">
                  <c:v>4.34</c:v>
                </c:pt>
                <c:pt idx="29">
                  <c:v>4.2699999999999996</c:v>
                </c:pt>
                <c:pt idx="30">
                  <c:v>4.4000000000000004</c:v>
                </c:pt>
                <c:pt idx="31">
                  <c:v>4.6100000000000003</c:v>
                </c:pt>
                <c:pt idx="32">
                  <c:v>4.75</c:v>
                </c:pt>
                <c:pt idx="33">
                  <c:v>5.09</c:v>
                </c:pt>
                <c:pt idx="34">
                  <c:v>5.03</c:v>
                </c:pt>
                <c:pt idx="35">
                  <c:v>5.0199999999999996</c:v>
                </c:pt>
                <c:pt idx="36">
                  <c:v>5.13</c:v>
                </c:pt>
                <c:pt idx="37">
                  <c:v>5.33</c:v>
                </c:pt>
                <c:pt idx="38">
                  <c:v>5.38</c:v>
                </c:pt>
                <c:pt idx="39">
                  <c:v>5.18</c:v>
                </c:pt>
                <c:pt idx="40">
                  <c:v>4.63</c:v>
                </c:pt>
                <c:pt idx="41">
                  <c:v>4.68</c:v>
                </c:pt>
                <c:pt idx="42">
                  <c:v>4.45</c:v>
                </c:pt>
                <c:pt idx="43">
                  <c:v>4.3</c:v>
                </c:pt>
                <c:pt idx="44">
                  <c:v>4.33</c:v>
                </c:pt>
                <c:pt idx="45">
                  <c:v>4.4000000000000004</c:v>
                </c:pt>
                <c:pt idx="46">
                  <c:v>4.3899999999999997</c:v>
                </c:pt>
              </c:numCache>
            </c:numRef>
          </c:val>
          <c:smooth val="0"/>
          <c:extLst>
            <c:ext xmlns:c16="http://schemas.microsoft.com/office/drawing/2014/chart" uri="{C3380CC4-5D6E-409C-BE32-E72D297353CC}">
              <c16:uniqueId val="{00000004-F851-4B65-B057-BBD831E1EEF8}"/>
            </c:ext>
          </c:extLst>
        </c:ser>
        <c:dLbls>
          <c:showLegendKey val="0"/>
          <c:showVal val="0"/>
          <c:showCatName val="0"/>
          <c:showSerName val="0"/>
          <c:showPercent val="0"/>
          <c:showBubbleSize val="0"/>
        </c:dLbls>
        <c:hiLowLines>
          <c:spPr>
            <a:ln w="15875" cap="flat" cmpd="sng" algn="ctr">
              <a:solidFill>
                <a:schemeClr val="dk1">
                  <a:lumMod val="65000"/>
                  <a:lumOff val="35000"/>
                </a:schemeClr>
              </a:solidFill>
              <a:round/>
            </a:ln>
            <a:effectLst/>
          </c:spPr>
        </c:hiLowLines>
        <c:upDownBars>
          <c:gapWidth val="150"/>
          <c:upBars>
            <c:spPr>
              <a:solidFill>
                <a:schemeClr val="lt1"/>
              </a:solidFill>
              <a:ln w="9525" cap="flat" cmpd="sng" algn="ctr">
                <a:solidFill>
                  <a:schemeClr val="lt1">
                    <a:lumMod val="85000"/>
                  </a:schemeClr>
                </a:solidFill>
                <a:round/>
              </a:ln>
              <a:effectLst/>
            </c:spPr>
          </c:upBars>
          <c:downBars>
            <c:spPr>
              <a:solidFill>
                <a:schemeClr val="dk1">
                  <a:lumMod val="65000"/>
                  <a:lumOff val="35000"/>
                </a:schemeClr>
              </a:solidFill>
              <a:ln w="9525" cap="flat" cmpd="sng" algn="ctr">
                <a:solidFill>
                  <a:schemeClr val="dk1">
                    <a:lumMod val="65000"/>
                    <a:lumOff val="35000"/>
                  </a:schemeClr>
                </a:solidFill>
                <a:round/>
              </a:ln>
              <a:effectLst/>
            </c:spPr>
          </c:downBars>
        </c:upDownBars>
        <c:axId val="947220271"/>
        <c:axId val="947210287"/>
      </c:stockChart>
      <c:dateAx>
        <c:axId val="947206543"/>
        <c:scaling>
          <c:orientation val="minMax"/>
        </c:scaling>
        <c:delete val="0"/>
        <c:axPos val="b"/>
        <c:numFmt formatCode="m/d/yyyy"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947218607"/>
        <c:crosses val="autoZero"/>
        <c:auto val="1"/>
        <c:lblOffset val="100"/>
        <c:baseTimeUnit val="days"/>
      </c:dateAx>
      <c:valAx>
        <c:axId val="947218607"/>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947206543"/>
        <c:crosses val="autoZero"/>
        <c:crossBetween val="between"/>
      </c:valAx>
      <c:valAx>
        <c:axId val="947210287"/>
        <c:scaling>
          <c:orientation val="minMax"/>
        </c:scaling>
        <c:delete val="0"/>
        <c:axPos val="r"/>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947220271"/>
        <c:crosses val="max"/>
        <c:crossBetween val="between"/>
      </c:valAx>
      <c:dateAx>
        <c:axId val="947220271"/>
        <c:scaling>
          <c:orientation val="minMax"/>
        </c:scaling>
        <c:delete val="1"/>
        <c:axPos val="b"/>
        <c:numFmt formatCode="m/d/yyyy" sourceLinked="1"/>
        <c:majorTickMark val="out"/>
        <c:minorTickMark val="none"/>
        <c:tickLblPos val="nextTo"/>
        <c:crossAx val="947210287"/>
        <c:crosses val="autoZero"/>
        <c:auto val="1"/>
        <c:lblOffset val="100"/>
        <c:baseTimeUnit val="days"/>
      </c:date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 Open-High-Low-Close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stockChart>
        <c:ser>
          <c:idx val="0"/>
          <c:order val="0"/>
          <c:tx>
            <c:strRef>
              <c:f>OCG!$K$20</c:f>
              <c:strCache>
                <c:ptCount val="1"/>
                <c:pt idx="0">
                  <c:v>Open</c:v>
                </c:pt>
              </c:strCache>
            </c:strRef>
          </c:tx>
          <c:spPr>
            <a:ln w="25400" cap="rnd">
              <a:noFill/>
              <a:round/>
            </a:ln>
            <a:effectLst/>
          </c:spPr>
          <c:marker>
            <c:symbol val="none"/>
          </c:marker>
          <c:val>
            <c:numRef>
              <c:f>OCG!$K$21:$K$67</c:f>
              <c:numCache>
                <c:formatCode>_([$$-409]* #,##0.00_);_([$$-409]* \(#,##0.00\);_([$$-409]* "-"??_);_(@_)</c:formatCode>
                <c:ptCount val="47"/>
                <c:pt idx="0">
                  <c:v>5.17</c:v>
                </c:pt>
                <c:pt idx="1">
                  <c:v>5.0178000000000003</c:v>
                </c:pt>
                <c:pt idx="2">
                  <c:v>4.8</c:v>
                </c:pt>
                <c:pt idx="3">
                  <c:v>4.7</c:v>
                </c:pt>
                <c:pt idx="4">
                  <c:v>4.9800000000000004</c:v>
                </c:pt>
                <c:pt idx="5">
                  <c:v>5.17</c:v>
                </c:pt>
                <c:pt idx="6">
                  <c:v>5.14</c:v>
                </c:pt>
                <c:pt idx="7">
                  <c:v>5.45</c:v>
                </c:pt>
                <c:pt idx="8">
                  <c:v>5.35</c:v>
                </c:pt>
                <c:pt idx="9">
                  <c:v>5.08</c:v>
                </c:pt>
                <c:pt idx="10">
                  <c:v>5</c:v>
                </c:pt>
                <c:pt idx="11">
                  <c:v>5.25</c:v>
                </c:pt>
                <c:pt idx="12">
                  <c:v>5.2</c:v>
                </c:pt>
                <c:pt idx="13">
                  <c:v>5.24</c:v>
                </c:pt>
                <c:pt idx="14">
                  <c:v>5.1100000000000003</c:v>
                </c:pt>
                <c:pt idx="15">
                  <c:v>4.91</c:v>
                </c:pt>
                <c:pt idx="16">
                  <c:v>4.8499999999999996</c:v>
                </c:pt>
                <c:pt idx="17">
                  <c:v>4.3600000000000003</c:v>
                </c:pt>
                <c:pt idx="18">
                  <c:v>4.33</c:v>
                </c:pt>
                <c:pt idx="19">
                  <c:v>4.3</c:v>
                </c:pt>
                <c:pt idx="20">
                  <c:v>4.51</c:v>
                </c:pt>
                <c:pt idx="21">
                  <c:v>4.5</c:v>
                </c:pt>
                <c:pt idx="22">
                  <c:v>4.3600000000000003</c:v>
                </c:pt>
                <c:pt idx="23">
                  <c:v>4.03</c:v>
                </c:pt>
                <c:pt idx="24">
                  <c:v>4.1500000000000004</c:v>
                </c:pt>
                <c:pt idx="25">
                  <c:v>4.0701000000000001</c:v>
                </c:pt>
                <c:pt idx="26">
                  <c:v>4.5</c:v>
                </c:pt>
                <c:pt idx="27">
                  <c:v>4.16</c:v>
                </c:pt>
                <c:pt idx="28">
                  <c:v>4.45</c:v>
                </c:pt>
                <c:pt idx="29">
                  <c:v>4.3</c:v>
                </c:pt>
                <c:pt idx="30">
                  <c:v>4.32</c:v>
                </c:pt>
                <c:pt idx="31">
                  <c:v>4.3499999999999996</c:v>
                </c:pt>
                <c:pt idx="32">
                  <c:v>4.53</c:v>
                </c:pt>
                <c:pt idx="33">
                  <c:v>4.7</c:v>
                </c:pt>
                <c:pt idx="34">
                  <c:v>5.2641</c:v>
                </c:pt>
                <c:pt idx="35">
                  <c:v>5</c:v>
                </c:pt>
                <c:pt idx="36">
                  <c:v>5.04</c:v>
                </c:pt>
                <c:pt idx="37">
                  <c:v>5.09</c:v>
                </c:pt>
                <c:pt idx="38">
                  <c:v>5.28</c:v>
                </c:pt>
                <c:pt idx="39">
                  <c:v>5.38</c:v>
                </c:pt>
                <c:pt idx="40">
                  <c:v>5.15</c:v>
                </c:pt>
                <c:pt idx="41">
                  <c:v>4.63</c:v>
                </c:pt>
                <c:pt idx="42">
                  <c:v>4.5999999999999996</c:v>
                </c:pt>
                <c:pt idx="43">
                  <c:v>4.37</c:v>
                </c:pt>
                <c:pt idx="44">
                  <c:v>4.4000000000000004</c:v>
                </c:pt>
                <c:pt idx="45">
                  <c:v>4.49</c:v>
                </c:pt>
                <c:pt idx="46">
                  <c:v>4.32</c:v>
                </c:pt>
              </c:numCache>
            </c:numRef>
          </c:val>
          <c:smooth val="0"/>
          <c:extLst>
            <c:ext xmlns:c16="http://schemas.microsoft.com/office/drawing/2014/chart" uri="{C3380CC4-5D6E-409C-BE32-E72D297353CC}">
              <c16:uniqueId val="{00000000-CB1C-480A-860D-BAE8CB67EE48}"/>
            </c:ext>
          </c:extLst>
        </c:ser>
        <c:ser>
          <c:idx val="1"/>
          <c:order val="1"/>
          <c:tx>
            <c:strRef>
              <c:f>OCG!$L$20</c:f>
              <c:strCache>
                <c:ptCount val="1"/>
                <c:pt idx="0">
                  <c:v>High</c:v>
                </c:pt>
              </c:strCache>
            </c:strRef>
          </c:tx>
          <c:spPr>
            <a:ln w="25400" cap="rnd">
              <a:noFill/>
              <a:round/>
            </a:ln>
            <a:effectLst/>
          </c:spPr>
          <c:marker>
            <c:symbol val="none"/>
          </c:marker>
          <c:val>
            <c:numRef>
              <c:f>OCG!$L$21:$L$67</c:f>
              <c:numCache>
                <c:formatCode>_([$$-409]* #,##0.00_);_([$$-409]* \(#,##0.00\);_([$$-409]* "-"??_);_(@_)</c:formatCode>
                <c:ptCount val="47"/>
                <c:pt idx="0">
                  <c:v>5.24</c:v>
                </c:pt>
                <c:pt idx="1">
                  <c:v>5.0178000000000003</c:v>
                </c:pt>
                <c:pt idx="2">
                  <c:v>4.96</c:v>
                </c:pt>
                <c:pt idx="3">
                  <c:v>5.0396999999999998</c:v>
                </c:pt>
                <c:pt idx="4">
                  <c:v>5.29</c:v>
                </c:pt>
                <c:pt idx="5">
                  <c:v>5.19</c:v>
                </c:pt>
                <c:pt idx="6">
                  <c:v>5.61</c:v>
                </c:pt>
                <c:pt idx="7">
                  <c:v>5.5</c:v>
                </c:pt>
                <c:pt idx="8">
                  <c:v>5.8</c:v>
                </c:pt>
                <c:pt idx="9">
                  <c:v>5.35</c:v>
                </c:pt>
                <c:pt idx="10">
                  <c:v>5.28</c:v>
                </c:pt>
                <c:pt idx="11">
                  <c:v>5.27</c:v>
                </c:pt>
                <c:pt idx="12">
                  <c:v>5.52</c:v>
                </c:pt>
                <c:pt idx="13">
                  <c:v>5.4</c:v>
                </c:pt>
                <c:pt idx="14">
                  <c:v>5.16</c:v>
                </c:pt>
                <c:pt idx="15">
                  <c:v>5.0999999999999996</c:v>
                </c:pt>
                <c:pt idx="16">
                  <c:v>5.01</c:v>
                </c:pt>
                <c:pt idx="17">
                  <c:v>4.54</c:v>
                </c:pt>
                <c:pt idx="18">
                  <c:v>4.4000000000000004</c:v>
                </c:pt>
                <c:pt idx="19">
                  <c:v>4.7</c:v>
                </c:pt>
                <c:pt idx="20">
                  <c:v>4.6802999999999999</c:v>
                </c:pt>
                <c:pt idx="21">
                  <c:v>4.54</c:v>
                </c:pt>
                <c:pt idx="22">
                  <c:v>4.42</c:v>
                </c:pt>
                <c:pt idx="23">
                  <c:v>4.3</c:v>
                </c:pt>
                <c:pt idx="24">
                  <c:v>4.3899999999999997</c:v>
                </c:pt>
                <c:pt idx="25">
                  <c:v>4.45</c:v>
                </c:pt>
                <c:pt idx="26">
                  <c:v>4.6900000000000004</c:v>
                </c:pt>
                <c:pt idx="27">
                  <c:v>4.75</c:v>
                </c:pt>
                <c:pt idx="28">
                  <c:v>4.53</c:v>
                </c:pt>
                <c:pt idx="29">
                  <c:v>4.5</c:v>
                </c:pt>
                <c:pt idx="30">
                  <c:v>4.45</c:v>
                </c:pt>
                <c:pt idx="31">
                  <c:v>4.66</c:v>
                </c:pt>
                <c:pt idx="32">
                  <c:v>4.78</c:v>
                </c:pt>
                <c:pt idx="33">
                  <c:v>5.09</c:v>
                </c:pt>
                <c:pt idx="34">
                  <c:v>5.2789999999999999</c:v>
                </c:pt>
                <c:pt idx="35">
                  <c:v>5.17</c:v>
                </c:pt>
                <c:pt idx="36">
                  <c:v>5.18</c:v>
                </c:pt>
                <c:pt idx="37">
                  <c:v>5.39</c:v>
                </c:pt>
                <c:pt idx="38">
                  <c:v>5.49</c:v>
                </c:pt>
                <c:pt idx="39">
                  <c:v>5.46</c:v>
                </c:pt>
                <c:pt idx="40">
                  <c:v>5.2304000000000004</c:v>
                </c:pt>
                <c:pt idx="41">
                  <c:v>4.78</c:v>
                </c:pt>
                <c:pt idx="42">
                  <c:v>4.6900000000000004</c:v>
                </c:pt>
                <c:pt idx="43">
                  <c:v>4.45</c:v>
                </c:pt>
                <c:pt idx="44">
                  <c:v>4.57</c:v>
                </c:pt>
                <c:pt idx="45">
                  <c:v>4.5599999999999996</c:v>
                </c:pt>
                <c:pt idx="46">
                  <c:v>4.5</c:v>
                </c:pt>
              </c:numCache>
            </c:numRef>
          </c:val>
          <c:smooth val="0"/>
          <c:extLst>
            <c:ext xmlns:c16="http://schemas.microsoft.com/office/drawing/2014/chart" uri="{C3380CC4-5D6E-409C-BE32-E72D297353CC}">
              <c16:uniqueId val="{00000001-CB1C-480A-860D-BAE8CB67EE48}"/>
            </c:ext>
          </c:extLst>
        </c:ser>
        <c:ser>
          <c:idx val="2"/>
          <c:order val="2"/>
          <c:tx>
            <c:strRef>
              <c:f>OCG!$M$20</c:f>
              <c:strCache>
                <c:ptCount val="1"/>
                <c:pt idx="0">
                  <c:v>Low</c:v>
                </c:pt>
              </c:strCache>
            </c:strRef>
          </c:tx>
          <c:spPr>
            <a:ln w="25400" cap="rnd">
              <a:noFill/>
              <a:round/>
            </a:ln>
            <a:effectLst/>
          </c:spPr>
          <c:marker>
            <c:symbol val="none"/>
          </c:marker>
          <c:val>
            <c:numRef>
              <c:f>OCG!$M$21:$M$67</c:f>
              <c:numCache>
                <c:formatCode>_([$$-409]* #,##0.00_);_([$$-409]* \(#,##0.00\);_([$$-409]* "-"??_);_(@_)</c:formatCode>
                <c:ptCount val="47"/>
                <c:pt idx="0">
                  <c:v>4.97</c:v>
                </c:pt>
                <c:pt idx="1">
                  <c:v>4.71</c:v>
                </c:pt>
                <c:pt idx="2">
                  <c:v>4.66</c:v>
                </c:pt>
                <c:pt idx="3">
                  <c:v>4.7</c:v>
                </c:pt>
                <c:pt idx="4">
                  <c:v>4.9000000000000004</c:v>
                </c:pt>
                <c:pt idx="5">
                  <c:v>4.835</c:v>
                </c:pt>
                <c:pt idx="6">
                  <c:v>4.9916999999999998</c:v>
                </c:pt>
                <c:pt idx="7">
                  <c:v>5.16</c:v>
                </c:pt>
                <c:pt idx="8">
                  <c:v>4.9000000000000004</c:v>
                </c:pt>
                <c:pt idx="9">
                  <c:v>4.92</c:v>
                </c:pt>
                <c:pt idx="10">
                  <c:v>4.91</c:v>
                </c:pt>
                <c:pt idx="11">
                  <c:v>4.95</c:v>
                </c:pt>
                <c:pt idx="12">
                  <c:v>4.96</c:v>
                </c:pt>
                <c:pt idx="13">
                  <c:v>5.03</c:v>
                </c:pt>
                <c:pt idx="14">
                  <c:v>4.55</c:v>
                </c:pt>
                <c:pt idx="15">
                  <c:v>4.6500000000000004</c:v>
                </c:pt>
                <c:pt idx="16">
                  <c:v>4.37</c:v>
                </c:pt>
                <c:pt idx="17">
                  <c:v>4.28</c:v>
                </c:pt>
                <c:pt idx="18">
                  <c:v>4.0599999999999996</c:v>
                </c:pt>
                <c:pt idx="19">
                  <c:v>4.3</c:v>
                </c:pt>
                <c:pt idx="20">
                  <c:v>4.3499999999999996</c:v>
                </c:pt>
                <c:pt idx="21">
                  <c:v>4.21</c:v>
                </c:pt>
                <c:pt idx="22">
                  <c:v>4.04</c:v>
                </c:pt>
                <c:pt idx="23">
                  <c:v>4.0199999999999996</c:v>
                </c:pt>
                <c:pt idx="24">
                  <c:v>4.0599999999999996</c:v>
                </c:pt>
                <c:pt idx="25">
                  <c:v>4.0701000000000001</c:v>
                </c:pt>
                <c:pt idx="26">
                  <c:v>4.47</c:v>
                </c:pt>
                <c:pt idx="27">
                  <c:v>4.16</c:v>
                </c:pt>
                <c:pt idx="28">
                  <c:v>4.2699999999999996</c:v>
                </c:pt>
                <c:pt idx="29">
                  <c:v>4.2</c:v>
                </c:pt>
                <c:pt idx="30">
                  <c:v>4.2100999999999997</c:v>
                </c:pt>
                <c:pt idx="31">
                  <c:v>4.28</c:v>
                </c:pt>
                <c:pt idx="32">
                  <c:v>4.4606000000000003</c:v>
                </c:pt>
                <c:pt idx="33">
                  <c:v>4.5999999999999996</c:v>
                </c:pt>
                <c:pt idx="34">
                  <c:v>4.95</c:v>
                </c:pt>
                <c:pt idx="35">
                  <c:v>4.7801</c:v>
                </c:pt>
                <c:pt idx="36">
                  <c:v>4.91</c:v>
                </c:pt>
                <c:pt idx="37">
                  <c:v>5.05</c:v>
                </c:pt>
                <c:pt idx="38">
                  <c:v>5.1683000000000003</c:v>
                </c:pt>
                <c:pt idx="39">
                  <c:v>5.09</c:v>
                </c:pt>
                <c:pt idx="40">
                  <c:v>4.58</c:v>
                </c:pt>
                <c:pt idx="41">
                  <c:v>4.5599999999999996</c:v>
                </c:pt>
                <c:pt idx="42">
                  <c:v>4.3916000000000004</c:v>
                </c:pt>
                <c:pt idx="43">
                  <c:v>4.2300000000000004</c:v>
                </c:pt>
                <c:pt idx="44">
                  <c:v>4.17</c:v>
                </c:pt>
                <c:pt idx="45">
                  <c:v>4.32</c:v>
                </c:pt>
                <c:pt idx="46">
                  <c:v>4.28</c:v>
                </c:pt>
              </c:numCache>
            </c:numRef>
          </c:val>
          <c:smooth val="0"/>
          <c:extLst>
            <c:ext xmlns:c16="http://schemas.microsoft.com/office/drawing/2014/chart" uri="{C3380CC4-5D6E-409C-BE32-E72D297353CC}">
              <c16:uniqueId val="{00000002-CB1C-480A-860D-BAE8CB67EE48}"/>
            </c:ext>
          </c:extLst>
        </c:ser>
        <c:ser>
          <c:idx val="3"/>
          <c:order val="3"/>
          <c:tx>
            <c:strRef>
              <c:f>OCG!$N$20</c:f>
              <c:strCache>
                <c:ptCount val="1"/>
                <c:pt idx="0">
                  <c:v>Close</c:v>
                </c:pt>
              </c:strCache>
            </c:strRef>
          </c:tx>
          <c:spPr>
            <a:ln w="25400" cap="rnd">
              <a:noFill/>
              <a:round/>
            </a:ln>
            <a:effectLst/>
          </c:spPr>
          <c:marker>
            <c:symbol val="none"/>
          </c:marker>
          <c:val>
            <c:numRef>
              <c:f>OCG!$N$21:$N$67</c:f>
              <c:numCache>
                <c:formatCode>_([$$-409]* #,##0.00_);_([$$-409]* \(#,##0.00\);_([$$-409]* "-"??_);_(@_)</c:formatCode>
                <c:ptCount val="47"/>
                <c:pt idx="0">
                  <c:v>5.03</c:v>
                </c:pt>
                <c:pt idx="1">
                  <c:v>4.82</c:v>
                </c:pt>
                <c:pt idx="2">
                  <c:v>4.72</c:v>
                </c:pt>
                <c:pt idx="3">
                  <c:v>4.96</c:v>
                </c:pt>
                <c:pt idx="4">
                  <c:v>5.18</c:v>
                </c:pt>
                <c:pt idx="5">
                  <c:v>5.0999999999999996</c:v>
                </c:pt>
                <c:pt idx="6">
                  <c:v>5.5</c:v>
                </c:pt>
                <c:pt idx="7">
                  <c:v>5.39</c:v>
                </c:pt>
                <c:pt idx="8">
                  <c:v>5.17</c:v>
                </c:pt>
                <c:pt idx="9">
                  <c:v>5.05</c:v>
                </c:pt>
                <c:pt idx="10">
                  <c:v>5.18</c:v>
                </c:pt>
                <c:pt idx="11">
                  <c:v>5.13</c:v>
                </c:pt>
                <c:pt idx="12">
                  <c:v>5.22</c:v>
                </c:pt>
                <c:pt idx="13">
                  <c:v>5.23</c:v>
                </c:pt>
                <c:pt idx="14">
                  <c:v>5</c:v>
                </c:pt>
                <c:pt idx="15">
                  <c:v>4.8</c:v>
                </c:pt>
                <c:pt idx="16">
                  <c:v>4.37</c:v>
                </c:pt>
                <c:pt idx="17">
                  <c:v>4.3</c:v>
                </c:pt>
                <c:pt idx="18">
                  <c:v>4.3600000000000003</c:v>
                </c:pt>
                <c:pt idx="19">
                  <c:v>4.57</c:v>
                </c:pt>
                <c:pt idx="20">
                  <c:v>4.5199999999999996</c:v>
                </c:pt>
                <c:pt idx="21">
                  <c:v>4.34</c:v>
                </c:pt>
                <c:pt idx="22">
                  <c:v>4.08</c:v>
                </c:pt>
                <c:pt idx="23">
                  <c:v>4.1900000000000004</c:v>
                </c:pt>
                <c:pt idx="24">
                  <c:v>4.13</c:v>
                </c:pt>
                <c:pt idx="25">
                  <c:v>4.38</c:v>
                </c:pt>
                <c:pt idx="26">
                  <c:v>4.62</c:v>
                </c:pt>
                <c:pt idx="27">
                  <c:v>4.38</c:v>
                </c:pt>
                <c:pt idx="28">
                  <c:v>4.34</c:v>
                </c:pt>
                <c:pt idx="29">
                  <c:v>4.2699999999999996</c:v>
                </c:pt>
                <c:pt idx="30">
                  <c:v>4.4000000000000004</c:v>
                </c:pt>
                <c:pt idx="31">
                  <c:v>4.6100000000000003</c:v>
                </c:pt>
                <c:pt idx="32">
                  <c:v>4.75</c:v>
                </c:pt>
                <c:pt idx="33">
                  <c:v>5.09</c:v>
                </c:pt>
                <c:pt idx="34">
                  <c:v>5.03</c:v>
                </c:pt>
                <c:pt idx="35">
                  <c:v>5.0199999999999996</c:v>
                </c:pt>
                <c:pt idx="36">
                  <c:v>5.13</c:v>
                </c:pt>
                <c:pt idx="37">
                  <c:v>5.33</c:v>
                </c:pt>
                <c:pt idx="38">
                  <c:v>5.38</c:v>
                </c:pt>
                <c:pt idx="39">
                  <c:v>5.18</c:v>
                </c:pt>
                <c:pt idx="40">
                  <c:v>4.63</c:v>
                </c:pt>
                <c:pt idx="41">
                  <c:v>4.68</c:v>
                </c:pt>
                <c:pt idx="42">
                  <c:v>4.45</c:v>
                </c:pt>
                <c:pt idx="43">
                  <c:v>4.3</c:v>
                </c:pt>
                <c:pt idx="44">
                  <c:v>4.33</c:v>
                </c:pt>
                <c:pt idx="45">
                  <c:v>4.4000000000000004</c:v>
                </c:pt>
                <c:pt idx="46">
                  <c:v>4.3899999999999997</c:v>
                </c:pt>
              </c:numCache>
            </c:numRef>
          </c:val>
          <c:smooth val="0"/>
          <c:extLst>
            <c:ext xmlns:c16="http://schemas.microsoft.com/office/drawing/2014/chart" uri="{C3380CC4-5D6E-409C-BE32-E72D297353CC}">
              <c16:uniqueId val="{00000003-CB1C-480A-860D-BAE8CB67EE48}"/>
            </c:ext>
          </c:extLst>
        </c:ser>
        <c:dLbls>
          <c:showLegendKey val="0"/>
          <c:showVal val="0"/>
          <c:showCatName val="0"/>
          <c:showSerName val="0"/>
          <c:showPercent val="0"/>
          <c:showBubbleSize val="0"/>
        </c:dLbls>
        <c:hiLowLines>
          <c:spPr>
            <a:ln w="15875" cap="flat" cmpd="sng" algn="ctr">
              <a:solidFill>
                <a:schemeClr val="dk1">
                  <a:lumMod val="65000"/>
                  <a:lumOff val="35000"/>
                </a:schemeClr>
              </a:solidFill>
              <a:round/>
            </a:ln>
            <a:effectLst/>
          </c:spPr>
        </c:hiLowLines>
        <c:upDownBars>
          <c:gapWidth val="150"/>
          <c:upBars>
            <c:spPr>
              <a:solidFill>
                <a:schemeClr val="lt1"/>
              </a:solidFill>
              <a:ln w="9525" cap="flat" cmpd="sng" algn="ctr">
                <a:solidFill>
                  <a:schemeClr val="lt1">
                    <a:lumMod val="85000"/>
                  </a:schemeClr>
                </a:solidFill>
                <a:round/>
              </a:ln>
              <a:effectLst/>
            </c:spPr>
          </c:upBars>
          <c:downBars>
            <c:spPr>
              <a:solidFill>
                <a:schemeClr val="dk1">
                  <a:lumMod val="65000"/>
                  <a:lumOff val="35000"/>
                </a:schemeClr>
              </a:solidFill>
              <a:ln w="9525" cap="flat" cmpd="sng" algn="ctr">
                <a:solidFill>
                  <a:schemeClr val="dk1">
                    <a:lumMod val="65000"/>
                    <a:lumOff val="35000"/>
                  </a:schemeClr>
                </a:solidFill>
                <a:round/>
              </a:ln>
              <a:effectLst/>
            </c:spPr>
          </c:downBars>
        </c:upDownBars>
        <c:axId val="1127930079"/>
        <c:axId val="1127920511"/>
      </c:stockChart>
      <c:catAx>
        <c:axId val="1127930079"/>
        <c:scaling>
          <c:orientation val="minMax"/>
        </c:scaling>
        <c:delete val="0"/>
        <c:axPos val="b"/>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7920511"/>
        <c:crosses val="autoZero"/>
        <c:auto val="1"/>
        <c:lblAlgn val="ctr"/>
        <c:lblOffset val="100"/>
        <c:noMultiLvlLbl val="0"/>
      </c:catAx>
      <c:valAx>
        <c:axId val="1127920511"/>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7930079"/>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High-low-Close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manualLayout>
          <c:layoutTarget val="inner"/>
          <c:xMode val="edge"/>
          <c:yMode val="edge"/>
          <c:x val="0.12842889039292801"/>
          <c:y val="0.26752129674934449"/>
          <c:w val="0.84404477462941052"/>
          <c:h val="0.43883724139661512"/>
        </c:manualLayout>
      </c:layout>
      <c:stockChart>
        <c:ser>
          <c:idx val="0"/>
          <c:order val="0"/>
          <c:tx>
            <c:strRef>
              <c:f>OCG!$L$20</c:f>
              <c:strCache>
                <c:ptCount val="1"/>
                <c:pt idx="0">
                  <c:v>High</c:v>
                </c:pt>
              </c:strCache>
            </c:strRef>
          </c:tx>
          <c:spPr>
            <a:ln w="25400" cap="rnd">
              <a:noFill/>
              <a:round/>
            </a:ln>
            <a:effectLst/>
          </c:spPr>
          <c:marker>
            <c:symbol val="none"/>
          </c:marker>
          <c:val>
            <c:numRef>
              <c:f>OCG!$L$21:$L$67</c:f>
              <c:numCache>
                <c:formatCode>_([$$-409]* #,##0.00_);_([$$-409]* \(#,##0.00\);_([$$-409]* "-"??_);_(@_)</c:formatCode>
                <c:ptCount val="47"/>
                <c:pt idx="0">
                  <c:v>5.24</c:v>
                </c:pt>
                <c:pt idx="1">
                  <c:v>5.0178000000000003</c:v>
                </c:pt>
                <c:pt idx="2">
                  <c:v>4.96</c:v>
                </c:pt>
                <c:pt idx="3">
                  <c:v>5.0396999999999998</c:v>
                </c:pt>
                <c:pt idx="4">
                  <c:v>5.29</c:v>
                </c:pt>
                <c:pt idx="5">
                  <c:v>5.19</c:v>
                </c:pt>
                <c:pt idx="6">
                  <c:v>5.61</c:v>
                </c:pt>
                <c:pt idx="7">
                  <c:v>5.5</c:v>
                </c:pt>
                <c:pt idx="8">
                  <c:v>5.8</c:v>
                </c:pt>
                <c:pt idx="9">
                  <c:v>5.35</c:v>
                </c:pt>
                <c:pt idx="10">
                  <c:v>5.28</c:v>
                </c:pt>
                <c:pt idx="11">
                  <c:v>5.27</c:v>
                </c:pt>
                <c:pt idx="12">
                  <c:v>5.52</c:v>
                </c:pt>
                <c:pt idx="13">
                  <c:v>5.4</c:v>
                </c:pt>
                <c:pt idx="14">
                  <c:v>5.16</c:v>
                </c:pt>
                <c:pt idx="15">
                  <c:v>5.0999999999999996</c:v>
                </c:pt>
                <c:pt idx="16">
                  <c:v>5.01</c:v>
                </c:pt>
                <c:pt idx="17">
                  <c:v>4.54</c:v>
                </c:pt>
                <c:pt idx="18">
                  <c:v>4.4000000000000004</c:v>
                </c:pt>
                <c:pt idx="19">
                  <c:v>4.7</c:v>
                </c:pt>
                <c:pt idx="20">
                  <c:v>4.6802999999999999</c:v>
                </c:pt>
                <c:pt idx="21">
                  <c:v>4.54</c:v>
                </c:pt>
                <c:pt idx="22">
                  <c:v>4.42</c:v>
                </c:pt>
                <c:pt idx="23">
                  <c:v>4.3</c:v>
                </c:pt>
                <c:pt idx="24">
                  <c:v>4.3899999999999997</c:v>
                </c:pt>
                <c:pt idx="25">
                  <c:v>4.45</c:v>
                </c:pt>
                <c:pt idx="26">
                  <c:v>4.6900000000000004</c:v>
                </c:pt>
                <c:pt idx="27">
                  <c:v>4.75</c:v>
                </c:pt>
                <c:pt idx="28">
                  <c:v>4.53</c:v>
                </c:pt>
                <c:pt idx="29">
                  <c:v>4.5</c:v>
                </c:pt>
                <c:pt idx="30">
                  <c:v>4.45</c:v>
                </c:pt>
                <c:pt idx="31">
                  <c:v>4.66</c:v>
                </c:pt>
                <c:pt idx="32">
                  <c:v>4.78</c:v>
                </c:pt>
                <c:pt idx="33">
                  <c:v>5.09</c:v>
                </c:pt>
                <c:pt idx="34">
                  <c:v>5.2789999999999999</c:v>
                </c:pt>
                <c:pt idx="35">
                  <c:v>5.17</c:v>
                </c:pt>
                <c:pt idx="36">
                  <c:v>5.18</c:v>
                </c:pt>
                <c:pt idx="37">
                  <c:v>5.39</c:v>
                </c:pt>
                <c:pt idx="38">
                  <c:v>5.49</c:v>
                </c:pt>
                <c:pt idx="39">
                  <c:v>5.46</c:v>
                </c:pt>
                <c:pt idx="40">
                  <c:v>5.2304000000000004</c:v>
                </c:pt>
                <c:pt idx="41">
                  <c:v>4.78</c:v>
                </c:pt>
                <c:pt idx="42">
                  <c:v>4.6900000000000004</c:v>
                </c:pt>
                <c:pt idx="43">
                  <c:v>4.45</c:v>
                </c:pt>
                <c:pt idx="44">
                  <c:v>4.57</c:v>
                </c:pt>
                <c:pt idx="45">
                  <c:v>4.5599999999999996</c:v>
                </c:pt>
                <c:pt idx="46">
                  <c:v>4.5</c:v>
                </c:pt>
              </c:numCache>
            </c:numRef>
          </c:val>
          <c:smooth val="0"/>
          <c:extLst>
            <c:ext xmlns:c16="http://schemas.microsoft.com/office/drawing/2014/chart" uri="{C3380CC4-5D6E-409C-BE32-E72D297353CC}">
              <c16:uniqueId val="{00000000-2C6A-45AD-A060-320EC6460E34}"/>
            </c:ext>
          </c:extLst>
        </c:ser>
        <c:ser>
          <c:idx val="1"/>
          <c:order val="1"/>
          <c:tx>
            <c:strRef>
              <c:f>OCG!$M$20</c:f>
              <c:strCache>
                <c:ptCount val="1"/>
                <c:pt idx="0">
                  <c:v>Low</c:v>
                </c:pt>
              </c:strCache>
            </c:strRef>
          </c:tx>
          <c:spPr>
            <a:ln w="25400" cap="rnd">
              <a:noFill/>
              <a:round/>
            </a:ln>
            <a:effectLst/>
          </c:spPr>
          <c:marker>
            <c:symbol val="none"/>
          </c:marker>
          <c:val>
            <c:numRef>
              <c:f>OCG!$M$21:$M$67</c:f>
              <c:numCache>
                <c:formatCode>_([$$-409]* #,##0.00_);_([$$-409]* \(#,##0.00\);_([$$-409]* "-"??_);_(@_)</c:formatCode>
                <c:ptCount val="47"/>
                <c:pt idx="0">
                  <c:v>4.97</c:v>
                </c:pt>
                <c:pt idx="1">
                  <c:v>4.71</c:v>
                </c:pt>
                <c:pt idx="2">
                  <c:v>4.66</c:v>
                </c:pt>
                <c:pt idx="3">
                  <c:v>4.7</c:v>
                </c:pt>
                <c:pt idx="4">
                  <c:v>4.9000000000000004</c:v>
                </c:pt>
                <c:pt idx="5">
                  <c:v>4.835</c:v>
                </c:pt>
                <c:pt idx="6">
                  <c:v>4.9916999999999998</c:v>
                </c:pt>
                <c:pt idx="7">
                  <c:v>5.16</c:v>
                </c:pt>
                <c:pt idx="8">
                  <c:v>4.9000000000000004</c:v>
                </c:pt>
                <c:pt idx="9">
                  <c:v>4.92</c:v>
                </c:pt>
                <c:pt idx="10">
                  <c:v>4.91</c:v>
                </c:pt>
                <c:pt idx="11">
                  <c:v>4.95</c:v>
                </c:pt>
                <c:pt idx="12">
                  <c:v>4.96</c:v>
                </c:pt>
                <c:pt idx="13">
                  <c:v>5.03</c:v>
                </c:pt>
                <c:pt idx="14">
                  <c:v>4.55</c:v>
                </c:pt>
                <c:pt idx="15">
                  <c:v>4.6500000000000004</c:v>
                </c:pt>
                <c:pt idx="16">
                  <c:v>4.37</c:v>
                </c:pt>
                <c:pt idx="17">
                  <c:v>4.28</c:v>
                </c:pt>
                <c:pt idx="18">
                  <c:v>4.0599999999999996</c:v>
                </c:pt>
                <c:pt idx="19">
                  <c:v>4.3</c:v>
                </c:pt>
                <c:pt idx="20">
                  <c:v>4.3499999999999996</c:v>
                </c:pt>
                <c:pt idx="21">
                  <c:v>4.21</c:v>
                </c:pt>
                <c:pt idx="22">
                  <c:v>4.04</c:v>
                </c:pt>
                <c:pt idx="23">
                  <c:v>4.0199999999999996</c:v>
                </c:pt>
                <c:pt idx="24">
                  <c:v>4.0599999999999996</c:v>
                </c:pt>
                <c:pt idx="25">
                  <c:v>4.0701000000000001</c:v>
                </c:pt>
                <c:pt idx="26">
                  <c:v>4.47</c:v>
                </c:pt>
                <c:pt idx="27">
                  <c:v>4.16</c:v>
                </c:pt>
                <c:pt idx="28">
                  <c:v>4.2699999999999996</c:v>
                </c:pt>
                <c:pt idx="29">
                  <c:v>4.2</c:v>
                </c:pt>
                <c:pt idx="30">
                  <c:v>4.2100999999999997</c:v>
                </c:pt>
                <c:pt idx="31">
                  <c:v>4.28</c:v>
                </c:pt>
                <c:pt idx="32">
                  <c:v>4.4606000000000003</c:v>
                </c:pt>
                <c:pt idx="33">
                  <c:v>4.5999999999999996</c:v>
                </c:pt>
                <c:pt idx="34">
                  <c:v>4.95</c:v>
                </c:pt>
                <c:pt idx="35">
                  <c:v>4.7801</c:v>
                </c:pt>
                <c:pt idx="36">
                  <c:v>4.91</c:v>
                </c:pt>
                <c:pt idx="37">
                  <c:v>5.05</c:v>
                </c:pt>
                <c:pt idx="38">
                  <c:v>5.1683000000000003</c:v>
                </c:pt>
                <c:pt idx="39">
                  <c:v>5.09</c:v>
                </c:pt>
                <c:pt idx="40">
                  <c:v>4.58</c:v>
                </c:pt>
                <c:pt idx="41">
                  <c:v>4.5599999999999996</c:v>
                </c:pt>
                <c:pt idx="42">
                  <c:v>4.3916000000000004</c:v>
                </c:pt>
                <c:pt idx="43">
                  <c:v>4.2300000000000004</c:v>
                </c:pt>
                <c:pt idx="44">
                  <c:v>4.17</c:v>
                </c:pt>
                <c:pt idx="45">
                  <c:v>4.32</c:v>
                </c:pt>
                <c:pt idx="46">
                  <c:v>4.28</c:v>
                </c:pt>
              </c:numCache>
            </c:numRef>
          </c:val>
          <c:smooth val="0"/>
          <c:extLst>
            <c:ext xmlns:c16="http://schemas.microsoft.com/office/drawing/2014/chart" uri="{C3380CC4-5D6E-409C-BE32-E72D297353CC}">
              <c16:uniqueId val="{00000001-2C6A-45AD-A060-320EC6460E34}"/>
            </c:ext>
          </c:extLst>
        </c:ser>
        <c:ser>
          <c:idx val="2"/>
          <c:order val="2"/>
          <c:tx>
            <c:strRef>
              <c:f>OCG!$N$20</c:f>
              <c:strCache>
                <c:ptCount val="1"/>
                <c:pt idx="0">
                  <c:v>Close</c:v>
                </c:pt>
              </c:strCache>
            </c:strRef>
          </c:tx>
          <c:spPr>
            <a:ln w="25400" cap="rnd">
              <a:noFill/>
              <a:round/>
            </a:ln>
            <a:effectLst/>
          </c:spPr>
          <c:marker>
            <c:symbol val="circle"/>
            <c:size val="6"/>
            <c:spPr>
              <a:solidFill>
                <a:schemeClr val="accent3">
                  <a:alpha val="85000"/>
                </a:schemeClr>
              </a:solidFill>
              <a:ln>
                <a:noFill/>
              </a:ln>
              <a:effectLst/>
            </c:spPr>
          </c:marker>
          <c:val>
            <c:numRef>
              <c:f>OCG!$N$21:$N$67</c:f>
              <c:numCache>
                <c:formatCode>_([$$-409]* #,##0.00_);_([$$-409]* \(#,##0.00\);_([$$-409]* "-"??_);_(@_)</c:formatCode>
                <c:ptCount val="47"/>
                <c:pt idx="0">
                  <c:v>5.03</c:v>
                </c:pt>
                <c:pt idx="1">
                  <c:v>4.82</c:v>
                </c:pt>
                <c:pt idx="2">
                  <c:v>4.72</c:v>
                </c:pt>
                <c:pt idx="3">
                  <c:v>4.96</c:v>
                </c:pt>
                <c:pt idx="4">
                  <c:v>5.18</c:v>
                </c:pt>
                <c:pt idx="5">
                  <c:v>5.0999999999999996</c:v>
                </c:pt>
                <c:pt idx="6">
                  <c:v>5.5</c:v>
                </c:pt>
                <c:pt idx="7">
                  <c:v>5.39</c:v>
                </c:pt>
                <c:pt idx="8">
                  <c:v>5.17</c:v>
                </c:pt>
                <c:pt idx="9">
                  <c:v>5.05</c:v>
                </c:pt>
                <c:pt idx="10">
                  <c:v>5.18</c:v>
                </c:pt>
                <c:pt idx="11">
                  <c:v>5.13</c:v>
                </c:pt>
                <c:pt idx="12">
                  <c:v>5.22</c:v>
                </c:pt>
                <c:pt idx="13">
                  <c:v>5.23</c:v>
                </c:pt>
                <c:pt idx="14">
                  <c:v>5</c:v>
                </c:pt>
                <c:pt idx="15">
                  <c:v>4.8</c:v>
                </c:pt>
                <c:pt idx="16">
                  <c:v>4.37</c:v>
                </c:pt>
                <c:pt idx="17">
                  <c:v>4.3</c:v>
                </c:pt>
                <c:pt idx="18">
                  <c:v>4.3600000000000003</c:v>
                </c:pt>
                <c:pt idx="19">
                  <c:v>4.57</c:v>
                </c:pt>
                <c:pt idx="20">
                  <c:v>4.5199999999999996</c:v>
                </c:pt>
                <c:pt idx="21">
                  <c:v>4.34</c:v>
                </c:pt>
                <c:pt idx="22">
                  <c:v>4.08</c:v>
                </c:pt>
                <c:pt idx="23">
                  <c:v>4.1900000000000004</c:v>
                </c:pt>
                <c:pt idx="24">
                  <c:v>4.13</c:v>
                </c:pt>
                <c:pt idx="25">
                  <c:v>4.38</c:v>
                </c:pt>
                <c:pt idx="26">
                  <c:v>4.62</c:v>
                </c:pt>
                <c:pt idx="27">
                  <c:v>4.38</c:v>
                </c:pt>
                <c:pt idx="28">
                  <c:v>4.34</c:v>
                </c:pt>
                <c:pt idx="29">
                  <c:v>4.2699999999999996</c:v>
                </c:pt>
                <c:pt idx="30">
                  <c:v>4.4000000000000004</c:v>
                </c:pt>
                <c:pt idx="31">
                  <c:v>4.6100000000000003</c:v>
                </c:pt>
                <c:pt idx="32">
                  <c:v>4.75</c:v>
                </c:pt>
                <c:pt idx="33">
                  <c:v>5.09</c:v>
                </c:pt>
                <c:pt idx="34">
                  <c:v>5.03</c:v>
                </c:pt>
                <c:pt idx="35">
                  <c:v>5.0199999999999996</c:v>
                </c:pt>
                <c:pt idx="36">
                  <c:v>5.13</c:v>
                </c:pt>
                <c:pt idx="37">
                  <c:v>5.33</c:v>
                </c:pt>
                <c:pt idx="38">
                  <c:v>5.38</c:v>
                </c:pt>
                <c:pt idx="39">
                  <c:v>5.18</c:v>
                </c:pt>
                <c:pt idx="40">
                  <c:v>4.63</c:v>
                </c:pt>
                <c:pt idx="41">
                  <c:v>4.68</c:v>
                </c:pt>
                <c:pt idx="42">
                  <c:v>4.45</c:v>
                </c:pt>
                <c:pt idx="43">
                  <c:v>4.3</c:v>
                </c:pt>
                <c:pt idx="44">
                  <c:v>4.33</c:v>
                </c:pt>
                <c:pt idx="45">
                  <c:v>4.4000000000000004</c:v>
                </c:pt>
                <c:pt idx="46">
                  <c:v>4.3899999999999997</c:v>
                </c:pt>
              </c:numCache>
            </c:numRef>
          </c:val>
          <c:smooth val="0"/>
          <c:extLst>
            <c:ext xmlns:c16="http://schemas.microsoft.com/office/drawing/2014/chart" uri="{C3380CC4-5D6E-409C-BE32-E72D297353CC}">
              <c16:uniqueId val="{00000002-2C6A-45AD-A060-320EC6460E34}"/>
            </c:ext>
          </c:extLst>
        </c:ser>
        <c:dLbls>
          <c:showLegendKey val="0"/>
          <c:showVal val="0"/>
          <c:showCatName val="0"/>
          <c:showSerName val="0"/>
          <c:showPercent val="0"/>
          <c:showBubbleSize val="0"/>
        </c:dLbls>
        <c:hiLowLines>
          <c:spPr>
            <a:ln w="15875" cap="flat" cmpd="sng" algn="ctr">
              <a:solidFill>
                <a:schemeClr val="dk1">
                  <a:lumMod val="65000"/>
                  <a:lumOff val="35000"/>
                </a:schemeClr>
              </a:solidFill>
              <a:round/>
            </a:ln>
            <a:effectLst/>
          </c:spPr>
        </c:hiLowLines>
        <c:axId val="1127923423"/>
        <c:axId val="1127927167"/>
      </c:stockChart>
      <c:catAx>
        <c:axId val="1127923423"/>
        <c:scaling>
          <c:orientation val="minMax"/>
        </c:scaling>
        <c:delete val="0"/>
        <c:axPos val="b"/>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7927167"/>
        <c:crosses val="autoZero"/>
        <c:auto val="1"/>
        <c:lblAlgn val="ctr"/>
        <c:lblOffset val="100"/>
        <c:noMultiLvlLbl val="0"/>
      </c:catAx>
      <c:valAx>
        <c:axId val="1127927167"/>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7923423"/>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Volume and Price Analysis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tx>
            <c:strRef>
              <c:f>AMZN!$J$20</c:f>
              <c:strCache>
                <c:ptCount val="1"/>
                <c:pt idx="0">
                  <c:v>Volume</c:v>
                </c:pt>
              </c:strCache>
            </c:strRef>
          </c:tx>
          <c:spPr>
            <a:solidFill>
              <a:schemeClr val="accent1">
                <a:alpha val="85000"/>
              </a:schemeClr>
            </a:solidFill>
            <a:ln w="9525" cap="flat" cmpd="sng" algn="ctr">
              <a:solidFill>
                <a:schemeClr val="lt1">
                  <a:alpha val="50000"/>
                </a:schemeClr>
              </a:solidFill>
              <a:round/>
            </a:ln>
            <a:effectLst/>
          </c:spPr>
          <c:invertIfNegative val="0"/>
          <c:cat>
            <c:numRef>
              <c:f>AMZN!$I$21:$I$67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AMZN!$J$21:$J$67</c:f>
              <c:numCache>
                <c:formatCode>#,##0</c:formatCode>
                <c:ptCount val="47"/>
                <c:pt idx="0">
                  <c:v>3193457</c:v>
                </c:pt>
                <c:pt idx="1">
                  <c:v>3536258</c:v>
                </c:pt>
                <c:pt idx="2">
                  <c:v>3215136</c:v>
                </c:pt>
                <c:pt idx="3">
                  <c:v>2597889</c:v>
                </c:pt>
                <c:pt idx="4">
                  <c:v>2330295</c:v>
                </c:pt>
                <c:pt idx="5">
                  <c:v>4389915</c:v>
                </c:pt>
                <c:pt idx="6">
                  <c:v>3140279</c:v>
                </c:pt>
                <c:pt idx="7">
                  <c:v>2501456</c:v>
                </c:pt>
                <c:pt idx="8">
                  <c:v>2609415</c:v>
                </c:pt>
                <c:pt idx="9">
                  <c:v>2298743</c:v>
                </c:pt>
                <c:pt idx="10">
                  <c:v>3372072</c:v>
                </c:pt>
                <c:pt idx="11">
                  <c:v>2662096</c:v>
                </c:pt>
                <c:pt idx="12">
                  <c:v>3598666</c:v>
                </c:pt>
                <c:pt idx="13">
                  <c:v>8198572</c:v>
                </c:pt>
                <c:pt idx="14">
                  <c:v>7802237</c:v>
                </c:pt>
                <c:pt idx="15">
                  <c:v>4541233</c:v>
                </c:pt>
                <c:pt idx="16">
                  <c:v>4780085</c:v>
                </c:pt>
                <c:pt idx="17">
                  <c:v>3875790</c:v>
                </c:pt>
                <c:pt idx="18">
                  <c:v>3719599</c:v>
                </c:pt>
                <c:pt idx="19">
                  <c:v>3915372</c:v>
                </c:pt>
                <c:pt idx="20">
                  <c:v>2960992</c:v>
                </c:pt>
                <c:pt idx="21">
                  <c:v>4366488</c:v>
                </c:pt>
                <c:pt idx="22">
                  <c:v>11276568</c:v>
                </c:pt>
                <c:pt idx="23">
                  <c:v>12672793</c:v>
                </c:pt>
                <c:pt idx="24">
                  <c:v>5131219</c:v>
                </c:pt>
                <c:pt idx="25">
                  <c:v>3802018</c:v>
                </c:pt>
                <c:pt idx="26">
                  <c:v>3439280</c:v>
                </c:pt>
                <c:pt idx="27">
                  <c:v>3413406</c:v>
                </c:pt>
                <c:pt idx="28">
                  <c:v>3855022</c:v>
                </c:pt>
                <c:pt idx="29">
                  <c:v>4161535</c:v>
                </c:pt>
                <c:pt idx="30">
                  <c:v>2848533</c:v>
                </c:pt>
                <c:pt idx="31">
                  <c:v>2635214</c:v>
                </c:pt>
                <c:pt idx="32">
                  <c:v>3201625</c:v>
                </c:pt>
                <c:pt idx="33">
                  <c:v>3180205</c:v>
                </c:pt>
                <c:pt idx="34">
                  <c:v>3306412</c:v>
                </c:pt>
                <c:pt idx="35">
                  <c:v>3212178</c:v>
                </c:pt>
                <c:pt idx="36">
                  <c:v>5039288</c:v>
                </c:pt>
                <c:pt idx="37">
                  <c:v>3119768</c:v>
                </c:pt>
                <c:pt idx="38">
                  <c:v>2884171</c:v>
                </c:pt>
                <c:pt idx="39">
                  <c:v>2243679</c:v>
                </c:pt>
                <c:pt idx="40">
                  <c:v>2366736</c:v>
                </c:pt>
                <c:pt idx="41">
                  <c:v>3259860</c:v>
                </c:pt>
                <c:pt idx="42">
                  <c:v>3049156</c:v>
                </c:pt>
                <c:pt idx="43">
                  <c:v>4346693</c:v>
                </c:pt>
                <c:pt idx="44">
                  <c:v>4583129</c:v>
                </c:pt>
                <c:pt idx="45">
                  <c:v>3251823</c:v>
                </c:pt>
                <c:pt idx="46">
                  <c:v>6753145</c:v>
                </c:pt>
              </c:numCache>
            </c:numRef>
          </c:val>
          <c:extLst>
            <c:ext xmlns:c16="http://schemas.microsoft.com/office/drawing/2014/chart" uri="{C3380CC4-5D6E-409C-BE32-E72D297353CC}">
              <c16:uniqueId val="{00000000-F5C2-492D-9CD6-7B866B6DDCCB}"/>
            </c:ext>
          </c:extLst>
        </c:ser>
        <c:dLbls>
          <c:showLegendKey val="0"/>
          <c:showVal val="0"/>
          <c:showCatName val="0"/>
          <c:showSerName val="0"/>
          <c:showPercent val="0"/>
          <c:showBubbleSize val="0"/>
        </c:dLbls>
        <c:gapWidth val="150"/>
        <c:axId val="947206543"/>
        <c:axId val="947218607"/>
      </c:barChart>
      <c:stockChart>
        <c:ser>
          <c:idx val="1"/>
          <c:order val="1"/>
          <c:tx>
            <c:strRef>
              <c:f>AMZN!$K$20</c:f>
              <c:strCache>
                <c:ptCount val="1"/>
                <c:pt idx="0">
                  <c:v>Open</c:v>
                </c:pt>
              </c:strCache>
            </c:strRef>
          </c:tx>
          <c:spPr>
            <a:ln w="25400" cap="rnd">
              <a:noFill/>
              <a:round/>
            </a:ln>
            <a:effectLst/>
          </c:spPr>
          <c:marker>
            <c:symbol val="none"/>
          </c:marker>
          <c:cat>
            <c:numRef>
              <c:f>AMZN!$I$21:$I$67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AMZN!$K$21:$K$67</c:f>
              <c:numCache>
                <c:formatCode>_([$$-409]* #,##0.00_);_([$$-409]* \(#,##0.00\);_([$$-409]* "-"??_);_(@_)</c:formatCode>
                <c:ptCount val="47"/>
                <c:pt idx="0">
                  <c:v>3351</c:v>
                </c:pt>
                <c:pt idx="1">
                  <c:v>3408.76</c:v>
                </c:pt>
                <c:pt idx="2">
                  <c:v>3337.66</c:v>
                </c:pt>
                <c:pt idx="3">
                  <c:v>3269.01</c:v>
                </c:pt>
                <c:pt idx="4">
                  <c:v>3276.78</c:v>
                </c:pt>
                <c:pt idx="5">
                  <c:v>3211.71</c:v>
                </c:pt>
                <c:pt idx="6">
                  <c:v>3230</c:v>
                </c:pt>
                <c:pt idx="7">
                  <c:v>3331.5</c:v>
                </c:pt>
                <c:pt idx="8">
                  <c:v>3305.01</c:v>
                </c:pt>
                <c:pt idx="9">
                  <c:v>3203</c:v>
                </c:pt>
                <c:pt idx="10">
                  <c:v>3182.1</c:v>
                </c:pt>
                <c:pt idx="11">
                  <c:v>3175.24</c:v>
                </c:pt>
                <c:pt idx="12">
                  <c:v>3135.32</c:v>
                </c:pt>
                <c:pt idx="13">
                  <c:v>2999</c:v>
                </c:pt>
                <c:pt idx="14">
                  <c:v>2780</c:v>
                </c:pt>
                <c:pt idx="15">
                  <c:v>2844.85</c:v>
                </c:pt>
                <c:pt idx="16">
                  <c:v>2895</c:v>
                </c:pt>
                <c:pt idx="17">
                  <c:v>2816</c:v>
                </c:pt>
                <c:pt idx="18">
                  <c:v>2817.21</c:v>
                </c:pt>
                <c:pt idx="19">
                  <c:v>2895</c:v>
                </c:pt>
                <c:pt idx="20">
                  <c:v>3000</c:v>
                </c:pt>
                <c:pt idx="21">
                  <c:v>3101.0084999999999</c:v>
                </c:pt>
                <c:pt idx="22">
                  <c:v>2834.75</c:v>
                </c:pt>
                <c:pt idx="23">
                  <c:v>3112.13</c:v>
                </c:pt>
                <c:pt idx="24">
                  <c:v>3170.4</c:v>
                </c:pt>
                <c:pt idx="25">
                  <c:v>3135.01</c:v>
                </c:pt>
                <c:pt idx="26">
                  <c:v>3257.47</c:v>
                </c:pt>
                <c:pt idx="27">
                  <c:v>3167</c:v>
                </c:pt>
                <c:pt idx="28">
                  <c:v>3162.6902</c:v>
                </c:pt>
                <c:pt idx="29">
                  <c:v>3035.02</c:v>
                </c:pt>
                <c:pt idx="30">
                  <c:v>3152.11</c:v>
                </c:pt>
                <c:pt idx="31">
                  <c:v>3115.81</c:v>
                </c:pt>
                <c:pt idx="32">
                  <c:v>3162.92</c:v>
                </c:pt>
                <c:pt idx="33">
                  <c:v>3109.99</c:v>
                </c:pt>
                <c:pt idx="34">
                  <c:v>3009.57</c:v>
                </c:pt>
                <c:pt idx="35">
                  <c:v>3033.01</c:v>
                </c:pt>
                <c:pt idx="36">
                  <c:v>2796.75</c:v>
                </c:pt>
                <c:pt idx="37">
                  <c:v>3011</c:v>
                </c:pt>
                <c:pt idx="38">
                  <c:v>3048.5</c:v>
                </c:pt>
                <c:pt idx="39">
                  <c:v>3054.65</c:v>
                </c:pt>
                <c:pt idx="40">
                  <c:v>3016.98</c:v>
                </c:pt>
                <c:pt idx="41">
                  <c:v>3070.63</c:v>
                </c:pt>
                <c:pt idx="42">
                  <c:v>2943.18</c:v>
                </c:pt>
                <c:pt idx="43">
                  <c:v>2908.87</c:v>
                </c:pt>
                <c:pt idx="44">
                  <c:v>2733.67</c:v>
                </c:pt>
                <c:pt idx="45">
                  <c:v>2790</c:v>
                </c:pt>
                <c:pt idx="46">
                  <c:v>2913.7</c:v>
                </c:pt>
              </c:numCache>
            </c:numRef>
          </c:val>
          <c:smooth val="0"/>
          <c:extLst>
            <c:ext xmlns:c16="http://schemas.microsoft.com/office/drawing/2014/chart" uri="{C3380CC4-5D6E-409C-BE32-E72D297353CC}">
              <c16:uniqueId val="{00000001-F5C2-492D-9CD6-7B866B6DDCCB}"/>
            </c:ext>
          </c:extLst>
        </c:ser>
        <c:ser>
          <c:idx val="2"/>
          <c:order val="2"/>
          <c:tx>
            <c:strRef>
              <c:f>AMZN!$L$20</c:f>
              <c:strCache>
                <c:ptCount val="1"/>
                <c:pt idx="0">
                  <c:v>High</c:v>
                </c:pt>
              </c:strCache>
            </c:strRef>
          </c:tx>
          <c:spPr>
            <a:ln w="25400" cap="rnd">
              <a:noFill/>
              <a:round/>
            </a:ln>
            <a:effectLst/>
          </c:spPr>
          <c:marker>
            <c:symbol val="none"/>
          </c:marker>
          <c:cat>
            <c:numRef>
              <c:f>AMZN!$I$21:$I$67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AMZN!$L$21:$L$67</c:f>
              <c:numCache>
                <c:formatCode>_([$$-409]* #,##0.00_);_([$$-409]* \(#,##0.00\);_([$$-409]* "-"??_);_(@_)</c:formatCode>
                <c:ptCount val="47"/>
                <c:pt idx="0">
                  <c:v>3414.07</c:v>
                </c:pt>
                <c:pt idx="1">
                  <c:v>3428</c:v>
                </c:pt>
                <c:pt idx="2">
                  <c:v>3342.5250000000001</c:v>
                </c:pt>
                <c:pt idx="3">
                  <c:v>3296</c:v>
                </c:pt>
                <c:pt idx="4">
                  <c:v>3304.8649999999998</c:v>
                </c:pt>
                <c:pt idx="5">
                  <c:v>3233.23</c:v>
                </c:pt>
                <c:pt idx="6">
                  <c:v>3327</c:v>
                </c:pt>
                <c:pt idx="7">
                  <c:v>3337.56</c:v>
                </c:pt>
                <c:pt idx="8">
                  <c:v>3324.4299000000001</c:v>
                </c:pt>
                <c:pt idx="9">
                  <c:v>3245</c:v>
                </c:pt>
                <c:pt idx="10">
                  <c:v>3194.6898999999999</c:v>
                </c:pt>
                <c:pt idx="11">
                  <c:v>3185</c:v>
                </c:pt>
                <c:pt idx="12">
                  <c:v>3160</c:v>
                </c:pt>
                <c:pt idx="13">
                  <c:v>3018</c:v>
                </c:pt>
                <c:pt idx="14">
                  <c:v>2898.9</c:v>
                </c:pt>
                <c:pt idx="15">
                  <c:v>2872</c:v>
                </c:pt>
                <c:pt idx="16">
                  <c:v>2903.6950000000002</c:v>
                </c:pt>
                <c:pt idx="17">
                  <c:v>2884.87</c:v>
                </c:pt>
                <c:pt idx="18">
                  <c:v>2879.96</c:v>
                </c:pt>
                <c:pt idx="19">
                  <c:v>3007.21</c:v>
                </c:pt>
                <c:pt idx="20">
                  <c:v>3034.16</c:v>
                </c:pt>
                <c:pt idx="21">
                  <c:v>3101.5</c:v>
                </c:pt>
                <c:pt idx="22">
                  <c:v>2884.95</c:v>
                </c:pt>
                <c:pt idx="23">
                  <c:v>3224</c:v>
                </c:pt>
                <c:pt idx="24">
                  <c:v>3253.8150000000001</c:v>
                </c:pt>
                <c:pt idx="25">
                  <c:v>3235.85</c:v>
                </c:pt>
                <c:pt idx="26">
                  <c:v>3276.69</c:v>
                </c:pt>
                <c:pt idx="27">
                  <c:v>3214.33</c:v>
                </c:pt>
                <c:pt idx="28">
                  <c:v>3180</c:v>
                </c:pt>
                <c:pt idx="29">
                  <c:v>3168.9663</c:v>
                </c:pt>
                <c:pt idx="30">
                  <c:v>3160.14</c:v>
                </c:pt>
                <c:pt idx="31">
                  <c:v>3176.68</c:v>
                </c:pt>
                <c:pt idx="32">
                  <c:v>3206.9749999999999</c:v>
                </c:pt>
                <c:pt idx="33">
                  <c:v>3109.99</c:v>
                </c:pt>
                <c:pt idx="34">
                  <c:v>3059.65</c:v>
                </c:pt>
                <c:pt idx="35">
                  <c:v>3035.26</c:v>
                </c:pt>
                <c:pt idx="36">
                  <c:v>3034.98</c:v>
                </c:pt>
                <c:pt idx="37">
                  <c:v>3079.8</c:v>
                </c:pt>
                <c:pt idx="38">
                  <c:v>3089</c:v>
                </c:pt>
                <c:pt idx="39">
                  <c:v>3081.98</c:v>
                </c:pt>
                <c:pt idx="40">
                  <c:v>3059.99</c:v>
                </c:pt>
                <c:pt idx="41">
                  <c:v>3078.58</c:v>
                </c:pt>
                <c:pt idx="42">
                  <c:v>2957</c:v>
                </c:pt>
                <c:pt idx="43">
                  <c:v>2921.89</c:v>
                </c:pt>
                <c:pt idx="44">
                  <c:v>2813.99</c:v>
                </c:pt>
                <c:pt idx="45">
                  <c:v>2805</c:v>
                </c:pt>
                <c:pt idx="46">
                  <c:v>2973.4850000000001</c:v>
                </c:pt>
              </c:numCache>
            </c:numRef>
          </c:val>
          <c:smooth val="0"/>
          <c:extLst>
            <c:ext xmlns:c16="http://schemas.microsoft.com/office/drawing/2014/chart" uri="{C3380CC4-5D6E-409C-BE32-E72D297353CC}">
              <c16:uniqueId val="{00000002-F5C2-492D-9CD6-7B866B6DDCCB}"/>
            </c:ext>
          </c:extLst>
        </c:ser>
        <c:ser>
          <c:idx val="3"/>
          <c:order val="3"/>
          <c:tx>
            <c:strRef>
              <c:f>AMZN!$M$20</c:f>
              <c:strCache>
                <c:ptCount val="1"/>
                <c:pt idx="0">
                  <c:v>Low</c:v>
                </c:pt>
              </c:strCache>
            </c:strRef>
          </c:tx>
          <c:spPr>
            <a:ln w="25400" cap="rnd">
              <a:noFill/>
              <a:round/>
            </a:ln>
            <a:effectLst/>
          </c:spPr>
          <c:marker>
            <c:symbol val="none"/>
          </c:marker>
          <c:cat>
            <c:numRef>
              <c:f>AMZN!$I$21:$I$67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AMZN!$M$21:$M$67</c:f>
              <c:numCache>
                <c:formatCode>_([$$-409]* #,##0.00_);_([$$-409]* \(#,##0.00\);_([$$-409]* "-"??_);_(@_)</c:formatCode>
                <c:ptCount val="47"/>
                <c:pt idx="0">
                  <c:v>3323.21</c:v>
                </c:pt>
                <c:pt idx="1">
                  <c:v>3326.99</c:v>
                </c:pt>
                <c:pt idx="2">
                  <c:v>3287.14</c:v>
                </c:pt>
                <c:pt idx="3">
                  <c:v>3238.7442000000001</c:v>
                </c:pt>
                <c:pt idx="4">
                  <c:v>3240.62</c:v>
                </c:pt>
                <c:pt idx="5">
                  <c:v>3126.09</c:v>
                </c:pt>
                <c:pt idx="6">
                  <c:v>3214.03</c:v>
                </c:pt>
                <c:pt idx="7">
                  <c:v>3288.34</c:v>
                </c:pt>
                <c:pt idx="8">
                  <c:v>3221.82</c:v>
                </c:pt>
                <c:pt idx="9">
                  <c:v>3196.01</c:v>
                </c:pt>
                <c:pt idx="10">
                  <c:v>3153.29</c:v>
                </c:pt>
                <c:pt idx="11">
                  <c:v>3125</c:v>
                </c:pt>
                <c:pt idx="12">
                  <c:v>3027.02</c:v>
                </c:pt>
                <c:pt idx="13">
                  <c:v>2841.4079999999999</c:v>
                </c:pt>
                <c:pt idx="14">
                  <c:v>2707.04</c:v>
                </c:pt>
                <c:pt idx="15">
                  <c:v>2762.9</c:v>
                </c:pt>
                <c:pt idx="16">
                  <c:v>2746.37</c:v>
                </c:pt>
                <c:pt idx="17">
                  <c:v>2787</c:v>
                </c:pt>
                <c:pt idx="18">
                  <c:v>2758.585</c:v>
                </c:pt>
                <c:pt idx="19">
                  <c:v>2886.0101</c:v>
                </c:pt>
                <c:pt idx="20">
                  <c:v>2952.5547999999999</c:v>
                </c:pt>
                <c:pt idx="21">
                  <c:v>2977.2716999999998</c:v>
                </c:pt>
                <c:pt idx="22">
                  <c:v>2766.66</c:v>
                </c:pt>
                <c:pt idx="23">
                  <c:v>3012.16</c:v>
                </c:pt>
                <c:pt idx="24">
                  <c:v>3145</c:v>
                </c:pt>
                <c:pt idx="25">
                  <c:v>3111.01</c:v>
                </c:pt>
                <c:pt idx="26">
                  <c:v>3205</c:v>
                </c:pt>
                <c:pt idx="27">
                  <c:v>3155</c:v>
                </c:pt>
                <c:pt idx="28">
                  <c:v>3054.6750000000002</c:v>
                </c:pt>
                <c:pt idx="29">
                  <c:v>3033</c:v>
                </c:pt>
                <c:pt idx="30">
                  <c:v>3092.75</c:v>
                </c:pt>
                <c:pt idx="31">
                  <c:v>3094.69</c:v>
                </c:pt>
                <c:pt idx="32">
                  <c:v>3090</c:v>
                </c:pt>
                <c:pt idx="33">
                  <c:v>3017.86</c:v>
                </c:pt>
                <c:pt idx="34">
                  <c:v>2969.71</c:v>
                </c:pt>
                <c:pt idx="35">
                  <c:v>2893.02</c:v>
                </c:pt>
                <c:pt idx="36">
                  <c:v>2790</c:v>
                </c:pt>
                <c:pt idx="37">
                  <c:v>2984.27</c:v>
                </c:pt>
                <c:pt idx="38">
                  <c:v>3017</c:v>
                </c:pt>
                <c:pt idx="39">
                  <c:v>2999.54</c:v>
                </c:pt>
                <c:pt idx="40">
                  <c:v>2975</c:v>
                </c:pt>
                <c:pt idx="41">
                  <c:v>2937.12</c:v>
                </c:pt>
                <c:pt idx="42">
                  <c:v>2876.14</c:v>
                </c:pt>
                <c:pt idx="43">
                  <c:v>2748.33</c:v>
                </c:pt>
                <c:pt idx="44">
                  <c:v>2671.45</c:v>
                </c:pt>
                <c:pt idx="45">
                  <c:v>2736.56</c:v>
                </c:pt>
                <c:pt idx="46">
                  <c:v>2879.56</c:v>
                </c:pt>
              </c:numCache>
            </c:numRef>
          </c:val>
          <c:smooth val="0"/>
          <c:extLst>
            <c:ext xmlns:c16="http://schemas.microsoft.com/office/drawing/2014/chart" uri="{C3380CC4-5D6E-409C-BE32-E72D297353CC}">
              <c16:uniqueId val="{00000003-F5C2-492D-9CD6-7B866B6DDCCB}"/>
            </c:ext>
          </c:extLst>
        </c:ser>
        <c:ser>
          <c:idx val="4"/>
          <c:order val="4"/>
          <c:tx>
            <c:strRef>
              <c:f>AMZN!$N$20</c:f>
              <c:strCache>
                <c:ptCount val="1"/>
                <c:pt idx="0">
                  <c:v>Close</c:v>
                </c:pt>
              </c:strCache>
            </c:strRef>
          </c:tx>
          <c:spPr>
            <a:ln w="25400" cap="rnd">
              <a:noFill/>
              <a:round/>
            </a:ln>
            <a:effectLst/>
          </c:spPr>
          <c:marker>
            <c:symbol val="none"/>
          </c:marker>
          <c:cat>
            <c:numRef>
              <c:f>AMZN!$I$21:$I$67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AMZN!$N$21:$N$67</c:f>
              <c:numCache>
                <c:formatCode>_([$$-409]* #,##0.00_);_([$$-409]* \(#,##0.00\);_([$$-409]* "-"??_);_(@_)</c:formatCode>
                <c:ptCount val="47"/>
                <c:pt idx="0">
                  <c:v>3408.09</c:v>
                </c:pt>
                <c:pt idx="1">
                  <c:v>3350.44</c:v>
                </c:pt>
                <c:pt idx="2">
                  <c:v>3287.14</c:v>
                </c:pt>
                <c:pt idx="3">
                  <c:v>3265.08</c:v>
                </c:pt>
                <c:pt idx="4">
                  <c:v>3251.08</c:v>
                </c:pt>
                <c:pt idx="5">
                  <c:v>3229.72</c:v>
                </c:pt>
                <c:pt idx="6">
                  <c:v>3307.24</c:v>
                </c:pt>
                <c:pt idx="7">
                  <c:v>3304.14</c:v>
                </c:pt>
                <c:pt idx="8">
                  <c:v>3224.28</c:v>
                </c:pt>
                <c:pt idx="9">
                  <c:v>3242.76</c:v>
                </c:pt>
                <c:pt idx="10">
                  <c:v>3178.35</c:v>
                </c:pt>
                <c:pt idx="11">
                  <c:v>3125.98</c:v>
                </c:pt>
                <c:pt idx="12">
                  <c:v>3033.35</c:v>
                </c:pt>
                <c:pt idx="13">
                  <c:v>2852.86</c:v>
                </c:pt>
                <c:pt idx="14">
                  <c:v>2890.88</c:v>
                </c:pt>
                <c:pt idx="15">
                  <c:v>2799.72</c:v>
                </c:pt>
                <c:pt idx="16">
                  <c:v>2777.45</c:v>
                </c:pt>
                <c:pt idx="17">
                  <c:v>2792.75</c:v>
                </c:pt>
                <c:pt idx="18">
                  <c:v>2879.56</c:v>
                </c:pt>
                <c:pt idx="19">
                  <c:v>2991.47</c:v>
                </c:pt>
                <c:pt idx="20">
                  <c:v>3023.87</c:v>
                </c:pt>
                <c:pt idx="21">
                  <c:v>3012.25</c:v>
                </c:pt>
                <c:pt idx="22">
                  <c:v>2776.91</c:v>
                </c:pt>
                <c:pt idx="23">
                  <c:v>3152.79</c:v>
                </c:pt>
                <c:pt idx="24">
                  <c:v>3158.71</c:v>
                </c:pt>
                <c:pt idx="25">
                  <c:v>3228.27</c:v>
                </c:pt>
                <c:pt idx="26">
                  <c:v>3223.79</c:v>
                </c:pt>
                <c:pt idx="27">
                  <c:v>3180.07</c:v>
                </c:pt>
                <c:pt idx="28">
                  <c:v>3065.87</c:v>
                </c:pt>
                <c:pt idx="29">
                  <c:v>3103.34</c:v>
                </c:pt>
                <c:pt idx="30">
                  <c:v>3130.21</c:v>
                </c:pt>
                <c:pt idx="31">
                  <c:v>3162.01</c:v>
                </c:pt>
                <c:pt idx="32">
                  <c:v>3093.05</c:v>
                </c:pt>
                <c:pt idx="33">
                  <c:v>3052.03</c:v>
                </c:pt>
                <c:pt idx="34">
                  <c:v>3003.95</c:v>
                </c:pt>
                <c:pt idx="35">
                  <c:v>2896.54</c:v>
                </c:pt>
                <c:pt idx="36">
                  <c:v>3027.16</c:v>
                </c:pt>
                <c:pt idx="37">
                  <c:v>3075.77</c:v>
                </c:pt>
                <c:pt idx="38">
                  <c:v>3071.26</c:v>
                </c:pt>
                <c:pt idx="39">
                  <c:v>3022.84</c:v>
                </c:pt>
                <c:pt idx="40">
                  <c:v>3041.05</c:v>
                </c:pt>
                <c:pt idx="41">
                  <c:v>2957.97</c:v>
                </c:pt>
                <c:pt idx="42">
                  <c:v>2912.82</c:v>
                </c:pt>
                <c:pt idx="43">
                  <c:v>2749.06</c:v>
                </c:pt>
                <c:pt idx="44">
                  <c:v>2720.29</c:v>
                </c:pt>
                <c:pt idx="45">
                  <c:v>2785.58</c:v>
                </c:pt>
                <c:pt idx="46">
                  <c:v>2936.35</c:v>
                </c:pt>
              </c:numCache>
            </c:numRef>
          </c:val>
          <c:smooth val="0"/>
          <c:extLst>
            <c:ext xmlns:c16="http://schemas.microsoft.com/office/drawing/2014/chart" uri="{C3380CC4-5D6E-409C-BE32-E72D297353CC}">
              <c16:uniqueId val="{00000004-F5C2-492D-9CD6-7B866B6DDCCB}"/>
            </c:ext>
          </c:extLst>
        </c:ser>
        <c:dLbls>
          <c:showLegendKey val="0"/>
          <c:showVal val="0"/>
          <c:showCatName val="0"/>
          <c:showSerName val="0"/>
          <c:showPercent val="0"/>
          <c:showBubbleSize val="0"/>
        </c:dLbls>
        <c:hiLowLines>
          <c:spPr>
            <a:ln w="15875" cap="flat" cmpd="sng" algn="ctr">
              <a:solidFill>
                <a:schemeClr val="dk1">
                  <a:lumMod val="65000"/>
                  <a:lumOff val="35000"/>
                </a:schemeClr>
              </a:solidFill>
              <a:round/>
            </a:ln>
            <a:effectLst/>
          </c:spPr>
        </c:hiLowLines>
        <c:upDownBars>
          <c:gapWidth val="150"/>
          <c:upBars>
            <c:spPr>
              <a:solidFill>
                <a:schemeClr val="lt1"/>
              </a:solidFill>
              <a:ln w="9525" cap="flat" cmpd="sng" algn="ctr">
                <a:solidFill>
                  <a:schemeClr val="lt1">
                    <a:lumMod val="85000"/>
                  </a:schemeClr>
                </a:solidFill>
                <a:round/>
              </a:ln>
              <a:effectLst/>
            </c:spPr>
          </c:upBars>
          <c:downBars>
            <c:spPr>
              <a:solidFill>
                <a:schemeClr val="dk1">
                  <a:lumMod val="65000"/>
                  <a:lumOff val="35000"/>
                </a:schemeClr>
              </a:solidFill>
              <a:ln w="9525" cap="flat" cmpd="sng" algn="ctr">
                <a:solidFill>
                  <a:schemeClr val="dk1">
                    <a:lumMod val="65000"/>
                    <a:lumOff val="35000"/>
                  </a:schemeClr>
                </a:solidFill>
                <a:round/>
              </a:ln>
              <a:effectLst/>
            </c:spPr>
          </c:downBars>
        </c:upDownBars>
        <c:axId val="947220271"/>
        <c:axId val="947210287"/>
      </c:stockChart>
      <c:dateAx>
        <c:axId val="947206543"/>
        <c:scaling>
          <c:orientation val="minMax"/>
        </c:scaling>
        <c:delete val="0"/>
        <c:axPos val="b"/>
        <c:numFmt formatCode="m/d/yyyy"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947218607"/>
        <c:crosses val="autoZero"/>
        <c:auto val="1"/>
        <c:lblOffset val="100"/>
        <c:baseTimeUnit val="days"/>
      </c:dateAx>
      <c:valAx>
        <c:axId val="947218607"/>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947206543"/>
        <c:crosses val="autoZero"/>
        <c:crossBetween val="between"/>
      </c:valAx>
      <c:valAx>
        <c:axId val="947210287"/>
        <c:scaling>
          <c:orientation val="minMax"/>
        </c:scaling>
        <c:delete val="0"/>
        <c:axPos val="r"/>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947220271"/>
        <c:crosses val="max"/>
        <c:crossBetween val="between"/>
      </c:valAx>
      <c:dateAx>
        <c:axId val="947220271"/>
        <c:scaling>
          <c:orientation val="minMax"/>
        </c:scaling>
        <c:delete val="1"/>
        <c:axPos val="b"/>
        <c:numFmt formatCode="m/d/yyyy" sourceLinked="1"/>
        <c:majorTickMark val="out"/>
        <c:minorTickMark val="none"/>
        <c:tickLblPos val="nextTo"/>
        <c:crossAx val="947210287"/>
        <c:crosses val="autoZero"/>
        <c:auto val="1"/>
        <c:lblOffset val="100"/>
        <c:baseTimeUnit val="days"/>
      </c:date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 Open-High-Low-Close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stockChart>
        <c:ser>
          <c:idx val="0"/>
          <c:order val="0"/>
          <c:tx>
            <c:strRef>
              <c:f>AMZN!$K$20</c:f>
              <c:strCache>
                <c:ptCount val="1"/>
                <c:pt idx="0">
                  <c:v>Open</c:v>
                </c:pt>
              </c:strCache>
            </c:strRef>
          </c:tx>
          <c:spPr>
            <a:ln w="25400" cap="rnd">
              <a:noFill/>
              <a:round/>
            </a:ln>
            <a:effectLst/>
          </c:spPr>
          <c:marker>
            <c:symbol val="none"/>
          </c:marker>
          <c:val>
            <c:numRef>
              <c:f>AMZN!$K$21:$K$67</c:f>
              <c:numCache>
                <c:formatCode>_([$$-409]* #,##0.00_);_([$$-409]* \(#,##0.00\);_([$$-409]* "-"??_);_(@_)</c:formatCode>
                <c:ptCount val="47"/>
                <c:pt idx="0">
                  <c:v>3351</c:v>
                </c:pt>
                <c:pt idx="1">
                  <c:v>3408.76</c:v>
                </c:pt>
                <c:pt idx="2">
                  <c:v>3337.66</c:v>
                </c:pt>
                <c:pt idx="3">
                  <c:v>3269.01</c:v>
                </c:pt>
                <c:pt idx="4">
                  <c:v>3276.78</c:v>
                </c:pt>
                <c:pt idx="5">
                  <c:v>3211.71</c:v>
                </c:pt>
                <c:pt idx="6">
                  <c:v>3230</c:v>
                </c:pt>
                <c:pt idx="7">
                  <c:v>3331.5</c:v>
                </c:pt>
                <c:pt idx="8">
                  <c:v>3305.01</c:v>
                </c:pt>
                <c:pt idx="9">
                  <c:v>3203</c:v>
                </c:pt>
                <c:pt idx="10">
                  <c:v>3182.1</c:v>
                </c:pt>
                <c:pt idx="11">
                  <c:v>3175.24</c:v>
                </c:pt>
                <c:pt idx="12">
                  <c:v>3135.32</c:v>
                </c:pt>
                <c:pt idx="13">
                  <c:v>2999</c:v>
                </c:pt>
                <c:pt idx="14">
                  <c:v>2780</c:v>
                </c:pt>
                <c:pt idx="15">
                  <c:v>2844.85</c:v>
                </c:pt>
                <c:pt idx="16">
                  <c:v>2895</c:v>
                </c:pt>
                <c:pt idx="17">
                  <c:v>2816</c:v>
                </c:pt>
                <c:pt idx="18">
                  <c:v>2817.21</c:v>
                </c:pt>
                <c:pt idx="19">
                  <c:v>2895</c:v>
                </c:pt>
                <c:pt idx="20">
                  <c:v>3000</c:v>
                </c:pt>
                <c:pt idx="21">
                  <c:v>3101.0084999999999</c:v>
                </c:pt>
                <c:pt idx="22">
                  <c:v>2834.75</c:v>
                </c:pt>
                <c:pt idx="23">
                  <c:v>3112.13</c:v>
                </c:pt>
                <c:pt idx="24">
                  <c:v>3170.4</c:v>
                </c:pt>
                <c:pt idx="25">
                  <c:v>3135.01</c:v>
                </c:pt>
                <c:pt idx="26">
                  <c:v>3257.47</c:v>
                </c:pt>
                <c:pt idx="27">
                  <c:v>3167</c:v>
                </c:pt>
                <c:pt idx="28">
                  <c:v>3162.6902</c:v>
                </c:pt>
                <c:pt idx="29">
                  <c:v>3035.02</c:v>
                </c:pt>
                <c:pt idx="30">
                  <c:v>3152.11</c:v>
                </c:pt>
                <c:pt idx="31">
                  <c:v>3115.81</c:v>
                </c:pt>
                <c:pt idx="32">
                  <c:v>3162.92</c:v>
                </c:pt>
                <c:pt idx="33">
                  <c:v>3109.99</c:v>
                </c:pt>
                <c:pt idx="34">
                  <c:v>3009.57</c:v>
                </c:pt>
                <c:pt idx="35">
                  <c:v>3033.01</c:v>
                </c:pt>
                <c:pt idx="36">
                  <c:v>2796.75</c:v>
                </c:pt>
                <c:pt idx="37">
                  <c:v>3011</c:v>
                </c:pt>
                <c:pt idx="38">
                  <c:v>3048.5</c:v>
                </c:pt>
                <c:pt idx="39">
                  <c:v>3054.65</c:v>
                </c:pt>
                <c:pt idx="40">
                  <c:v>3016.98</c:v>
                </c:pt>
                <c:pt idx="41">
                  <c:v>3070.63</c:v>
                </c:pt>
                <c:pt idx="42">
                  <c:v>2943.18</c:v>
                </c:pt>
                <c:pt idx="43">
                  <c:v>2908.87</c:v>
                </c:pt>
                <c:pt idx="44">
                  <c:v>2733.67</c:v>
                </c:pt>
                <c:pt idx="45">
                  <c:v>2790</c:v>
                </c:pt>
                <c:pt idx="46">
                  <c:v>2913.7</c:v>
                </c:pt>
              </c:numCache>
            </c:numRef>
          </c:val>
          <c:smooth val="0"/>
          <c:extLst>
            <c:ext xmlns:c16="http://schemas.microsoft.com/office/drawing/2014/chart" uri="{C3380CC4-5D6E-409C-BE32-E72D297353CC}">
              <c16:uniqueId val="{00000000-9177-45ED-AC4D-6C22B66287FF}"/>
            </c:ext>
          </c:extLst>
        </c:ser>
        <c:ser>
          <c:idx val="1"/>
          <c:order val="1"/>
          <c:tx>
            <c:strRef>
              <c:f>AMZN!$L$20</c:f>
              <c:strCache>
                <c:ptCount val="1"/>
                <c:pt idx="0">
                  <c:v>High</c:v>
                </c:pt>
              </c:strCache>
            </c:strRef>
          </c:tx>
          <c:spPr>
            <a:ln w="25400" cap="rnd">
              <a:noFill/>
              <a:round/>
            </a:ln>
            <a:effectLst/>
          </c:spPr>
          <c:marker>
            <c:symbol val="none"/>
          </c:marker>
          <c:val>
            <c:numRef>
              <c:f>AMZN!$L$21:$L$67</c:f>
              <c:numCache>
                <c:formatCode>_([$$-409]* #,##0.00_);_([$$-409]* \(#,##0.00\);_([$$-409]* "-"??_);_(@_)</c:formatCode>
                <c:ptCount val="47"/>
                <c:pt idx="0">
                  <c:v>3414.07</c:v>
                </c:pt>
                <c:pt idx="1">
                  <c:v>3428</c:v>
                </c:pt>
                <c:pt idx="2">
                  <c:v>3342.5250000000001</c:v>
                </c:pt>
                <c:pt idx="3">
                  <c:v>3296</c:v>
                </c:pt>
                <c:pt idx="4">
                  <c:v>3304.8649999999998</c:v>
                </c:pt>
                <c:pt idx="5">
                  <c:v>3233.23</c:v>
                </c:pt>
                <c:pt idx="6">
                  <c:v>3327</c:v>
                </c:pt>
                <c:pt idx="7">
                  <c:v>3337.56</c:v>
                </c:pt>
                <c:pt idx="8">
                  <c:v>3324.4299000000001</c:v>
                </c:pt>
                <c:pt idx="9">
                  <c:v>3245</c:v>
                </c:pt>
                <c:pt idx="10">
                  <c:v>3194.6898999999999</c:v>
                </c:pt>
                <c:pt idx="11">
                  <c:v>3185</c:v>
                </c:pt>
                <c:pt idx="12">
                  <c:v>3160</c:v>
                </c:pt>
                <c:pt idx="13">
                  <c:v>3018</c:v>
                </c:pt>
                <c:pt idx="14">
                  <c:v>2898.9</c:v>
                </c:pt>
                <c:pt idx="15">
                  <c:v>2872</c:v>
                </c:pt>
                <c:pt idx="16">
                  <c:v>2903.6950000000002</c:v>
                </c:pt>
                <c:pt idx="17">
                  <c:v>2884.87</c:v>
                </c:pt>
                <c:pt idx="18">
                  <c:v>2879.96</c:v>
                </c:pt>
                <c:pt idx="19">
                  <c:v>3007.21</c:v>
                </c:pt>
                <c:pt idx="20">
                  <c:v>3034.16</c:v>
                </c:pt>
                <c:pt idx="21">
                  <c:v>3101.5</c:v>
                </c:pt>
                <c:pt idx="22">
                  <c:v>2884.95</c:v>
                </c:pt>
                <c:pt idx="23">
                  <c:v>3224</c:v>
                </c:pt>
                <c:pt idx="24">
                  <c:v>3253.8150000000001</c:v>
                </c:pt>
                <c:pt idx="25">
                  <c:v>3235.85</c:v>
                </c:pt>
                <c:pt idx="26">
                  <c:v>3276.69</c:v>
                </c:pt>
                <c:pt idx="27">
                  <c:v>3214.33</c:v>
                </c:pt>
                <c:pt idx="28">
                  <c:v>3180</c:v>
                </c:pt>
                <c:pt idx="29">
                  <c:v>3168.9663</c:v>
                </c:pt>
                <c:pt idx="30">
                  <c:v>3160.14</c:v>
                </c:pt>
                <c:pt idx="31">
                  <c:v>3176.68</c:v>
                </c:pt>
                <c:pt idx="32">
                  <c:v>3206.9749999999999</c:v>
                </c:pt>
                <c:pt idx="33">
                  <c:v>3109.99</c:v>
                </c:pt>
                <c:pt idx="34">
                  <c:v>3059.65</c:v>
                </c:pt>
                <c:pt idx="35">
                  <c:v>3035.26</c:v>
                </c:pt>
                <c:pt idx="36">
                  <c:v>3034.98</c:v>
                </c:pt>
                <c:pt idx="37">
                  <c:v>3079.8</c:v>
                </c:pt>
                <c:pt idx="38">
                  <c:v>3089</c:v>
                </c:pt>
                <c:pt idx="39">
                  <c:v>3081.98</c:v>
                </c:pt>
                <c:pt idx="40">
                  <c:v>3059.99</c:v>
                </c:pt>
                <c:pt idx="41">
                  <c:v>3078.58</c:v>
                </c:pt>
                <c:pt idx="42">
                  <c:v>2957</c:v>
                </c:pt>
                <c:pt idx="43">
                  <c:v>2921.89</c:v>
                </c:pt>
                <c:pt idx="44">
                  <c:v>2813.99</c:v>
                </c:pt>
                <c:pt idx="45">
                  <c:v>2805</c:v>
                </c:pt>
                <c:pt idx="46">
                  <c:v>2973.4850000000001</c:v>
                </c:pt>
              </c:numCache>
            </c:numRef>
          </c:val>
          <c:smooth val="0"/>
          <c:extLst>
            <c:ext xmlns:c16="http://schemas.microsoft.com/office/drawing/2014/chart" uri="{C3380CC4-5D6E-409C-BE32-E72D297353CC}">
              <c16:uniqueId val="{00000001-9177-45ED-AC4D-6C22B66287FF}"/>
            </c:ext>
          </c:extLst>
        </c:ser>
        <c:ser>
          <c:idx val="2"/>
          <c:order val="2"/>
          <c:tx>
            <c:strRef>
              <c:f>AMZN!$M$20</c:f>
              <c:strCache>
                <c:ptCount val="1"/>
                <c:pt idx="0">
                  <c:v>Low</c:v>
                </c:pt>
              </c:strCache>
            </c:strRef>
          </c:tx>
          <c:spPr>
            <a:ln w="25400" cap="rnd">
              <a:noFill/>
              <a:round/>
            </a:ln>
            <a:effectLst/>
          </c:spPr>
          <c:marker>
            <c:symbol val="none"/>
          </c:marker>
          <c:val>
            <c:numRef>
              <c:f>AMZN!$M$21:$M$67</c:f>
              <c:numCache>
                <c:formatCode>_([$$-409]* #,##0.00_);_([$$-409]* \(#,##0.00\);_([$$-409]* "-"??_);_(@_)</c:formatCode>
                <c:ptCount val="47"/>
                <c:pt idx="0">
                  <c:v>3323.21</c:v>
                </c:pt>
                <c:pt idx="1">
                  <c:v>3326.99</c:v>
                </c:pt>
                <c:pt idx="2">
                  <c:v>3287.14</c:v>
                </c:pt>
                <c:pt idx="3">
                  <c:v>3238.7442000000001</c:v>
                </c:pt>
                <c:pt idx="4">
                  <c:v>3240.62</c:v>
                </c:pt>
                <c:pt idx="5">
                  <c:v>3126.09</c:v>
                </c:pt>
                <c:pt idx="6">
                  <c:v>3214.03</c:v>
                </c:pt>
                <c:pt idx="7">
                  <c:v>3288.34</c:v>
                </c:pt>
                <c:pt idx="8">
                  <c:v>3221.82</c:v>
                </c:pt>
                <c:pt idx="9">
                  <c:v>3196.01</c:v>
                </c:pt>
                <c:pt idx="10">
                  <c:v>3153.29</c:v>
                </c:pt>
                <c:pt idx="11">
                  <c:v>3125</c:v>
                </c:pt>
                <c:pt idx="12">
                  <c:v>3027.02</c:v>
                </c:pt>
                <c:pt idx="13">
                  <c:v>2841.4079999999999</c:v>
                </c:pt>
                <c:pt idx="14">
                  <c:v>2707.04</c:v>
                </c:pt>
                <c:pt idx="15">
                  <c:v>2762.9</c:v>
                </c:pt>
                <c:pt idx="16">
                  <c:v>2746.37</c:v>
                </c:pt>
                <c:pt idx="17">
                  <c:v>2787</c:v>
                </c:pt>
                <c:pt idx="18">
                  <c:v>2758.585</c:v>
                </c:pt>
                <c:pt idx="19">
                  <c:v>2886.0101</c:v>
                </c:pt>
                <c:pt idx="20">
                  <c:v>2952.5547999999999</c:v>
                </c:pt>
                <c:pt idx="21">
                  <c:v>2977.2716999999998</c:v>
                </c:pt>
                <c:pt idx="22">
                  <c:v>2766.66</c:v>
                </c:pt>
                <c:pt idx="23">
                  <c:v>3012.16</c:v>
                </c:pt>
                <c:pt idx="24">
                  <c:v>3145</c:v>
                </c:pt>
                <c:pt idx="25">
                  <c:v>3111.01</c:v>
                </c:pt>
                <c:pt idx="26">
                  <c:v>3205</c:v>
                </c:pt>
                <c:pt idx="27">
                  <c:v>3155</c:v>
                </c:pt>
                <c:pt idx="28">
                  <c:v>3054.6750000000002</c:v>
                </c:pt>
                <c:pt idx="29">
                  <c:v>3033</c:v>
                </c:pt>
                <c:pt idx="30">
                  <c:v>3092.75</c:v>
                </c:pt>
                <c:pt idx="31">
                  <c:v>3094.69</c:v>
                </c:pt>
                <c:pt idx="32">
                  <c:v>3090</c:v>
                </c:pt>
                <c:pt idx="33">
                  <c:v>3017.86</c:v>
                </c:pt>
                <c:pt idx="34">
                  <c:v>2969.71</c:v>
                </c:pt>
                <c:pt idx="35">
                  <c:v>2893.02</c:v>
                </c:pt>
                <c:pt idx="36">
                  <c:v>2790</c:v>
                </c:pt>
                <c:pt idx="37">
                  <c:v>2984.27</c:v>
                </c:pt>
                <c:pt idx="38">
                  <c:v>3017</c:v>
                </c:pt>
                <c:pt idx="39">
                  <c:v>2999.54</c:v>
                </c:pt>
                <c:pt idx="40">
                  <c:v>2975</c:v>
                </c:pt>
                <c:pt idx="41">
                  <c:v>2937.12</c:v>
                </c:pt>
                <c:pt idx="42">
                  <c:v>2876.14</c:v>
                </c:pt>
                <c:pt idx="43">
                  <c:v>2748.33</c:v>
                </c:pt>
                <c:pt idx="44">
                  <c:v>2671.45</c:v>
                </c:pt>
                <c:pt idx="45">
                  <c:v>2736.56</c:v>
                </c:pt>
                <c:pt idx="46">
                  <c:v>2879.56</c:v>
                </c:pt>
              </c:numCache>
            </c:numRef>
          </c:val>
          <c:smooth val="0"/>
          <c:extLst>
            <c:ext xmlns:c16="http://schemas.microsoft.com/office/drawing/2014/chart" uri="{C3380CC4-5D6E-409C-BE32-E72D297353CC}">
              <c16:uniqueId val="{00000002-9177-45ED-AC4D-6C22B66287FF}"/>
            </c:ext>
          </c:extLst>
        </c:ser>
        <c:ser>
          <c:idx val="3"/>
          <c:order val="3"/>
          <c:tx>
            <c:strRef>
              <c:f>AMZN!$N$20</c:f>
              <c:strCache>
                <c:ptCount val="1"/>
                <c:pt idx="0">
                  <c:v>Close</c:v>
                </c:pt>
              </c:strCache>
            </c:strRef>
          </c:tx>
          <c:spPr>
            <a:ln w="25400" cap="rnd">
              <a:noFill/>
              <a:round/>
            </a:ln>
            <a:effectLst/>
          </c:spPr>
          <c:marker>
            <c:symbol val="none"/>
          </c:marker>
          <c:val>
            <c:numRef>
              <c:f>AMZN!$N$21:$N$67</c:f>
              <c:numCache>
                <c:formatCode>_([$$-409]* #,##0.00_);_([$$-409]* \(#,##0.00\);_([$$-409]* "-"??_);_(@_)</c:formatCode>
                <c:ptCount val="47"/>
                <c:pt idx="0">
                  <c:v>3408.09</c:v>
                </c:pt>
                <c:pt idx="1">
                  <c:v>3350.44</c:v>
                </c:pt>
                <c:pt idx="2">
                  <c:v>3287.14</c:v>
                </c:pt>
                <c:pt idx="3">
                  <c:v>3265.08</c:v>
                </c:pt>
                <c:pt idx="4">
                  <c:v>3251.08</c:v>
                </c:pt>
                <c:pt idx="5">
                  <c:v>3229.72</c:v>
                </c:pt>
                <c:pt idx="6">
                  <c:v>3307.24</c:v>
                </c:pt>
                <c:pt idx="7">
                  <c:v>3304.14</c:v>
                </c:pt>
                <c:pt idx="8">
                  <c:v>3224.28</c:v>
                </c:pt>
                <c:pt idx="9">
                  <c:v>3242.76</c:v>
                </c:pt>
                <c:pt idx="10">
                  <c:v>3178.35</c:v>
                </c:pt>
                <c:pt idx="11">
                  <c:v>3125.98</c:v>
                </c:pt>
                <c:pt idx="12">
                  <c:v>3033.35</c:v>
                </c:pt>
                <c:pt idx="13">
                  <c:v>2852.86</c:v>
                </c:pt>
                <c:pt idx="14">
                  <c:v>2890.88</c:v>
                </c:pt>
                <c:pt idx="15">
                  <c:v>2799.72</c:v>
                </c:pt>
                <c:pt idx="16">
                  <c:v>2777.45</c:v>
                </c:pt>
                <c:pt idx="17">
                  <c:v>2792.75</c:v>
                </c:pt>
                <c:pt idx="18">
                  <c:v>2879.56</c:v>
                </c:pt>
                <c:pt idx="19">
                  <c:v>2991.47</c:v>
                </c:pt>
                <c:pt idx="20">
                  <c:v>3023.87</c:v>
                </c:pt>
                <c:pt idx="21">
                  <c:v>3012.25</c:v>
                </c:pt>
                <c:pt idx="22">
                  <c:v>2776.91</c:v>
                </c:pt>
                <c:pt idx="23">
                  <c:v>3152.79</c:v>
                </c:pt>
                <c:pt idx="24">
                  <c:v>3158.71</c:v>
                </c:pt>
                <c:pt idx="25">
                  <c:v>3228.27</c:v>
                </c:pt>
                <c:pt idx="26">
                  <c:v>3223.79</c:v>
                </c:pt>
                <c:pt idx="27">
                  <c:v>3180.07</c:v>
                </c:pt>
                <c:pt idx="28">
                  <c:v>3065.87</c:v>
                </c:pt>
                <c:pt idx="29">
                  <c:v>3103.34</c:v>
                </c:pt>
                <c:pt idx="30">
                  <c:v>3130.21</c:v>
                </c:pt>
                <c:pt idx="31">
                  <c:v>3162.01</c:v>
                </c:pt>
                <c:pt idx="32">
                  <c:v>3093.05</c:v>
                </c:pt>
                <c:pt idx="33">
                  <c:v>3052.03</c:v>
                </c:pt>
                <c:pt idx="34">
                  <c:v>3003.95</c:v>
                </c:pt>
                <c:pt idx="35">
                  <c:v>2896.54</c:v>
                </c:pt>
                <c:pt idx="36">
                  <c:v>3027.16</c:v>
                </c:pt>
                <c:pt idx="37">
                  <c:v>3075.77</c:v>
                </c:pt>
                <c:pt idx="38">
                  <c:v>3071.26</c:v>
                </c:pt>
                <c:pt idx="39">
                  <c:v>3022.84</c:v>
                </c:pt>
                <c:pt idx="40">
                  <c:v>3041.05</c:v>
                </c:pt>
                <c:pt idx="41">
                  <c:v>2957.97</c:v>
                </c:pt>
                <c:pt idx="42">
                  <c:v>2912.82</c:v>
                </c:pt>
                <c:pt idx="43">
                  <c:v>2749.06</c:v>
                </c:pt>
                <c:pt idx="44">
                  <c:v>2720.29</c:v>
                </c:pt>
                <c:pt idx="45">
                  <c:v>2785.58</c:v>
                </c:pt>
                <c:pt idx="46">
                  <c:v>2936.35</c:v>
                </c:pt>
              </c:numCache>
            </c:numRef>
          </c:val>
          <c:smooth val="0"/>
          <c:extLst>
            <c:ext xmlns:c16="http://schemas.microsoft.com/office/drawing/2014/chart" uri="{C3380CC4-5D6E-409C-BE32-E72D297353CC}">
              <c16:uniqueId val="{00000003-9177-45ED-AC4D-6C22B66287FF}"/>
            </c:ext>
          </c:extLst>
        </c:ser>
        <c:dLbls>
          <c:showLegendKey val="0"/>
          <c:showVal val="0"/>
          <c:showCatName val="0"/>
          <c:showSerName val="0"/>
          <c:showPercent val="0"/>
          <c:showBubbleSize val="0"/>
        </c:dLbls>
        <c:hiLowLines>
          <c:spPr>
            <a:ln w="15875" cap="flat" cmpd="sng" algn="ctr">
              <a:solidFill>
                <a:schemeClr val="dk1">
                  <a:lumMod val="65000"/>
                  <a:lumOff val="35000"/>
                </a:schemeClr>
              </a:solidFill>
              <a:round/>
            </a:ln>
            <a:effectLst/>
          </c:spPr>
        </c:hiLowLines>
        <c:upDownBars>
          <c:gapWidth val="150"/>
          <c:upBars>
            <c:spPr>
              <a:solidFill>
                <a:schemeClr val="lt1"/>
              </a:solidFill>
              <a:ln w="9525" cap="flat" cmpd="sng" algn="ctr">
                <a:solidFill>
                  <a:schemeClr val="lt1">
                    <a:lumMod val="85000"/>
                  </a:schemeClr>
                </a:solidFill>
                <a:round/>
              </a:ln>
              <a:effectLst/>
            </c:spPr>
          </c:upBars>
          <c:downBars>
            <c:spPr>
              <a:solidFill>
                <a:schemeClr val="dk1">
                  <a:lumMod val="65000"/>
                  <a:lumOff val="35000"/>
                </a:schemeClr>
              </a:solidFill>
              <a:ln w="9525" cap="flat" cmpd="sng" algn="ctr">
                <a:solidFill>
                  <a:schemeClr val="dk1">
                    <a:lumMod val="65000"/>
                    <a:lumOff val="35000"/>
                  </a:schemeClr>
                </a:solidFill>
                <a:round/>
              </a:ln>
              <a:effectLst/>
            </c:spPr>
          </c:downBars>
        </c:upDownBars>
        <c:axId val="1127930079"/>
        <c:axId val="1127920511"/>
      </c:stockChart>
      <c:catAx>
        <c:axId val="1127930079"/>
        <c:scaling>
          <c:orientation val="minMax"/>
        </c:scaling>
        <c:delete val="0"/>
        <c:axPos val="b"/>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7920511"/>
        <c:crosses val="autoZero"/>
        <c:auto val="1"/>
        <c:lblAlgn val="ctr"/>
        <c:lblOffset val="100"/>
        <c:noMultiLvlLbl val="0"/>
      </c:catAx>
      <c:valAx>
        <c:axId val="1127920511"/>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7930079"/>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High-low-Close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manualLayout>
          <c:layoutTarget val="inner"/>
          <c:xMode val="edge"/>
          <c:yMode val="edge"/>
          <c:x val="0.12842889039292801"/>
          <c:y val="0.26752129674934449"/>
          <c:w val="0.84404477462941052"/>
          <c:h val="0.43883724139661512"/>
        </c:manualLayout>
      </c:layout>
      <c:stockChart>
        <c:ser>
          <c:idx val="0"/>
          <c:order val="0"/>
          <c:tx>
            <c:strRef>
              <c:f>AMZN!$L$20</c:f>
              <c:strCache>
                <c:ptCount val="1"/>
                <c:pt idx="0">
                  <c:v>High</c:v>
                </c:pt>
              </c:strCache>
            </c:strRef>
          </c:tx>
          <c:spPr>
            <a:ln w="25400" cap="rnd">
              <a:noFill/>
              <a:round/>
            </a:ln>
            <a:effectLst/>
          </c:spPr>
          <c:marker>
            <c:symbol val="none"/>
          </c:marker>
          <c:val>
            <c:numRef>
              <c:f>AMZN!$L$21:$L$67</c:f>
              <c:numCache>
                <c:formatCode>_([$$-409]* #,##0.00_);_([$$-409]* \(#,##0.00\);_([$$-409]* "-"??_);_(@_)</c:formatCode>
                <c:ptCount val="47"/>
                <c:pt idx="0">
                  <c:v>3414.07</c:v>
                </c:pt>
                <c:pt idx="1">
                  <c:v>3428</c:v>
                </c:pt>
                <c:pt idx="2">
                  <c:v>3342.5250000000001</c:v>
                </c:pt>
                <c:pt idx="3">
                  <c:v>3296</c:v>
                </c:pt>
                <c:pt idx="4">
                  <c:v>3304.8649999999998</c:v>
                </c:pt>
                <c:pt idx="5">
                  <c:v>3233.23</c:v>
                </c:pt>
                <c:pt idx="6">
                  <c:v>3327</c:v>
                </c:pt>
                <c:pt idx="7">
                  <c:v>3337.56</c:v>
                </c:pt>
                <c:pt idx="8">
                  <c:v>3324.4299000000001</c:v>
                </c:pt>
                <c:pt idx="9">
                  <c:v>3245</c:v>
                </c:pt>
                <c:pt idx="10">
                  <c:v>3194.6898999999999</c:v>
                </c:pt>
                <c:pt idx="11">
                  <c:v>3185</c:v>
                </c:pt>
                <c:pt idx="12">
                  <c:v>3160</c:v>
                </c:pt>
                <c:pt idx="13">
                  <c:v>3018</c:v>
                </c:pt>
                <c:pt idx="14">
                  <c:v>2898.9</c:v>
                </c:pt>
                <c:pt idx="15">
                  <c:v>2872</c:v>
                </c:pt>
                <c:pt idx="16">
                  <c:v>2903.6950000000002</c:v>
                </c:pt>
                <c:pt idx="17">
                  <c:v>2884.87</c:v>
                </c:pt>
                <c:pt idx="18">
                  <c:v>2879.96</c:v>
                </c:pt>
                <c:pt idx="19">
                  <c:v>3007.21</c:v>
                </c:pt>
                <c:pt idx="20">
                  <c:v>3034.16</c:v>
                </c:pt>
                <c:pt idx="21">
                  <c:v>3101.5</c:v>
                </c:pt>
                <c:pt idx="22">
                  <c:v>2884.95</c:v>
                </c:pt>
                <c:pt idx="23">
                  <c:v>3224</c:v>
                </c:pt>
                <c:pt idx="24">
                  <c:v>3253.8150000000001</c:v>
                </c:pt>
                <c:pt idx="25">
                  <c:v>3235.85</c:v>
                </c:pt>
                <c:pt idx="26">
                  <c:v>3276.69</c:v>
                </c:pt>
                <c:pt idx="27">
                  <c:v>3214.33</c:v>
                </c:pt>
                <c:pt idx="28">
                  <c:v>3180</c:v>
                </c:pt>
                <c:pt idx="29">
                  <c:v>3168.9663</c:v>
                </c:pt>
                <c:pt idx="30">
                  <c:v>3160.14</c:v>
                </c:pt>
                <c:pt idx="31">
                  <c:v>3176.68</c:v>
                </c:pt>
                <c:pt idx="32">
                  <c:v>3206.9749999999999</c:v>
                </c:pt>
                <c:pt idx="33">
                  <c:v>3109.99</c:v>
                </c:pt>
                <c:pt idx="34">
                  <c:v>3059.65</c:v>
                </c:pt>
                <c:pt idx="35">
                  <c:v>3035.26</c:v>
                </c:pt>
                <c:pt idx="36">
                  <c:v>3034.98</c:v>
                </c:pt>
                <c:pt idx="37">
                  <c:v>3079.8</c:v>
                </c:pt>
                <c:pt idx="38">
                  <c:v>3089</c:v>
                </c:pt>
                <c:pt idx="39">
                  <c:v>3081.98</c:v>
                </c:pt>
                <c:pt idx="40">
                  <c:v>3059.99</c:v>
                </c:pt>
                <c:pt idx="41">
                  <c:v>3078.58</c:v>
                </c:pt>
                <c:pt idx="42">
                  <c:v>2957</c:v>
                </c:pt>
                <c:pt idx="43">
                  <c:v>2921.89</c:v>
                </c:pt>
                <c:pt idx="44">
                  <c:v>2813.99</c:v>
                </c:pt>
                <c:pt idx="45">
                  <c:v>2805</c:v>
                </c:pt>
                <c:pt idx="46">
                  <c:v>2973.4850000000001</c:v>
                </c:pt>
              </c:numCache>
            </c:numRef>
          </c:val>
          <c:smooth val="0"/>
          <c:extLst>
            <c:ext xmlns:c16="http://schemas.microsoft.com/office/drawing/2014/chart" uri="{C3380CC4-5D6E-409C-BE32-E72D297353CC}">
              <c16:uniqueId val="{00000000-AB2E-46F9-BCEB-669701BD0246}"/>
            </c:ext>
          </c:extLst>
        </c:ser>
        <c:ser>
          <c:idx val="1"/>
          <c:order val="1"/>
          <c:tx>
            <c:strRef>
              <c:f>AMZN!$M$20</c:f>
              <c:strCache>
                <c:ptCount val="1"/>
                <c:pt idx="0">
                  <c:v>Low</c:v>
                </c:pt>
              </c:strCache>
            </c:strRef>
          </c:tx>
          <c:spPr>
            <a:ln w="25400" cap="rnd">
              <a:noFill/>
              <a:round/>
            </a:ln>
            <a:effectLst/>
          </c:spPr>
          <c:marker>
            <c:symbol val="none"/>
          </c:marker>
          <c:val>
            <c:numRef>
              <c:f>AMZN!$M$21:$M$67</c:f>
              <c:numCache>
                <c:formatCode>_([$$-409]* #,##0.00_);_([$$-409]* \(#,##0.00\);_([$$-409]* "-"??_);_(@_)</c:formatCode>
                <c:ptCount val="47"/>
                <c:pt idx="0">
                  <c:v>3323.21</c:v>
                </c:pt>
                <c:pt idx="1">
                  <c:v>3326.99</c:v>
                </c:pt>
                <c:pt idx="2">
                  <c:v>3287.14</c:v>
                </c:pt>
                <c:pt idx="3">
                  <c:v>3238.7442000000001</c:v>
                </c:pt>
                <c:pt idx="4">
                  <c:v>3240.62</c:v>
                </c:pt>
                <c:pt idx="5">
                  <c:v>3126.09</c:v>
                </c:pt>
                <c:pt idx="6">
                  <c:v>3214.03</c:v>
                </c:pt>
                <c:pt idx="7">
                  <c:v>3288.34</c:v>
                </c:pt>
                <c:pt idx="8">
                  <c:v>3221.82</c:v>
                </c:pt>
                <c:pt idx="9">
                  <c:v>3196.01</c:v>
                </c:pt>
                <c:pt idx="10">
                  <c:v>3153.29</c:v>
                </c:pt>
                <c:pt idx="11">
                  <c:v>3125</c:v>
                </c:pt>
                <c:pt idx="12">
                  <c:v>3027.02</c:v>
                </c:pt>
                <c:pt idx="13">
                  <c:v>2841.4079999999999</c:v>
                </c:pt>
                <c:pt idx="14">
                  <c:v>2707.04</c:v>
                </c:pt>
                <c:pt idx="15">
                  <c:v>2762.9</c:v>
                </c:pt>
                <c:pt idx="16">
                  <c:v>2746.37</c:v>
                </c:pt>
                <c:pt idx="17">
                  <c:v>2787</c:v>
                </c:pt>
                <c:pt idx="18">
                  <c:v>2758.585</c:v>
                </c:pt>
                <c:pt idx="19">
                  <c:v>2886.0101</c:v>
                </c:pt>
                <c:pt idx="20">
                  <c:v>2952.5547999999999</c:v>
                </c:pt>
                <c:pt idx="21">
                  <c:v>2977.2716999999998</c:v>
                </c:pt>
                <c:pt idx="22">
                  <c:v>2766.66</c:v>
                </c:pt>
                <c:pt idx="23">
                  <c:v>3012.16</c:v>
                </c:pt>
                <c:pt idx="24">
                  <c:v>3145</c:v>
                </c:pt>
                <c:pt idx="25">
                  <c:v>3111.01</c:v>
                </c:pt>
                <c:pt idx="26">
                  <c:v>3205</c:v>
                </c:pt>
                <c:pt idx="27">
                  <c:v>3155</c:v>
                </c:pt>
                <c:pt idx="28">
                  <c:v>3054.6750000000002</c:v>
                </c:pt>
                <c:pt idx="29">
                  <c:v>3033</c:v>
                </c:pt>
                <c:pt idx="30">
                  <c:v>3092.75</c:v>
                </c:pt>
                <c:pt idx="31">
                  <c:v>3094.69</c:v>
                </c:pt>
                <c:pt idx="32">
                  <c:v>3090</c:v>
                </c:pt>
                <c:pt idx="33">
                  <c:v>3017.86</c:v>
                </c:pt>
                <c:pt idx="34">
                  <c:v>2969.71</c:v>
                </c:pt>
                <c:pt idx="35">
                  <c:v>2893.02</c:v>
                </c:pt>
                <c:pt idx="36">
                  <c:v>2790</c:v>
                </c:pt>
                <c:pt idx="37">
                  <c:v>2984.27</c:v>
                </c:pt>
                <c:pt idx="38">
                  <c:v>3017</c:v>
                </c:pt>
                <c:pt idx="39">
                  <c:v>2999.54</c:v>
                </c:pt>
                <c:pt idx="40">
                  <c:v>2975</c:v>
                </c:pt>
                <c:pt idx="41">
                  <c:v>2937.12</c:v>
                </c:pt>
                <c:pt idx="42">
                  <c:v>2876.14</c:v>
                </c:pt>
                <c:pt idx="43">
                  <c:v>2748.33</c:v>
                </c:pt>
                <c:pt idx="44">
                  <c:v>2671.45</c:v>
                </c:pt>
                <c:pt idx="45">
                  <c:v>2736.56</c:v>
                </c:pt>
                <c:pt idx="46">
                  <c:v>2879.56</c:v>
                </c:pt>
              </c:numCache>
            </c:numRef>
          </c:val>
          <c:smooth val="0"/>
          <c:extLst>
            <c:ext xmlns:c16="http://schemas.microsoft.com/office/drawing/2014/chart" uri="{C3380CC4-5D6E-409C-BE32-E72D297353CC}">
              <c16:uniqueId val="{00000001-AB2E-46F9-BCEB-669701BD0246}"/>
            </c:ext>
          </c:extLst>
        </c:ser>
        <c:ser>
          <c:idx val="2"/>
          <c:order val="2"/>
          <c:tx>
            <c:strRef>
              <c:f>AMZN!$N$20</c:f>
              <c:strCache>
                <c:ptCount val="1"/>
                <c:pt idx="0">
                  <c:v>Close</c:v>
                </c:pt>
              </c:strCache>
            </c:strRef>
          </c:tx>
          <c:spPr>
            <a:ln w="25400" cap="rnd">
              <a:noFill/>
              <a:round/>
            </a:ln>
            <a:effectLst/>
          </c:spPr>
          <c:marker>
            <c:symbol val="circle"/>
            <c:size val="6"/>
            <c:spPr>
              <a:solidFill>
                <a:schemeClr val="accent3">
                  <a:alpha val="85000"/>
                </a:schemeClr>
              </a:solidFill>
              <a:ln>
                <a:noFill/>
              </a:ln>
              <a:effectLst/>
            </c:spPr>
          </c:marker>
          <c:val>
            <c:numRef>
              <c:f>AMZN!$N$21:$N$67</c:f>
              <c:numCache>
                <c:formatCode>_([$$-409]* #,##0.00_);_([$$-409]* \(#,##0.00\);_([$$-409]* "-"??_);_(@_)</c:formatCode>
                <c:ptCount val="47"/>
                <c:pt idx="0">
                  <c:v>3408.09</c:v>
                </c:pt>
                <c:pt idx="1">
                  <c:v>3350.44</c:v>
                </c:pt>
                <c:pt idx="2">
                  <c:v>3287.14</c:v>
                </c:pt>
                <c:pt idx="3">
                  <c:v>3265.08</c:v>
                </c:pt>
                <c:pt idx="4">
                  <c:v>3251.08</c:v>
                </c:pt>
                <c:pt idx="5">
                  <c:v>3229.72</c:v>
                </c:pt>
                <c:pt idx="6">
                  <c:v>3307.24</c:v>
                </c:pt>
                <c:pt idx="7">
                  <c:v>3304.14</c:v>
                </c:pt>
                <c:pt idx="8">
                  <c:v>3224.28</c:v>
                </c:pt>
                <c:pt idx="9">
                  <c:v>3242.76</c:v>
                </c:pt>
                <c:pt idx="10">
                  <c:v>3178.35</c:v>
                </c:pt>
                <c:pt idx="11">
                  <c:v>3125.98</c:v>
                </c:pt>
                <c:pt idx="12">
                  <c:v>3033.35</c:v>
                </c:pt>
                <c:pt idx="13">
                  <c:v>2852.86</c:v>
                </c:pt>
                <c:pt idx="14">
                  <c:v>2890.88</c:v>
                </c:pt>
                <c:pt idx="15">
                  <c:v>2799.72</c:v>
                </c:pt>
                <c:pt idx="16">
                  <c:v>2777.45</c:v>
                </c:pt>
                <c:pt idx="17">
                  <c:v>2792.75</c:v>
                </c:pt>
                <c:pt idx="18">
                  <c:v>2879.56</c:v>
                </c:pt>
                <c:pt idx="19">
                  <c:v>2991.47</c:v>
                </c:pt>
                <c:pt idx="20">
                  <c:v>3023.87</c:v>
                </c:pt>
                <c:pt idx="21">
                  <c:v>3012.25</c:v>
                </c:pt>
                <c:pt idx="22">
                  <c:v>2776.91</c:v>
                </c:pt>
                <c:pt idx="23">
                  <c:v>3152.79</c:v>
                </c:pt>
                <c:pt idx="24">
                  <c:v>3158.71</c:v>
                </c:pt>
                <c:pt idx="25">
                  <c:v>3228.27</c:v>
                </c:pt>
                <c:pt idx="26">
                  <c:v>3223.79</c:v>
                </c:pt>
                <c:pt idx="27">
                  <c:v>3180.07</c:v>
                </c:pt>
                <c:pt idx="28">
                  <c:v>3065.87</c:v>
                </c:pt>
                <c:pt idx="29">
                  <c:v>3103.34</c:v>
                </c:pt>
                <c:pt idx="30">
                  <c:v>3130.21</c:v>
                </c:pt>
                <c:pt idx="31">
                  <c:v>3162.01</c:v>
                </c:pt>
                <c:pt idx="32">
                  <c:v>3093.05</c:v>
                </c:pt>
                <c:pt idx="33">
                  <c:v>3052.03</c:v>
                </c:pt>
                <c:pt idx="34">
                  <c:v>3003.95</c:v>
                </c:pt>
                <c:pt idx="35">
                  <c:v>2896.54</c:v>
                </c:pt>
                <c:pt idx="36">
                  <c:v>3027.16</c:v>
                </c:pt>
                <c:pt idx="37">
                  <c:v>3075.77</c:v>
                </c:pt>
                <c:pt idx="38">
                  <c:v>3071.26</c:v>
                </c:pt>
                <c:pt idx="39">
                  <c:v>3022.84</c:v>
                </c:pt>
                <c:pt idx="40">
                  <c:v>3041.05</c:v>
                </c:pt>
                <c:pt idx="41">
                  <c:v>2957.97</c:v>
                </c:pt>
                <c:pt idx="42">
                  <c:v>2912.82</c:v>
                </c:pt>
                <c:pt idx="43">
                  <c:v>2749.06</c:v>
                </c:pt>
                <c:pt idx="44">
                  <c:v>2720.29</c:v>
                </c:pt>
                <c:pt idx="45">
                  <c:v>2785.58</c:v>
                </c:pt>
                <c:pt idx="46">
                  <c:v>2936.35</c:v>
                </c:pt>
              </c:numCache>
            </c:numRef>
          </c:val>
          <c:smooth val="0"/>
          <c:extLst>
            <c:ext xmlns:c16="http://schemas.microsoft.com/office/drawing/2014/chart" uri="{C3380CC4-5D6E-409C-BE32-E72D297353CC}">
              <c16:uniqueId val="{00000002-AB2E-46F9-BCEB-669701BD0246}"/>
            </c:ext>
          </c:extLst>
        </c:ser>
        <c:dLbls>
          <c:showLegendKey val="0"/>
          <c:showVal val="0"/>
          <c:showCatName val="0"/>
          <c:showSerName val="0"/>
          <c:showPercent val="0"/>
          <c:showBubbleSize val="0"/>
        </c:dLbls>
        <c:hiLowLines>
          <c:spPr>
            <a:ln w="15875" cap="flat" cmpd="sng" algn="ctr">
              <a:solidFill>
                <a:schemeClr val="dk1">
                  <a:lumMod val="65000"/>
                  <a:lumOff val="35000"/>
                </a:schemeClr>
              </a:solidFill>
              <a:round/>
            </a:ln>
            <a:effectLst/>
          </c:spPr>
        </c:hiLowLines>
        <c:axId val="1127923423"/>
        <c:axId val="1127927167"/>
      </c:stockChart>
      <c:catAx>
        <c:axId val="1127923423"/>
        <c:scaling>
          <c:orientation val="minMax"/>
        </c:scaling>
        <c:delete val="0"/>
        <c:axPos val="b"/>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7927167"/>
        <c:crosses val="autoZero"/>
        <c:auto val="1"/>
        <c:lblAlgn val="ctr"/>
        <c:lblOffset val="100"/>
        <c:noMultiLvlLbl val="0"/>
      </c:catAx>
      <c:valAx>
        <c:axId val="1127927167"/>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7923423"/>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Volume and Price Analysis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tx>
            <c:strRef>
              <c:f>TSLA!$J$20</c:f>
              <c:strCache>
                <c:ptCount val="1"/>
                <c:pt idx="0">
                  <c:v>Volume</c:v>
                </c:pt>
              </c:strCache>
            </c:strRef>
          </c:tx>
          <c:spPr>
            <a:solidFill>
              <a:schemeClr val="accent1">
                <a:alpha val="85000"/>
              </a:schemeClr>
            </a:solidFill>
            <a:ln w="9525" cap="flat" cmpd="sng" algn="ctr">
              <a:solidFill>
                <a:schemeClr val="lt1">
                  <a:alpha val="50000"/>
                </a:schemeClr>
              </a:solidFill>
              <a:round/>
            </a:ln>
            <a:effectLst/>
          </c:spPr>
          <c:invertIfNegative val="0"/>
          <c:cat>
            <c:numRef>
              <c:f>TSLA!$I$21:$I$67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TSLA!$J$21:$J$67</c:f>
              <c:numCache>
                <c:formatCode>#,##0</c:formatCode>
                <c:ptCount val="47"/>
                <c:pt idx="0">
                  <c:v>34895349</c:v>
                </c:pt>
                <c:pt idx="1">
                  <c:v>33416086</c:v>
                </c:pt>
                <c:pt idx="2">
                  <c:v>26706599</c:v>
                </c:pt>
                <c:pt idx="3">
                  <c:v>30112158</c:v>
                </c:pt>
                <c:pt idx="4">
                  <c:v>28054916</c:v>
                </c:pt>
                <c:pt idx="5">
                  <c:v>30604959</c:v>
                </c:pt>
                <c:pt idx="6">
                  <c:v>22021070</c:v>
                </c:pt>
                <c:pt idx="7">
                  <c:v>27913005</c:v>
                </c:pt>
                <c:pt idx="8">
                  <c:v>32403264</c:v>
                </c:pt>
                <c:pt idx="9">
                  <c:v>24308137</c:v>
                </c:pt>
                <c:pt idx="10">
                  <c:v>22329803</c:v>
                </c:pt>
                <c:pt idx="11">
                  <c:v>25147496</c:v>
                </c:pt>
                <c:pt idx="12">
                  <c:v>23496248</c:v>
                </c:pt>
                <c:pt idx="13">
                  <c:v>34472009</c:v>
                </c:pt>
                <c:pt idx="14">
                  <c:v>50791714</c:v>
                </c:pt>
                <c:pt idx="15">
                  <c:v>28865302</c:v>
                </c:pt>
                <c:pt idx="16">
                  <c:v>34955761</c:v>
                </c:pt>
                <c:pt idx="17">
                  <c:v>49036523</c:v>
                </c:pt>
                <c:pt idx="18">
                  <c:v>44929650</c:v>
                </c:pt>
                <c:pt idx="19">
                  <c:v>34812032</c:v>
                </c:pt>
                <c:pt idx="20">
                  <c:v>24379446</c:v>
                </c:pt>
                <c:pt idx="21">
                  <c:v>22264345</c:v>
                </c:pt>
                <c:pt idx="22">
                  <c:v>26285186</c:v>
                </c:pt>
                <c:pt idx="23">
                  <c:v>24541822</c:v>
                </c:pt>
                <c:pt idx="24">
                  <c:v>20331488</c:v>
                </c:pt>
                <c:pt idx="25">
                  <c:v>16909671</c:v>
                </c:pt>
                <c:pt idx="26">
                  <c:v>17419848</c:v>
                </c:pt>
                <c:pt idx="27">
                  <c:v>22042277</c:v>
                </c:pt>
                <c:pt idx="28">
                  <c:v>26548623</c:v>
                </c:pt>
                <c:pt idx="29">
                  <c:v>22585472</c:v>
                </c:pt>
                <c:pt idx="30">
                  <c:v>19216514</c:v>
                </c:pt>
                <c:pt idx="31">
                  <c:v>17098132</c:v>
                </c:pt>
                <c:pt idx="32">
                  <c:v>18392806</c:v>
                </c:pt>
                <c:pt idx="33">
                  <c:v>22833947</c:v>
                </c:pt>
                <c:pt idx="34">
                  <c:v>27762734</c:v>
                </c:pt>
                <c:pt idx="35">
                  <c:v>31752336</c:v>
                </c:pt>
                <c:pt idx="36">
                  <c:v>45107425</c:v>
                </c:pt>
                <c:pt idx="37">
                  <c:v>25355921</c:v>
                </c:pt>
                <c:pt idx="38">
                  <c:v>33002289</c:v>
                </c:pt>
                <c:pt idx="39">
                  <c:v>24922287</c:v>
                </c:pt>
                <c:pt idx="40">
                  <c:v>24881146</c:v>
                </c:pt>
                <c:pt idx="41">
                  <c:v>20541169</c:v>
                </c:pt>
                <c:pt idx="42">
                  <c:v>22393287</c:v>
                </c:pt>
                <c:pt idx="43">
                  <c:v>24164724</c:v>
                </c:pt>
                <c:pt idx="44">
                  <c:v>26799702</c:v>
                </c:pt>
                <c:pt idx="45">
                  <c:v>19438875</c:v>
                </c:pt>
                <c:pt idx="46">
                  <c:v>19549548</c:v>
                </c:pt>
              </c:numCache>
            </c:numRef>
          </c:val>
          <c:extLst>
            <c:ext xmlns:c16="http://schemas.microsoft.com/office/drawing/2014/chart" uri="{C3380CC4-5D6E-409C-BE32-E72D297353CC}">
              <c16:uniqueId val="{00000000-3DDD-435F-8D55-9069C478473A}"/>
            </c:ext>
          </c:extLst>
        </c:ser>
        <c:dLbls>
          <c:showLegendKey val="0"/>
          <c:showVal val="0"/>
          <c:showCatName val="0"/>
          <c:showSerName val="0"/>
          <c:showPercent val="0"/>
          <c:showBubbleSize val="0"/>
        </c:dLbls>
        <c:gapWidth val="150"/>
        <c:axId val="947206543"/>
        <c:axId val="947218607"/>
      </c:barChart>
      <c:stockChart>
        <c:ser>
          <c:idx val="1"/>
          <c:order val="1"/>
          <c:tx>
            <c:strRef>
              <c:f>TSLA!$K$20</c:f>
              <c:strCache>
                <c:ptCount val="1"/>
                <c:pt idx="0">
                  <c:v>Open</c:v>
                </c:pt>
              </c:strCache>
            </c:strRef>
          </c:tx>
          <c:spPr>
            <a:ln w="25400" cap="rnd">
              <a:noFill/>
              <a:round/>
            </a:ln>
            <a:effectLst/>
          </c:spPr>
          <c:marker>
            <c:symbol val="none"/>
          </c:marker>
          <c:cat>
            <c:numRef>
              <c:f>TSLA!$I$21:$I$67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TSLA!$K$21:$K$67</c:f>
              <c:numCache>
                <c:formatCode>_([$$-409]* #,##0.00_);_([$$-409]* \(#,##0.00\);_([$$-409]* "-"??_);_(@_)</c:formatCode>
                <c:ptCount val="47"/>
                <c:pt idx="0">
                  <c:v>1147.75</c:v>
                </c:pt>
                <c:pt idx="1">
                  <c:v>1189.55</c:v>
                </c:pt>
                <c:pt idx="2">
                  <c:v>1146.6500000000001</c:v>
                </c:pt>
                <c:pt idx="3">
                  <c:v>1077</c:v>
                </c:pt>
                <c:pt idx="4">
                  <c:v>1080.3699999999999</c:v>
                </c:pt>
                <c:pt idx="5">
                  <c:v>1000</c:v>
                </c:pt>
                <c:pt idx="6">
                  <c:v>1053.67</c:v>
                </c:pt>
                <c:pt idx="7">
                  <c:v>1078.8499999999999</c:v>
                </c:pt>
                <c:pt idx="8">
                  <c:v>1109.0650000000001</c:v>
                </c:pt>
                <c:pt idx="9">
                  <c:v>1019.88</c:v>
                </c:pt>
                <c:pt idx="10">
                  <c:v>1026.605</c:v>
                </c:pt>
                <c:pt idx="11">
                  <c:v>1041.7049999999999</c:v>
                </c:pt>
                <c:pt idx="12">
                  <c:v>1009.73</c:v>
                </c:pt>
                <c:pt idx="13">
                  <c:v>996.34</c:v>
                </c:pt>
                <c:pt idx="14">
                  <c:v>904.76</c:v>
                </c:pt>
                <c:pt idx="15">
                  <c:v>914.2</c:v>
                </c:pt>
                <c:pt idx="16">
                  <c:v>952.43</c:v>
                </c:pt>
                <c:pt idx="17">
                  <c:v>933.36</c:v>
                </c:pt>
                <c:pt idx="18">
                  <c:v>831.56</c:v>
                </c:pt>
                <c:pt idx="19">
                  <c:v>872.71</c:v>
                </c:pt>
                <c:pt idx="20">
                  <c:v>935.21</c:v>
                </c:pt>
                <c:pt idx="21">
                  <c:v>928.18</c:v>
                </c:pt>
                <c:pt idx="22">
                  <c:v>882</c:v>
                </c:pt>
                <c:pt idx="23">
                  <c:v>897.22</c:v>
                </c:pt>
                <c:pt idx="24">
                  <c:v>923.79</c:v>
                </c:pt>
                <c:pt idx="25">
                  <c:v>905.53</c:v>
                </c:pt>
                <c:pt idx="26">
                  <c:v>935</c:v>
                </c:pt>
                <c:pt idx="27">
                  <c:v>908.37</c:v>
                </c:pt>
                <c:pt idx="28">
                  <c:v>909.63</c:v>
                </c:pt>
                <c:pt idx="29">
                  <c:v>861.57</c:v>
                </c:pt>
                <c:pt idx="30">
                  <c:v>900</c:v>
                </c:pt>
                <c:pt idx="31">
                  <c:v>914.05</c:v>
                </c:pt>
                <c:pt idx="32">
                  <c:v>913.26</c:v>
                </c:pt>
                <c:pt idx="33">
                  <c:v>886</c:v>
                </c:pt>
                <c:pt idx="34">
                  <c:v>834.13</c:v>
                </c:pt>
                <c:pt idx="35">
                  <c:v>830.43</c:v>
                </c:pt>
                <c:pt idx="36">
                  <c:v>700.39</c:v>
                </c:pt>
                <c:pt idx="37">
                  <c:v>809.23</c:v>
                </c:pt>
                <c:pt idx="38">
                  <c:v>815.01</c:v>
                </c:pt>
                <c:pt idx="39">
                  <c:v>869.68</c:v>
                </c:pt>
                <c:pt idx="40">
                  <c:v>872.13</c:v>
                </c:pt>
                <c:pt idx="41">
                  <c:v>878.77</c:v>
                </c:pt>
                <c:pt idx="42">
                  <c:v>849.1</c:v>
                </c:pt>
                <c:pt idx="43">
                  <c:v>856.3</c:v>
                </c:pt>
                <c:pt idx="44">
                  <c:v>795.53</c:v>
                </c:pt>
                <c:pt idx="45">
                  <c:v>839.48</c:v>
                </c:pt>
                <c:pt idx="46">
                  <c:v>851.45</c:v>
                </c:pt>
              </c:numCache>
            </c:numRef>
          </c:val>
          <c:smooth val="0"/>
          <c:extLst>
            <c:ext xmlns:c16="http://schemas.microsoft.com/office/drawing/2014/chart" uri="{C3380CC4-5D6E-409C-BE32-E72D297353CC}">
              <c16:uniqueId val="{00000001-3DDD-435F-8D55-9069C478473A}"/>
            </c:ext>
          </c:extLst>
        </c:ser>
        <c:ser>
          <c:idx val="2"/>
          <c:order val="2"/>
          <c:tx>
            <c:strRef>
              <c:f>TSLA!$L$20</c:f>
              <c:strCache>
                <c:ptCount val="1"/>
                <c:pt idx="0">
                  <c:v>High</c:v>
                </c:pt>
              </c:strCache>
            </c:strRef>
          </c:tx>
          <c:spPr>
            <a:ln w="25400" cap="rnd">
              <a:noFill/>
              <a:round/>
            </a:ln>
            <a:effectLst/>
          </c:spPr>
          <c:marker>
            <c:symbol val="none"/>
          </c:marker>
          <c:cat>
            <c:numRef>
              <c:f>TSLA!$I$21:$I$67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TSLA!$L$21:$L$67</c:f>
              <c:numCache>
                <c:formatCode>_([$$-409]* #,##0.00_);_([$$-409]* \(#,##0.00\);_([$$-409]* "-"??_);_(@_)</c:formatCode>
                <c:ptCount val="47"/>
                <c:pt idx="0">
                  <c:v>1201.07</c:v>
                </c:pt>
                <c:pt idx="1">
                  <c:v>1208</c:v>
                </c:pt>
                <c:pt idx="2">
                  <c:v>1170.3399999999999</c:v>
                </c:pt>
                <c:pt idx="3">
                  <c:v>1088</c:v>
                </c:pt>
                <c:pt idx="4">
                  <c:v>1080.9299000000001</c:v>
                </c:pt>
                <c:pt idx="5">
                  <c:v>1059.0999999999999</c:v>
                </c:pt>
                <c:pt idx="6">
                  <c:v>1075.8499999999999</c:v>
                </c:pt>
                <c:pt idx="7">
                  <c:v>1114.8399999999999</c:v>
                </c:pt>
                <c:pt idx="8">
                  <c:v>1115.5999999999999</c:v>
                </c:pt>
                <c:pt idx="9">
                  <c:v>1052</c:v>
                </c:pt>
                <c:pt idx="10">
                  <c:v>1070.7899</c:v>
                </c:pt>
                <c:pt idx="11">
                  <c:v>1054.6699000000001</c:v>
                </c:pt>
                <c:pt idx="12">
                  <c:v>1041.6600000000001</c:v>
                </c:pt>
                <c:pt idx="13">
                  <c:v>1004.55</c:v>
                </c:pt>
                <c:pt idx="14">
                  <c:v>933.51310000000001</c:v>
                </c:pt>
                <c:pt idx="15">
                  <c:v>951.26</c:v>
                </c:pt>
                <c:pt idx="16">
                  <c:v>987.69</c:v>
                </c:pt>
                <c:pt idx="17">
                  <c:v>935.39</c:v>
                </c:pt>
                <c:pt idx="18">
                  <c:v>857.5</c:v>
                </c:pt>
                <c:pt idx="19">
                  <c:v>937.99</c:v>
                </c:pt>
                <c:pt idx="20">
                  <c:v>943.7</c:v>
                </c:pt>
                <c:pt idx="21">
                  <c:v>931.5</c:v>
                </c:pt>
                <c:pt idx="22">
                  <c:v>937</c:v>
                </c:pt>
                <c:pt idx="23">
                  <c:v>936.5</c:v>
                </c:pt>
                <c:pt idx="24">
                  <c:v>947.77</c:v>
                </c:pt>
                <c:pt idx="25">
                  <c:v>926.28989999999999</c:v>
                </c:pt>
                <c:pt idx="26">
                  <c:v>946.26990000000001</c:v>
                </c:pt>
                <c:pt idx="27">
                  <c:v>943.81</c:v>
                </c:pt>
                <c:pt idx="28">
                  <c:v>915.96</c:v>
                </c:pt>
                <c:pt idx="29">
                  <c:v>898.87990000000002</c:v>
                </c:pt>
                <c:pt idx="30">
                  <c:v>923</c:v>
                </c:pt>
                <c:pt idx="31">
                  <c:v>926.42989999999998</c:v>
                </c:pt>
                <c:pt idx="32">
                  <c:v>918.49990000000003</c:v>
                </c:pt>
                <c:pt idx="33">
                  <c:v>886.87</c:v>
                </c:pt>
                <c:pt idx="34">
                  <c:v>856.73379999999997</c:v>
                </c:pt>
                <c:pt idx="35">
                  <c:v>835.29970000000003</c:v>
                </c:pt>
                <c:pt idx="36">
                  <c:v>802.48</c:v>
                </c:pt>
                <c:pt idx="37">
                  <c:v>819.5</c:v>
                </c:pt>
                <c:pt idx="38">
                  <c:v>876.86</c:v>
                </c:pt>
                <c:pt idx="39">
                  <c:v>889.88</c:v>
                </c:pt>
                <c:pt idx="40">
                  <c:v>886.48</c:v>
                </c:pt>
                <c:pt idx="41">
                  <c:v>886.43899999999996</c:v>
                </c:pt>
                <c:pt idx="42">
                  <c:v>855.65</c:v>
                </c:pt>
                <c:pt idx="43">
                  <c:v>866.14</c:v>
                </c:pt>
                <c:pt idx="44">
                  <c:v>849.99</c:v>
                </c:pt>
                <c:pt idx="45">
                  <c:v>860.56</c:v>
                </c:pt>
                <c:pt idx="46">
                  <c:v>854.45</c:v>
                </c:pt>
              </c:numCache>
            </c:numRef>
          </c:val>
          <c:smooth val="0"/>
          <c:extLst>
            <c:ext xmlns:c16="http://schemas.microsoft.com/office/drawing/2014/chart" uri="{C3380CC4-5D6E-409C-BE32-E72D297353CC}">
              <c16:uniqueId val="{00000002-3DDD-435F-8D55-9069C478473A}"/>
            </c:ext>
          </c:extLst>
        </c:ser>
        <c:ser>
          <c:idx val="3"/>
          <c:order val="3"/>
          <c:tx>
            <c:strRef>
              <c:f>TSLA!$M$20</c:f>
              <c:strCache>
                <c:ptCount val="1"/>
                <c:pt idx="0">
                  <c:v>Low</c:v>
                </c:pt>
              </c:strCache>
            </c:strRef>
          </c:tx>
          <c:spPr>
            <a:ln w="25400" cap="rnd">
              <a:noFill/>
              <a:round/>
            </a:ln>
            <a:effectLst/>
          </c:spPr>
          <c:marker>
            <c:symbol val="none"/>
          </c:marker>
          <c:cat>
            <c:numRef>
              <c:f>TSLA!$I$21:$I$67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TSLA!$M$21:$M$67</c:f>
              <c:numCache>
                <c:formatCode>_([$$-409]* #,##0.00_);_([$$-409]* \(#,##0.00\);_([$$-409]* "-"??_);_(@_)</c:formatCode>
                <c:ptCount val="47"/>
                <c:pt idx="0">
                  <c:v>1136.04</c:v>
                </c:pt>
                <c:pt idx="1">
                  <c:v>1123.05</c:v>
                </c:pt>
                <c:pt idx="2">
                  <c:v>1081.0101</c:v>
                </c:pt>
                <c:pt idx="3">
                  <c:v>1020.5</c:v>
                </c:pt>
                <c:pt idx="4">
                  <c:v>1010</c:v>
                </c:pt>
                <c:pt idx="5">
                  <c:v>980</c:v>
                </c:pt>
                <c:pt idx="6">
                  <c:v>1038.82</c:v>
                </c:pt>
                <c:pt idx="7">
                  <c:v>1072.5900999999999</c:v>
                </c:pt>
                <c:pt idx="8">
                  <c:v>1026.5391</c:v>
                </c:pt>
                <c:pt idx="9">
                  <c:v>1013.3788</c:v>
                </c:pt>
                <c:pt idx="10">
                  <c:v>1016.06</c:v>
                </c:pt>
                <c:pt idx="11">
                  <c:v>995</c:v>
                </c:pt>
                <c:pt idx="12">
                  <c:v>994</c:v>
                </c:pt>
                <c:pt idx="13">
                  <c:v>940.5</c:v>
                </c:pt>
                <c:pt idx="14">
                  <c:v>851.47</c:v>
                </c:pt>
                <c:pt idx="15">
                  <c:v>903.21</c:v>
                </c:pt>
                <c:pt idx="16">
                  <c:v>906</c:v>
                </c:pt>
                <c:pt idx="17">
                  <c:v>829</c:v>
                </c:pt>
                <c:pt idx="18">
                  <c:v>792.01</c:v>
                </c:pt>
                <c:pt idx="19">
                  <c:v>862.05</c:v>
                </c:pt>
                <c:pt idx="20">
                  <c:v>905</c:v>
                </c:pt>
                <c:pt idx="21">
                  <c:v>889.41</c:v>
                </c:pt>
                <c:pt idx="22">
                  <c:v>880.52</c:v>
                </c:pt>
                <c:pt idx="23">
                  <c:v>881.17</c:v>
                </c:pt>
                <c:pt idx="24">
                  <c:v>902.70889999999997</c:v>
                </c:pt>
                <c:pt idx="25">
                  <c:v>894.8</c:v>
                </c:pt>
                <c:pt idx="26">
                  <c:v>920</c:v>
                </c:pt>
                <c:pt idx="27">
                  <c:v>896.7</c:v>
                </c:pt>
                <c:pt idx="28">
                  <c:v>850.7</c:v>
                </c:pt>
                <c:pt idx="29">
                  <c:v>853.15</c:v>
                </c:pt>
                <c:pt idx="30">
                  <c:v>893.37739999999997</c:v>
                </c:pt>
                <c:pt idx="31">
                  <c:v>901.21</c:v>
                </c:pt>
                <c:pt idx="32">
                  <c:v>874.1</c:v>
                </c:pt>
                <c:pt idx="33">
                  <c:v>837.61</c:v>
                </c:pt>
                <c:pt idx="34">
                  <c:v>801.1001</c:v>
                </c:pt>
                <c:pt idx="35">
                  <c:v>760.56</c:v>
                </c:pt>
                <c:pt idx="36">
                  <c:v>700</c:v>
                </c:pt>
                <c:pt idx="37">
                  <c:v>782.40049999999997</c:v>
                </c:pt>
                <c:pt idx="38">
                  <c:v>814.70749999999998</c:v>
                </c:pt>
                <c:pt idx="39">
                  <c:v>853.78</c:v>
                </c:pt>
                <c:pt idx="40">
                  <c:v>844.27210000000002</c:v>
                </c:pt>
                <c:pt idx="41">
                  <c:v>832.6001</c:v>
                </c:pt>
                <c:pt idx="42">
                  <c:v>825.16089999999997</c:v>
                </c:pt>
                <c:pt idx="43">
                  <c:v>804.57</c:v>
                </c:pt>
                <c:pt idx="44">
                  <c:v>782.17</c:v>
                </c:pt>
                <c:pt idx="45">
                  <c:v>832.01</c:v>
                </c:pt>
                <c:pt idx="46">
                  <c:v>810.36009999999999</c:v>
                </c:pt>
              </c:numCache>
            </c:numRef>
          </c:val>
          <c:smooth val="0"/>
          <c:extLst>
            <c:ext xmlns:c16="http://schemas.microsoft.com/office/drawing/2014/chart" uri="{C3380CC4-5D6E-409C-BE32-E72D297353CC}">
              <c16:uniqueId val="{00000003-3DDD-435F-8D55-9069C478473A}"/>
            </c:ext>
          </c:extLst>
        </c:ser>
        <c:ser>
          <c:idx val="4"/>
          <c:order val="4"/>
          <c:tx>
            <c:strRef>
              <c:f>TSLA!$N$20</c:f>
              <c:strCache>
                <c:ptCount val="1"/>
                <c:pt idx="0">
                  <c:v>Close</c:v>
                </c:pt>
              </c:strCache>
            </c:strRef>
          </c:tx>
          <c:spPr>
            <a:ln w="25400" cap="rnd">
              <a:noFill/>
              <a:round/>
            </a:ln>
            <a:effectLst/>
          </c:spPr>
          <c:marker>
            <c:symbol val="none"/>
          </c:marker>
          <c:cat>
            <c:numRef>
              <c:f>TSLA!$I$21:$I$67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TSLA!$N$21:$N$67</c:f>
              <c:numCache>
                <c:formatCode>_([$$-409]* #,##0.00_);_([$$-409]* \(#,##0.00\);_([$$-409]* "-"??_);_(@_)</c:formatCode>
                <c:ptCount val="47"/>
                <c:pt idx="0">
                  <c:v>1199.78</c:v>
                </c:pt>
                <c:pt idx="1">
                  <c:v>1149.5899999999999</c:v>
                </c:pt>
                <c:pt idx="2">
                  <c:v>1088.1199999999999</c:v>
                </c:pt>
                <c:pt idx="3">
                  <c:v>1064.7</c:v>
                </c:pt>
                <c:pt idx="4">
                  <c:v>1026.96</c:v>
                </c:pt>
                <c:pt idx="5">
                  <c:v>1058.1199999999999</c:v>
                </c:pt>
                <c:pt idx="6">
                  <c:v>1064.4000000000001</c:v>
                </c:pt>
                <c:pt idx="7">
                  <c:v>1106.22</c:v>
                </c:pt>
                <c:pt idx="8">
                  <c:v>1031.56</c:v>
                </c:pt>
                <c:pt idx="9">
                  <c:v>1049.6099999999999</c:v>
                </c:pt>
                <c:pt idx="10">
                  <c:v>1030.51</c:v>
                </c:pt>
                <c:pt idx="11">
                  <c:v>995.65</c:v>
                </c:pt>
                <c:pt idx="12">
                  <c:v>996.27</c:v>
                </c:pt>
                <c:pt idx="13">
                  <c:v>943.9</c:v>
                </c:pt>
                <c:pt idx="14">
                  <c:v>930</c:v>
                </c:pt>
                <c:pt idx="15">
                  <c:v>918.4</c:v>
                </c:pt>
                <c:pt idx="16">
                  <c:v>937.41</c:v>
                </c:pt>
                <c:pt idx="17">
                  <c:v>829.1</c:v>
                </c:pt>
                <c:pt idx="18">
                  <c:v>846.35</c:v>
                </c:pt>
                <c:pt idx="19">
                  <c:v>936.72</c:v>
                </c:pt>
                <c:pt idx="20">
                  <c:v>931.25</c:v>
                </c:pt>
                <c:pt idx="21">
                  <c:v>905.66</c:v>
                </c:pt>
                <c:pt idx="22">
                  <c:v>891.14</c:v>
                </c:pt>
                <c:pt idx="23">
                  <c:v>923.32</c:v>
                </c:pt>
                <c:pt idx="24">
                  <c:v>907.34</c:v>
                </c:pt>
                <c:pt idx="25">
                  <c:v>922</c:v>
                </c:pt>
                <c:pt idx="26">
                  <c:v>932</c:v>
                </c:pt>
                <c:pt idx="27">
                  <c:v>904.55</c:v>
                </c:pt>
                <c:pt idx="28">
                  <c:v>860</c:v>
                </c:pt>
                <c:pt idx="29">
                  <c:v>875.76</c:v>
                </c:pt>
                <c:pt idx="30">
                  <c:v>922.43</c:v>
                </c:pt>
                <c:pt idx="31">
                  <c:v>923.39</c:v>
                </c:pt>
                <c:pt idx="32">
                  <c:v>876.35</c:v>
                </c:pt>
                <c:pt idx="33">
                  <c:v>856.98</c:v>
                </c:pt>
                <c:pt idx="34">
                  <c:v>821.53</c:v>
                </c:pt>
                <c:pt idx="35">
                  <c:v>764.04</c:v>
                </c:pt>
                <c:pt idx="36">
                  <c:v>800.77</c:v>
                </c:pt>
                <c:pt idx="37">
                  <c:v>809.87</c:v>
                </c:pt>
                <c:pt idx="38">
                  <c:v>870.43</c:v>
                </c:pt>
                <c:pt idx="39">
                  <c:v>864.37</c:v>
                </c:pt>
                <c:pt idx="40">
                  <c:v>879.89</c:v>
                </c:pt>
                <c:pt idx="41">
                  <c:v>839.29</c:v>
                </c:pt>
                <c:pt idx="42">
                  <c:v>838.29</c:v>
                </c:pt>
                <c:pt idx="43">
                  <c:v>804.58</c:v>
                </c:pt>
                <c:pt idx="44">
                  <c:v>824.4</c:v>
                </c:pt>
                <c:pt idx="45">
                  <c:v>858.97</c:v>
                </c:pt>
                <c:pt idx="46">
                  <c:v>838.3</c:v>
                </c:pt>
              </c:numCache>
            </c:numRef>
          </c:val>
          <c:smooth val="0"/>
          <c:extLst>
            <c:ext xmlns:c16="http://schemas.microsoft.com/office/drawing/2014/chart" uri="{C3380CC4-5D6E-409C-BE32-E72D297353CC}">
              <c16:uniqueId val="{00000004-3DDD-435F-8D55-9069C478473A}"/>
            </c:ext>
          </c:extLst>
        </c:ser>
        <c:dLbls>
          <c:showLegendKey val="0"/>
          <c:showVal val="0"/>
          <c:showCatName val="0"/>
          <c:showSerName val="0"/>
          <c:showPercent val="0"/>
          <c:showBubbleSize val="0"/>
        </c:dLbls>
        <c:hiLowLines>
          <c:spPr>
            <a:ln w="15875" cap="flat" cmpd="sng" algn="ctr">
              <a:solidFill>
                <a:schemeClr val="dk1">
                  <a:lumMod val="65000"/>
                  <a:lumOff val="35000"/>
                </a:schemeClr>
              </a:solidFill>
              <a:round/>
            </a:ln>
            <a:effectLst/>
          </c:spPr>
        </c:hiLowLines>
        <c:upDownBars>
          <c:gapWidth val="150"/>
          <c:upBars>
            <c:spPr>
              <a:solidFill>
                <a:schemeClr val="lt1"/>
              </a:solidFill>
              <a:ln w="9525" cap="flat" cmpd="sng" algn="ctr">
                <a:solidFill>
                  <a:schemeClr val="lt1">
                    <a:lumMod val="85000"/>
                  </a:schemeClr>
                </a:solidFill>
                <a:round/>
              </a:ln>
              <a:effectLst/>
            </c:spPr>
          </c:upBars>
          <c:downBars>
            <c:spPr>
              <a:solidFill>
                <a:schemeClr val="dk1">
                  <a:lumMod val="65000"/>
                  <a:lumOff val="35000"/>
                </a:schemeClr>
              </a:solidFill>
              <a:ln w="9525" cap="flat" cmpd="sng" algn="ctr">
                <a:solidFill>
                  <a:schemeClr val="dk1">
                    <a:lumMod val="65000"/>
                    <a:lumOff val="35000"/>
                  </a:schemeClr>
                </a:solidFill>
                <a:round/>
              </a:ln>
              <a:effectLst/>
            </c:spPr>
          </c:downBars>
        </c:upDownBars>
        <c:axId val="947220271"/>
        <c:axId val="947210287"/>
      </c:stockChart>
      <c:dateAx>
        <c:axId val="947206543"/>
        <c:scaling>
          <c:orientation val="minMax"/>
        </c:scaling>
        <c:delete val="0"/>
        <c:axPos val="b"/>
        <c:numFmt formatCode="m/d/yyyy"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947218607"/>
        <c:crosses val="autoZero"/>
        <c:auto val="1"/>
        <c:lblOffset val="100"/>
        <c:baseTimeUnit val="days"/>
      </c:dateAx>
      <c:valAx>
        <c:axId val="947218607"/>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947206543"/>
        <c:crosses val="autoZero"/>
        <c:crossBetween val="between"/>
      </c:valAx>
      <c:valAx>
        <c:axId val="947210287"/>
        <c:scaling>
          <c:orientation val="minMax"/>
        </c:scaling>
        <c:delete val="0"/>
        <c:axPos val="r"/>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947220271"/>
        <c:crosses val="max"/>
        <c:crossBetween val="between"/>
      </c:valAx>
      <c:dateAx>
        <c:axId val="947220271"/>
        <c:scaling>
          <c:orientation val="minMax"/>
        </c:scaling>
        <c:delete val="1"/>
        <c:axPos val="b"/>
        <c:numFmt formatCode="m/d/yyyy" sourceLinked="1"/>
        <c:majorTickMark val="out"/>
        <c:minorTickMark val="none"/>
        <c:tickLblPos val="nextTo"/>
        <c:crossAx val="947210287"/>
        <c:crosses val="autoZero"/>
        <c:auto val="1"/>
        <c:lblOffset val="100"/>
        <c:baseTimeUnit val="days"/>
      </c:date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 Open-High-Low-Close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stockChart>
        <c:ser>
          <c:idx val="0"/>
          <c:order val="0"/>
          <c:tx>
            <c:strRef>
              <c:f>TSLA!$K$20</c:f>
              <c:strCache>
                <c:ptCount val="1"/>
                <c:pt idx="0">
                  <c:v>Open</c:v>
                </c:pt>
              </c:strCache>
            </c:strRef>
          </c:tx>
          <c:spPr>
            <a:ln w="25400" cap="rnd">
              <a:noFill/>
              <a:round/>
            </a:ln>
            <a:effectLst/>
          </c:spPr>
          <c:marker>
            <c:symbol val="none"/>
          </c:marker>
          <c:val>
            <c:numRef>
              <c:f>TSLA!$K$21:$K$67</c:f>
              <c:numCache>
                <c:formatCode>_([$$-409]* #,##0.00_);_([$$-409]* \(#,##0.00\);_([$$-409]* "-"??_);_(@_)</c:formatCode>
                <c:ptCount val="47"/>
                <c:pt idx="0">
                  <c:v>1147.75</c:v>
                </c:pt>
                <c:pt idx="1">
                  <c:v>1189.55</c:v>
                </c:pt>
                <c:pt idx="2">
                  <c:v>1146.6500000000001</c:v>
                </c:pt>
                <c:pt idx="3">
                  <c:v>1077</c:v>
                </c:pt>
                <c:pt idx="4">
                  <c:v>1080.3699999999999</c:v>
                </c:pt>
                <c:pt idx="5">
                  <c:v>1000</c:v>
                </c:pt>
                <c:pt idx="6">
                  <c:v>1053.67</c:v>
                </c:pt>
                <c:pt idx="7">
                  <c:v>1078.8499999999999</c:v>
                </c:pt>
                <c:pt idx="8">
                  <c:v>1109.0650000000001</c:v>
                </c:pt>
                <c:pt idx="9">
                  <c:v>1019.88</c:v>
                </c:pt>
                <c:pt idx="10">
                  <c:v>1026.605</c:v>
                </c:pt>
                <c:pt idx="11">
                  <c:v>1041.7049999999999</c:v>
                </c:pt>
                <c:pt idx="12">
                  <c:v>1009.73</c:v>
                </c:pt>
                <c:pt idx="13">
                  <c:v>996.34</c:v>
                </c:pt>
                <c:pt idx="14">
                  <c:v>904.76</c:v>
                </c:pt>
                <c:pt idx="15">
                  <c:v>914.2</c:v>
                </c:pt>
                <c:pt idx="16">
                  <c:v>952.43</c:v>
                </c:pt>
                <c:pt idx="17">
                  <c:v>933.36</c:v>
                </c:pt>
                <c:pt idx="18">
                  <c:v>831.56</c:v>
                </c:pt>
                <c:pt idx="19">
                  <c:v>872.71</c:v>
                </c:pt>
                <c:pt idx="20">
                  <c:v>935.21</c:v>
                </c:pt>
                <c:pt idx="21">
                  <c:v>928.18</c:v>
                </c:pt>
                <c:pt idx="22">
                  <c:v>882</c:v>
                </c:pt>
                <c:pt idx="23">
                  <c:v>897.22</c:v>
                </c:pt>
                <c:pt idx="24">
                  <c:v>923.79</c:v>
                </c:pt>
                <c:pt idx="25">
                  <c:v>905.53</c:v>
                </c:pt>
                <c:pt idx="26">
                  <c:v>935</c:v>
                </c:pt>
                <c:pt idx="27">
                  <c:v>908.37</c:v>
                </c:pt>
                <c:pt idx="28">
                  <c:v>909.63</c:v>
                </c:pt>
                <c:pt idx="29">
                  <c:v>861.57</c:v>
                </c:pt>
                <c:pt idx="30">
                  <c:v>900</c:v>
                </c:pt>
                <c:pt idx="31">
                  <c:v>914.05</c:v>
                </c:pt>
                <c:pt idx="32">
                  <c:v>913.26</c:v>
                </c:pt>
                <c:pt idx="33">
                  <c:v>886</c:v>
                </c:pt>
                <c:pt idx="34">
                  <c:v>834.13</c:v>
                </c:pt>
                <c:pt idx="35">
                  <c:v>830.43</c:v>
                </c:pt>
                <c:pt idx="36">
                  <c:v>700.39</c:v>
                </c:pt>
                <c:pt idx="37">
                  <c:v>809.23</c:v>
                </c:pt>
                <c:pt idx="38">
                  <c:v>815.01</c:v>
                </c:pt>
                <c:pt idx="39">
                  <c:v>869.68</c:v>
                </c:pt>
                <c:pt idx="40">
                  <c:v>872.13</c:v>
                </c:pt>
                <c:pt idx="41">
                  <c:v>878.77</c:v>
                </c:pt>
                <c:pt idx="42">
                  <c:v>849.1</c:v>
                </c:pt>
                <c:pt idx="43">
                  <c:v>856.3</c:v>
                </c:pt>
                <c:pt idx="44">
                  <c:v>795.53</c:v>
                </c:pt>
                <c:pt idx="45">
                  <c:v>839.48</c:v>
                </c:pt>
                <c:pt idx="46">
                  <c:v>851.45</c:v>
                </c:pt>
              </c:numCache>
            </c:numRef>
          </c:val>
          <c:smooth val="0"/>
          <c:extLst>
            <c:ext xmlns:c16="http://schemas.microsoft.com/office/drawing/2014/chart" uri="{C3380CC4-5D6E-409C-BE32-E72D297353CC}">
              <c16:uniqueId val="{00000000-E2C8-4F53-8B44-A43F50355762}"/>
            </c:ext>
          </c:extLst>
        </c:ser>
        <c:ser>
          <c:idx val="1"/>
          <c:order val="1"/>
          <c:tx>
            <c:strRef>
              <c:f>TSLA!$L$20</c:f>
              <c:strCache>
                <c:ptCount val="1"/>
                <c:pt idx="0">
                  <c:v>High</c:v>
                </c:pt>
              </c:strCache>
            </c:strRef>
          </c:tx>
          <c:spPr>
            <a:ln w="25400" cap="rnd">
              <a:noFill/>
              <a:round/>
            </a:ln>
            <a:effectLst/>
          </c:spPr>
          <c:marker>
            <c:symbol val="none"/>
          </c:marker>
          <c:val>
            <c:numRef>
              <c:f>TSLA!$L$21:$L$67</c:f>
              <c:numCache>
                <c:formatCode>_([$$-409]* #,##0.00_);_([$$-409]* \(#,##0.00\);_([$$-409]* "-"??_);_(@_)</c:formatCode>
                <c:ptCount val="47"/>
                <c:pt idx="0">
                  <c:v>1201.07</c:v>
                </c:pt>
                <c:pt idx="1">
                  <c:v>1208</c:v>
                </c:pt>
                <c:pt idx="2">
                  <c:v>1170.3399999999999</c:v>
                </c:pt>
                <c:pt idx="3">
                  <c:v>1088</c:v>
                </c:pt>
                <c:pt idx="4">
                  <c:v>1080.9299000000001</c:v>
                </c:pt>
                <c:pt idx="5">
                  <c:v>1059.0999999999999</c:v>
                </c:pt>
                <c:pt idx="6">
                  <c:v>1075.8499999999999</c:v>
                </c:pt>
                <c:pt idx="7">
                  <c:v>1114.8399999999999</c:v>
                </c:pt>
                <c:pt idx="8">
                  <c:v>1115.5999999999999</c:v>
                </c:pt>
                <c:pt idx="9">
                  <c:v>1052</c:v>
                </c:pt>
                <c:pt idx="10">
                  <c:v>1070.7899</c:v>
                </c:pt>
                <c:pt idx="11">
                  <c:v>1054.6699000000001</c:v>
                </c:pt>
                <c:pt idx="12">
                  <c:v>1041.6600000000001</c:v>
                </c:pt>
                <c:pt idx="13">
                  <c:v>1004.55</c:v>
                </c:pt>
                <c:pt idx="14">
                  <c:v>933.51310000000001</c:v>
                </c:pt>
                <c:pt idx="15">
                  <c:v>951.26</c:v>
                </c:pt>
                <c:pt idx="16">
                  <c:v>987.69</c:v>
                </c:pt>
                <c:pt idx="17">
                  <c:v>935.39</c:v>
                </c:pt>
                <c:pt idx="18">
                  <c:v>857.5</c:v>
                </c:pt>
                <c:pt idx="19">
                  <c:v>937.99</c:v>
                </c:pt>
                <c:pt idx="20">
                  <c:v>943.7</c:v>
                </c:pt>
                <c:pt idx="21">
                  <c:v>931.5</c:v>
                </c:pt>
                <c:pt idx="22">
                  <c:v>937</c:v>
                </c:pt>
                <c:pt idx="23">
                  <c:v>936.5</c:v>
                </c:pt>
                <c:pt idx="24">
                  <c:v>947.77</c:v>
                </c:pt>
                <c:pt idx="25">
                  <c:v>926.28989999999999</c:v>
                </c:pt>
                <c:pt idx="26">
                  <c:v>946.26990000000001</c:v>
                </c:pt>
                <c:pt idx="27">
                  <c:v>943.81</c:v>
                </c:pt>
                <c:pt idx="28">
                  <c:v>915.96</c:v>
                </c:pt>
                <c:pt idx="29">
                  <c:v>898.87990000000002</c:v>
                </c:pt>
                <c:pt idx="30">
                  <c:v>923</c:v>
                </c:pt>
                <c:pt idx="31">
                  <c:v>926.42989999999998</c:v>
                </c:pt>
                <c:pt idx="32">
                  <c:v>918.49990000000003</c:v>
                </c:pt>
                <c:pt idx="33">
                  <c:v>886.87</c:v>
                </c:pt>
                <c:pt idx="34">
                  <c:v>856.73379999999997</c:v>
                </c:pt>
                <c:pt idx="35">
                  <c:v>835.29970000000003</c:v>
                </c:pt>
                <c:pt idx="36">
                  <c:v>802.48</c:v>
                </c:pt>
                <c:pt idx="37">
                  <c:v>819.5</c:v>
                </c:pt>
                <c:pt idx="38">
                  <c:v>876.86</c:v>
                </c:pt>
                <c:pt idx="39">
                  <c:v>889.88</c:v>
                </c:pt>
                <c:pt idx="40">
                  <c:v>886.48</c:v>
                </c:pt>
                <c:pt idx="41">
                  <c:v>886.43899999999996</c:v>
                </c:pt>
                <c:pt idx="42">
                  <c:v>855.65</c:v>
                </c:pt>
                <c:pt idx="43">
                  <c:v>866.14</c:v>
                </c:pt>
                <c:pt idx="44">
                  <c:v>849.99</c:v>
                </c:pt>
                <c:pt idx="45">
                  <c:v>860.56</c:v>
                </c:pt>
                <c:pt idx="46">
                  <c:v>854.45</c:v>
                </c:pt>
              </c:numCache>
            </c:numRef>
          </c:val>
          <c:smooth val="0"/>
          <c:extLst>
            <c:ext xmlns:c16="http://schemas.microsoft.com/office/drawing/2014/chart" uri="{C3380CC4-5D6E-409C-BE32-E72D297353CC}">
              <c16:uniqueId val="{00000001-E2C8-4F53-8B44-A43F50355762}"/>
            </c:ext>
          </c:extLst>
        </c:ser>
        <c:ser>
          <c:idx val="2"/>
          <c:order val="2"/>
          <c:tx>
            <c:strRef>
              <c:f>TSLA!$M$20</c:f>
              <c:strCache>
                <c:ptCount val="1"/>
                <c:pt idx="0">
                  <c:v>Low</c:v>
                </c:pt>
              </c:strCache>
            </c:strRef>
          </c:tx>
          <c:spPr>
            <a:ln w="25400" cap="rnd">
              <a:noFill/>
              <a:round/>
            </a:ln>
            <a:effectLst/>
          </c:spPr>
          <c:marker>
            <c:symbol val="none"/>
          </c:marker>
          <c:val>
            <c:numRef>
              <c:f>TSLA!$M$21:$M$67</c:f>
              <c:numCache>
                <c:formatCode>_([$$-409]* #,##0.00_);_([$$-409]* \(#,##0.00\);_([$$-409]* "-"??_);_(@_)</c:formatCode>
                <c:ptCount val="47"/>
                <c:pt idx="0">
                  <c:v>1136.04</c:v>
                </c:pt>
                <c:pt idx="1">
                  <c:v>1123.05</c:v>
                </c:pt>
                <c:pt idx="2">
                  <c:v>1081.0101</c:v>
                </c:pt>
                <c:pt idx="3">
                  <c:v>1020.5</c:v>
                </c:pt>
                <c:pt idx="4">
                  <c:v>1010</c:v>
                </c:pt>
                <c:pt idx="5">
                  <c:v>980</c:v>
                </c:pt>
                <c:pt idx="6">
                  <c:v>1038.82</c:v>
                </c:pt>
                <c:pt idx="7">
                  <c:v>1072.5900999999999</c:v>
                </c:pt>
                <c:pt idx="8">
                  <c:v>1026.5391</c:v>
                </c:pt>
                <c:pt idx="9">
                  <c:v>1013.3788</c:v>
                </c:pt>
                <c:pt idx="10">
                  <c:v>1016.06</c:v>
                </c:pt>
                <c:pt idx="11">
                  <c:v>995</c:v>
                </c:pt>
                <c:pt idx="12">
                  <c:v>994</c:v>
                </c:pt>
                <c:pt idx="13">
                  <c:v>940.5</c:v>
                </c:pt>
                <c:pt idx="14">
                  <c:v>851.47</c:v>
                </c:pt>
                <c:pt idx="15">
                  <c:v>903.21</c:v>
                </c:pt>
                <c:pt idx="16">
                  <c:v>906</c:v>
                </c:pt>
                <c:pt idx="17">
                  <c:v>829</c:v>
                </c:pt>
                <c:pt idx="18">
                  <c:v>792.01</c:v>
                </c:pt>
                <c:pt idx="19">
                  <c:v>862.05</c:v>
                </c:pt>
                <c:pt idx="20">
                  <c:v>905</c:v>
                </c:pt>
                <c:pt idx="21">
                  <c:v>889.41</c:v>
                </c:pt>
                <c:pt idx="22">
                  <c:v>880.52</c:v>
                </c:pt>
                <c:pt idx="23">
                  <c:v>881.17</c:v>
                </c:pt>
                <c:pt idx="24">
                  <c:v>902.70889999999997</c:v>
                </c:pt>
                <c:pt idx="25">
                  <c:v>894.8</c:v>
                </c:pt>
                <c:pt idx="26">
                  <c:v>920</c:v>
                </c:pt>
                <c:pt idx="27">
                  <c:v>896.7</c:v>
                </c:pt>
                <c:pt idx="28">
                  <c:v>850.7</c:v>
                </c:pt>
                <c:pt idx="29">
                  <c:v>853.15</c:v>
                </c:pt>
                <c:pt idx="30">
                  <c:v>893.37739999999997</c:v>
                </c:pt>
                <c:pt idx="31">
                  <c:v>901.21</c:v>
                </c:pt>
                <c:pt idx="32">
                  <c:v>874.1</c:v>
                </c:pt>
                <c:pt idx="33">
                  <c:v>837.61</c:v>
                </c:pt>
                <c:pt idx="34">
                  <c:v>801.1001</c:v>
                </c:pt>
                <c:pt idx="35">
                  <c:v>760.56</c:v>
                </c:pt>
                <c:pt idx="36">
                  <c:v>700</c:v>
                </c:pt>
                <c:pt idx="37">
                  <c:v>782.40049999999997</c:v>
                </c:pt>
                <c:pt idx="38">
                  <c:v>814.70749999999998</c:v>
                </c:pt>
                <c:pt idx="39">
                  <c:v>853.78</c:v>
                </c:pt>
                <c:pt idx="40">
                  <c:v>844.27210000000002</c:v>
                </c:pt>
                <c:pt idx="41">
                  <c:v>832.6001</c:v>
                </c:pt>
                <c:pt idx="42">
                  <c:v>825.16089999999997</c:v>
                </c:pt>
                <c:pt idx="43">
                  <c:v>804.57</c:v>
                </c:pt>
                <c:pt idx="44">
                  <c:v>782.17</c:v>
                </c:pt>
                <c:pt idx="45">
                  <c:v>832.01</c:v>
                </c:pt>
                <c:pt idx="46">
                  <c:v>810.36009999999999</c:v>
                </c:pt>
              </c:numCache>
            </c:numRef>
          </c:val>
          <c:smooth val="0"/>
          <c:extLst>
            <c:ext xmlns:c16="http://schemas.microsoft.com/office/drawing/2014/chart" uri="{C3380CC4-5D6E-409C-BE32-E72D297353CC}">
              <c16:uniqueId val="{00000002-E2C8-4F53-8B44-A43F50355762}"/>
            </c:ext>
          </c:extLst>
        </c:ser>
        <c:ser>
          <c:idx val="3"/>
          <c:order val="3"/>
          <c:tx>
            <c:strRef>
              <c:f>TSLA!$N$20</c:f>
              <c:strCache>
                <c:ptCount val="1"/>
                <c:pt idx="0">
                  <c:v>Close</c:v>
                </c:pt>
              </c:strCache>
            </c:strRef>
          </c:tx>
          <c:spPr>
            <a:ln w="25400" cap="rnd">
              <a:noFill/>
              <a:round/>
            </a:ln>
            <a:effectLst/>
          </c:spPr>
          <c:marker>
            <c:symbol val="none"/>
          </c:marker>
          <c:val>
            <c:numRef>
              <c:f>TSLA!$N$21:$N$67</c:f>
              <c:numCache>
                <c:formatCode>_([$$-409]* #,##0.00_);_([$$-409]* \(#,##0.00\);_([$$-409]* "-"??_);_(@_)</c:formatCode>
                <c:ptCount val="47"/>
                <c:pt idx="0">
                  <c:v>1199.78</c:v>
                </c:pt>
                <c:pt idx="1">
                  <c:v>1149.5899999999999</c:v>
                </c:pt>
                <c:pt idx="2">
                  <c:v>1088.1199999999999</c:v>
                </c:pt>
                <c:pt idx="3">
                  <c:v>1064.7</c:v>
                </c:pt>
                <c:pt idx="4">
                  <c:v>1026.96</c:v>
                </c:pt>
                <c:pt idx="5">
                  <c:v>1058.1199999999999</c:v>
                </c:pt>
                <c:pt idx="6">
                  <c:v>1064.4000000000001</c:v>
                </c:pt>
                <c:pt idx="7">
                  <c:v>1106.22</c:v>
                </c:pt>
                <c:pt idx="8">
                  <c:v>1031.56</c:v>
                </c:pt>
                <c:pt idx="9">
                  <c:v>1049.6099999999999</c:v>
                </c:pt>
                <c:pt idx="10">
                  <c:v>1030.51</c:v>
                </c:pt>
                <c:pt idx="11">
                  <c:v>995.65</c:v>
                </c:pt>
                <c:pt idx="12">
                  <c:v>996.27</c:v>
                </c:pt>
                <c:pt idx="13">
                  <c:v>943.9</c:v>
                </c:pt>
                <c:pt idx="14">
                  <c:v>930</c:v>
                </c:pt>
                <c:pt idx="15">
                  <c:v>918.4</c:v>
                </c:pt>
                <c:pt idx="16">
                  <c:v>937.41</c:v>
                </c:pt>
                <c:pt idx="17">
                  <c:v>829.1</c:v>
                </c:pt>
                <c:pt idx="18">
                  <c:v>846.35</c:v>
                </c:pt>
                <c:pt idx="19">
                  <c:v>936.72</c:v>
                </c:pt>
                <c:pt idx="20">
                  <c:v>931.25</c:v>
                </c:pt>
                <c:pt idx="21">
                  <c:v>905.66</c:v>
                </c:pt>
                <c:pt idx="22">
                  <c:v>891.14</c:v>
                </c:pt>
                <c:pt idx="23">
                  <c:v>923.32</c:v>
                </c:pt>
                <c:pt idx="24">
                  <c:v>907.34</c:v>
                </c:pt>
                <c:pt idx="25">
                  <c:v>922</c:v>
                </c:pt>
                <c:pt idx="26">
                  <c:v>932</c:v>
                </c:pt>
                <c:pt idx="27">
                  <c:v>904.55</c:v>
                </c:pt>
                <c:pt idx="28">
                  <c:v>860</c:v>
                </c:pt>
                <c:pt idx="29">
                  <c:v>875.76</c:v>
                </c:pt>
                <c:pt idx="30">
                  <c:v>922.43</c:v>
                </c:pt>
                <c:pt idx="31">
                  <c:v>923.39</c:v>
                </c:pt>
                <c:pt idx="32">
                  <c:v>876.35</c:v>
                </c:pt>
                <c:pt idx="33">
                  <c:v>856.98</c:v>
                </c:pt>
                <c:pt idx="34">
                  <c:v>821.53</c:v>
                </c:pt>
                <c:pt idx="35">
                  <c:v>764.04</c:v>
                </c:pt>
                <c:pt idx="36">
                  <c:v>800.77</c:v>
                </c:pt>
                <c:pt idx="37">
                  <c:v>809.87</c:v>
                </c:pt>
                <c:pt idx="38">
                  <c:v>870.43</c:v>
                </c:pt>
                <c:pt idx="39">
                  <c:v>864.37</c:v>
                </c:pt>
                <c:pt idx="40">
                  <c:v>879.89</c:v>
                </c:pt>
                <c:pt idx="41">
                  <c:v>839.29</c:v>
                </c:pt>
                <c:pt idx="42">
                  <c:v>838.29</c:v>
                </c:pt>
                <c:pt idx="43">
                  <c:v>804.58</c:v>
                </c:pt>
                <c:pt idx="44">
                  <c:v>824.4</c:v>
                </c:pt>
                <c:pt idx="45">
                  <c:v>858.97</c:v>
                </c:pt>
                <c:pt idx="46">
                  <c:v>838.3</c:v>
                </c:pt>
              </c:numCache>
            </c:numRef>
          </c:val>
          <c:smooth val="0"/>
          <c:extLst>
            <c:ext xmlns:c16="http://schemas.microsoft.com/office/drawing/2014/chart" uri="{C3380CC4-5D6E-409C-BE32-E72D297353CC}">
              <c16:uniqueId val="{00000003-E2C8-4F53-8B44-A43F50355762}"/>
            </c:ext>
          </c:extLst>
        </c:ser>
        <c:dLbls>
          <c:showLegendKey val="0"/>
          <c:showVal val="0"/>
          <c:showCatName val="0"/>
          <c:showSerName val="0"/>
          <c:showPercent val="0"/>
          <c:showBubbleSize val="0"/>
        </c:dLbls>
        <c:hiLowLines>
          <c:spPr>
            <a:ln w="15875" cap="flat" cmpd="sng" algn="ctr">
              <a:solidFill>
                <a:schemeClr val="dk1">
                  <a:lumMod val="65000"/>
                  <a:lumOff val="35000"/>
                </a:schemeClr>
              </a:solidFill>
              <a:round/>
            </a:ln>
            <a:effectLst/>
          </c:spPr>
        </c:hiLowLines>
        <c:upDownBars>
          <c:gapWidth val="150"/>
          <c:upBars>
            <c:spPr>
              <a:solidFill>
                <a:schemeClr val="lt1"/>
              </a:solidFill>
              <a:ln w="9525" cap="flat" cmpd="sng" algn="ctr">
                <a:solidFill>
                  <a:schemeClr val="lt1">
                    <a:lumMod val="85000"/>
                  </a:schemeClr>
                </a:solidFill>
                <a:round/>
              </a:ln>
              <a:effectLst/>
            </c:spPr>
          </c:upBars>
          <c:downBars>
            <c:spPr>
              <a:solidFill>
                <a:schemeClr val="dk1">
                  <a:lumMod val="65000"/>
                  <a:lumOff val="35000"/>
                </a:schemeClr>
              </a:solidFill>
              <a:ln w="9525" cap="flat" cmpd="sng" algn="ctr">
                <a:solidFill>
                  <a:schemeClr val="dk1">
                    <a:lumMod val="65000"/>
                    <a:lumOff val="35000"/>
                  </a:schemeClr>
                </a:solidFill>
                <a:round/>
              </a:ln>
              <a:effectLst/>
            </c:spPr>
          </c:downBars>
        </c:upDownBars>
        <c:axId val="1127930079"/>
        <c:axId val="1127920511"/>
      </c:stockChart>
      <c:catAx>
        <c:axId val="1127930079"/>
        <c:scaling>
          <c:orientation val="minMax"/>
        </c:scaling>
        <c:delete val="0"/>
        <c:axPos val="b"/>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7920511"/>
        <c:crosses val="autoZero"/>
        <c:auto val="1"/>
        <c:lblAlgn val="ctr"/>
        <c:lblOffset val="100"/>
        <c:noMultiLvlLbl val="0"/>
      </c:catAx>
      <c:valAx>
        <c:axId val="1127920511"/>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7930079"/>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High-low-Close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manualLayout>
          <c:layoutTarget val="inner"/>
          <c:xMode val="edge"/>
          <c:yMode val="edge"/>
          <c:x val="0.12842889039292801"/>
          <c:y val="0.26752129674934449"/>
          <c:w val="0.84404477462941052"/>
          <c:h val="0.43883724139661512"/>
        </c:manualLayout>
      </c:layout>
      <c:stockChart>
        <c:ser>
          <c:idx val="0"/>
          <c:order val="0"/>
          <c:tx>
            <c:strRef>
              <c:f>TSLA!$L$20</c:f>
              <c:strCache>
                <c:ptCount val="1"/>
                <c:pt idx="0">
                  <c:v>High</c:v>
                </c:pt>
              </c:strCache>
            </c:strRef>
          </c:tx>
          <c:spPr>
            <a:ln w="25400" cap="rnd">
              <a:noFill/>
              <a:round/>
            </a:ln>
            <a:effectLst/>
          </c:spPr>
          <c:marker>
            <c:symbol val="none"/>
          </c:marker>
          <c:val>
            <c:numRef>
              <c:f>TSLA!$L$21:$L$67</c:f>
              <c:numCache>
                <c:formatCode>_([$$-409]* #,##0.00_);_([$$-409]* \(#,##0.00\);_([$$-409]* "-"??_);_(@_)</c:formatCode>
                <c:ptCount val="47"/>
                <c:pt idx="0">
                  <c:v>1201.07</c:v>
                </c:pt>
                <c:pt idx="1">
                  <c:v>1208</c:v>
                </c:pt>
                <c:pt idx="2">
                  <c:v>1170.3399999999999</c:v>
                </c:pt>
                <c:pt idx="3">
                  <c:v>1088</c:v>
                </c:pt>
                <c:pt idx="4">
                  <c:v>1080.9299000000001</c:v>
                </c:pt>
                <c:pt idx="5">
                  <c:v>1059.0999999999999</c:v>
                </c:pt>
                <c:pt idx="6">
                  <c:v>1075.8499999999999</c:v>
                </c:pt>
                <c:pt idx="7">
                  <c:v>1114.8399999999999</c:v>
                </c:pt>
                <c:pt idx="8">
                  <c:v>1115.5999999999999</c:v>
                </c:pt>
                <c:pt idx="9">
                  <c:v>1052</c:v>
                </c:pt>
                <c:pt idx="10">
                  <c:v>1070.7899</c:v>
                </c:pt>
                <c:pt idx="11">
                  <c:v>1054.6699000000001</c:v>
                </c:pt>
                <c:pt idx="12">
                  <c:v>1041.6600000000001</c:v>
                </c:pt>
                <c:pt idx="13">
                  <c:v>1004.55</c:v>
                </c:pt>
                <c:pt idx="14">
                  <c:v>933.51310000000001</c:v>
                </c:pt>
                <c:pt idx="15">
                  <c:v>951.26</c:v>
                </c:pt>
                <c:pt idx="16">
                  <c:v>987.69</c:v>
                </c:pt>
                <c:pt idx="17">
                  <c:v>935.39</c:v>
                </c:pt>
                <c:pt idx="18">
                  <c:v>857.5</c:v>
                </c:pt>
                <c:pt idx="19">
                  <c:v>937.99</c:v>
                </c:pt>
                <c:pt idx="20">
                  <c:v>943.7</c:v>
                </c:pt>
                <c:pt idx="21">
                  <c:v>931.5</c:v>
                </c:pt>
                <c:pt idx="22">
                  <c:v>937</c:v>
                </c:pt>
                <c:pt idx="23">
                  <c:v>936.5</c:v>
                </c:pt>
                <c:pt idx="24">
                  <c:v>947.77</c:v>
                </c:pt>
                <c:pt idx="25">
                  <c:v>926.28989999999999</c:v>
                </c:pt>
                <c:pt idx="26">
                  <c:v>946.26990000000001</c:v>
                </c:pt>
                <c:pt idx="27">
                  <c:v>943.81</c:v>
                </c:pt>
                <c:pt idx="28">
                  <c:v>915.96</c:v>
                </c:pt>
                <c:pt idx="29">
                  <c:v>898.87990000000002</c:v>
                </c:pt>
                <c:pt idx="30">
                  <c:v>923</c:v>
                </c:pt>
                <c:pt idx="31">
                  <c:v>926.42989999999998</c:v>
                </c:pt>
                <c:pt idx="32">
                  <c:v>918.49990000000003</c:v>
                </c:pt>
                <c:pt idx="33">
                  <c:v>886.87</c:v>
                </c:pt>
                <c:pt idx="34">
                  <c:v>856.73379999999997</c:v>
                </c:pt>
                <c:pt idx="35">
                  <c:v>835.29970000000003</c:v>
                </c:pt>
                <c:pt idx="36">
                  <c:v>802.48</c:v>
                </c:pt>
                <c:pt idx="37">
                  <c:v>819.5</c:v>
                </c:pt>
                <c:pt idx="38">
                  <c:v>876.86</c:v>
                </c:pt>
                <c:pt idx="39">
                  <c:v>889.88</c:v>
                </c:pt>
                <c:pt idx="40">
                  <c:v>886.48</c:v>
                </c:pt>
                <c:pt idx="41">
                  <c:v>886.43899999999996</c:v>
                </c:pt>
                <c:pt idx="42">
                  <c:v>855.65</c:v>
                </c:pt>
                <c:pt idx="43">
                  <c:v>866.14</c:v>
                </c:pt>
                <c:pt idx="44">
                  <c:v>849.99</c:v>
                </c:pt>
                <c:pt idx="45">
                  <c:v>860.56</c:v>
                </c:pt>
                <c:pt idx="46">
                  <c:v>854.45</c:v>
                </c:pt>
              </c:numCache>
            </c:numRef>
          </c:val>
          <c:smooth val="0"/>
          <c:extLst>
            <c:ext xmlns:c16="http://schemas.microsoft.com/office/drawing/2014/chart" uri="{C3380CC4-5D6E-409C-BE32-E72D297353CC}">
              <c16:uniqueId val="{00000000-D73C-47CC-B02E-688A0D68445E}"/>
            </c:ext>
          </c:extLst>
        </c:ser>
        <c:ser>
          <c:idx val="1"/>
          <c:order val="1"/>
          <c:tx>
            <c:strRef>
              <c:f>TSLA!$M$20</c:f>
              <c:strCache>
                <c:ptCount val="1"/>
                <c:pt idx="0">
                  <c:v>Low</c:v>
                </c:pt>
              </c:strCache>
            </c:strRef>
          </c:tx>
          <c:spPr>
            <a:ln w="25400" cap="rnd">
              <a:noFill/>
              <a:round/>
            </a:ln>
            <a:effectLst/>
          </c:spPr>
          <c:marker>
            <c:symbol val="none"/>
          </c:marker>
          <c:val>
            <c:numRef>
              <c:f>TSLA!$M$21:$M$67</c:f>
              <c:numCache>
                <c:formatCode>_([$$-409]* #,##0.00_);_([$$-409]* \(#,##0.00\);_([$$-409]* "-"??_);_(@_)</c:formatCode>
                <c:ptCount val="47"/>
                <c:pt idx="0">
                  <c:v>1136.04</c:v>
                </c:pt>
                <c:pt idx="1">
                  <c:v>1123.05</c:v>
                </c:pt>
                <c:pt idx="2">
                  <c:v>1081.0101</c:v>
                </c:pt>
                <c:pt idx="3">
                  <c:v>1020.5</c:v>
                </c:pt>
                <c:pt idx="4">
                  <c:v>1010</c:v>
                </c:pt>
                <c:pt idx="5">
                  <c:v>980</c:v>
                </c:pt>
                <c:pt idx="6">
                  <c:v>1038.82</c:v>
                </c:pt>
                <c:pt idx="7">
                  <c:v>1072.5900999999999</c:v>
                </c:pt>
                <c:pt idx="8">
                  <c:v>1026.5391</c:v>
                </c:pt>
                <c:pt idx="9">
                  <c:v>1013.3788</c:v>
                </c:pt>
                <c:pt idx="10">
                  <c:v>1016.06</c:v>
                </c:pt>
                <c:pt idx="11">
                  <c:v>995</c:v>
                </c:pt>
                <c:pt idx="12">
                  <c:v>994</c:v>
                </c:pt>
                <c:pt idx="13">
                  <c:v>940.5</c:v>
                </c:pt>
                <c:pt idx="14">
                  <c:v>851.47</c:v>
                </c:pt>
                <c:pt idx="15">
                  <c:v>903.21</c:v>
                </c:pt>
                <c:pt idx="16">
                  <c:v>906</c:v>
                </c:pt>
                <c:pt idx="17">
                  <c:v>829</c:v>
                </c:pt>
                <c:pt idx="18">
                  <c:v>792.01</c:v>
                </c:pt>
                <c:pt idx="19">
                  <c:v>862.05</c:v>
                </c:pt>
                <c:pt idx="20">
                  <c:v>905</c:v>
                </c:pt>
                <c:pt idx="21">
                  <c:v>889.41</c:v>
                </c:pt>
                <c:pt idx="22">
                  <c:v>880.52</c:v>
                </c:pt>
                <c:pt idx="23">
                  <c:v>881.17</c:v>
                </c:pt>
                <c:pt idx="24">
                  <c:v>902.70889999999997</c:v>
                </c:pt>
                <c:pt idx="25">
                  <c:v>894.8</c:v>
                </c:pt>
                <c:pt idx="26">
                  <c:v>920</c:v>
                </c:pt>
                <c:pt idx="27">
                  <c:v>896.7</c:v>
                </c:pt>
                <c:pt idx="28">
                  <c:v>850.7</c:v>
                </c:pt>
                <c:pt idx="29">
                  <c:v>853.15</c:v>
                </c:pt>
                <c:pt idx="30">
                  <c:v>893.37739999999997</c:v>
                </c:pt>
                <c:pt idx="31">
                  <c:v>901.21</c:v>
                </c:pt>
                <c:pt idx="32">
                  <c:v>874.1</c:v>
                </c:pt>
                <c:pt idx="33">
                  <c:v>837.61</c:v>
                </c:pt>
                <c:pt idx="34">
                  <c:v>801.1001</c:v>
                </c:pt>
                <c:pt idx="35">
                  <c:v>760.56</c:v>
                </c:pt>
                <c:pt idx="36">
                  <c:v>700</c:v>
                </c:pt>
                <c:pt idx="37">
                  <c:v>782.40049999999997</c:v>
                </c:pt>
                <c:pt idx="38">
                  <c:v>814.70749999999998</c:v>
                </c:pt>
                <c:pt idx="39">
                  <c:v>853.78</c:v>
                </c:pt>
                <c:pt idx="40">
                  <c:v>844.27210000000002</c:v>
                </c:pt>
                <c:pt idx="41">
                  <c:v>832.6001</c:v>
                </c:pt>
                <c:pt idx="42">
                  <c:v>825.16089999999997</c:v>
                </c:pt>
                <c:pt idx="43">
                  <c:v>804.57</c:v>
                </c:pt>
                <c:pt idx="44">
                  <c:v>782.17</c:v>
                </c:pt>
                <c:pt idx="45">
                  <c:v>832.01</c:v>
                </c:pt>
                <c:pt idx="46">
                  <c:v>810.36009999999999</c:v>
                </c:pt>
              </c:numCache>
            </c:numRef>
          </c:val>
          <c:smooth val="0"/>
          <c:extLst>
            <c:ext xmlns:c16="http://schemas.microsoft.com/office/drawing/2014/chart" uri="{C3380CC4-5D6E-409C-BE32-E72D297353CC}">
              <c16:uniqueId val="{00000001-D73C-47CC-B02E-688A0D68445E}"/>
            </c:ext>
          </c:extLst>
        </c:ser>
        <c:ser>
          <c:idx val="2"/>
          <c:order val="2"/>
          <c:tx>
            <c:strRef>
              <c:f>TSLA!$N$20</c:f>
              <c:strCache>
                <c:ptCount val="1"/>
                <c:pt idx="0">
                  <c:v>Close</c:v>
                </c:pt>
              </c:strCache>
            </c:strRef>
          </c:tx>
          <c:spPr>
            <a:ln w="25400" cap="rnd">
              <a:noFill/>
              <a:round/>
            </a:ln>
            <a:effectLst/>
          </c:spPr>
          <c:marker>
            <c:symbol val="circle"/>
            <c:size val="6"/>
            <c:spPr>
              <a:solidFill>
                <a:schemeClr val="accent3">
                  <a:alpha val="85000"/>
                </a:schemeClr>
              </a:solidFill>
              <a:ln>
                <a:noFill/>
              </a:ln>
              <a:effectLst/>
            </c:spPr>
          </c:marker>
          <c:val>
            <c:numRef>
              <c:f>TSLA!$N$21:$N$67</c:f>
              <c:numCache>
                <c:formatCode>_([$$-409]* #,##0.00_);_([$$-409]* \(#,##0.00\);_([$$-409]* "-"??_);_(@_)</c:formatCode>
                <c:ptCount val="47"/>
                <c:pt idx="0">
                  <c:v>1199.78</c:v>
                </c:pt>
                <c:pt idx="1">
                  <c:v>1149.5899999999999</c:v>
                </c:pt>
                <c:pt idx="2">
                  <c:v>1088.1199999999999</c:v>
                </c:pt>
                <c:pt idx="3">
                  <c:v>1064.7</c:v>
                </c:pt>
                <c:pt idx="4">
                  <c:v>1026.96</c:v>
                </c:pt>
                <c:pt idx="5">
                  <c:v>1058.1199999999999</c:v>
                </c:pt>
                <c:pt idx="6">
                  <c:v>1064.4000000000001</c:v>
                </c:pt>
                <c:pt idx="7">
                  <c:v>1106.22</c:v>
                </c:pt>
                <c:pt idx="8">
                  <c:v>1031.56</c:v>
                </c:pt>
                <c:pt idx="9">
                  <c:v>1049.6099999999999</c:v>
                </c:pt>
                <c:pt idx="10">
                  <c:v>1030.51</c:v>
                </c:pt>
                <c:pt idx="11">
                  <c:v>995.65</c:v>
                </c:pt>
                <c:pt idx="12">
                  <c:v>996.27</c:v>
                </c:pt>
                <c:pt idx="13">
                  <c:v>943.9</c:v>
                </c:pt>
                <c:pt idx="14">
                  <c:v>930</c:v>
                </c:pt>
                <c:pt idx="15">
                  <c:v>918.4</c:v>
                </c:pt>
                <c:pt idx="16">
                  <c:v>937.41</c:v>
                </c:pt>
                <c:pt idx="17">
                  <c:v>829.1</c:v>
                </c:pt>
                <c:pt idx="18">
                  <c:v>846.35</c:v>
                </c:pt>
                <c:pt idx="19">
                  <c:v>936.72</c:v>
                </c:pt>
                <c:pt idx="20">
                  <c:v>931.25</c:v>
                </c:pt>
                <c:pt idx="21">
                  <c:v>905.66</c:v>
                </c:pt>
                <c:pt idx="22">
                  <c:v>891.14</c:v>
                </c:pt>
                <c:pt idx="23">
                  <c:v>923.32</c:v>
                </c:pt>
                <c:pt idx="24">
                  <c:v>907.34</c:v>
                </c:pt>
                <c:pt idx="25">
                  <c:v>922</c:v>
                </c:pt>
                <c:pt idx="26">
                  <c:v>932</c:v>
                </c:pt>
                <c:pt idx="27">
                  <c:v>904.55</c:v>
                </c:pt>
                <c:pt idx="28">
                  <c:v>860</c:v>
                </c:pt>
                <c:pt idx="29">
                  <c:v>875.76</c:v>
                </c:pt>
                <c:pt idx="30">
                  <c:v>922.43</c:v>
                </c:pt>
                <c:pt idx="31">
                  <c:v>923.39</c:v>
                </c:pt>
                <c:pt idx="32">
                  <c:v>876.35</c:v>
                </c:pt>
                <c:pt idx="33">
                  <c:v>856.98</c:v>
                </c:pt>
                <c:pt idx="34">
                  <c:v>821.53</c:v>
                </c:pt>
                <c:pt idx="35">
                  <c:v>764.04</c:v>
                </c:pt>
                <c:pt idx="36">
                  <c:v>800.77</c:v>
                </c:pt>
                <c:pt idx="37">
                  <c:v>809.87</c:v>
                </c:pt>
                <c:pt idx="38">
                  <c:v>870.43</c:v>
                </c:pt>
                <c:pt idx="39">
                  <c:v>864.37</c:v>
                </c:pt>
                <c:pt idx="40">
                  <c:v>879.89</c:v>
                </c:pt>
                <c:pt idx="41">
                  <c:v>839.29</c:v>
                </c:pt>
                <c:pt idx="42">
                  <c:v>838.29</c:v>
                </c:pt>
                <c:pt idx="43">
                  <c:v>804.58</c:v>
                </c:pt>
                <c:pt idx="44">
                  <c:v>824.4</c:v>
                </c:pt>
                <c:pt idx="45">
                  <c:v>858.97</c:v>
                </c:pt>
                <c:pt idx="46">
                  <c:v>838.3</c:v>
                </c:pt>
              </c:numCache>
            </c:numRef>
          </c:val>
          <c:smooth val="0"/>
          <c:extLst>
            <c:ext xmlns:c16="http://schemas.microsoft.com/office/drawing/2014/chart" uri="{C3380CC4-5D6E-409C-BE32-E72D297353CC}">
              <c16:uniqueId val="{00000002-D73C-47CC-B02E-688A0D68445E}"/>
            </c:ext>
          </c:extLst>
        </c:ser>
        <c:dLbls>
          <c:showLegendKey val="0"/>
          <c:showVal val="0"/>
          <c:showCatName val="0"/>
          <c:showSerName val="0"/>
          <c:showPercent val="0"/>
          <c:showBubbleSize val="0"/>
        </c:dLbls>
        <c:hiLowLines>
          <c:spPr>
            <a:ln w="15875" cap="flat" cmpd="sng" algn="ctr">
              <a:solidFill>
                <a:schemeClr val="dk1">
                  <a:lumMod val="65000"/>
                  <a:lumOff val="35000"/>
                </a:schemeClr>
              </a:solidFill>
              <a:round/>
            </a:ln>
            <a:effectLst/>
          </c:spPr>
        </c:hiLowLines>
        <c:axId val="1127923423"/>
        <c:axId val="1127927167"/>
      </c:stockChart>
      <c:catAx>
        <c:axId val="1127923423"/>
        <c:scaling>
          <c:orientation val="minMax"/>
        </c:scaling>
        <c:delete val="0"/>
        <c:axPos val="b"/>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7927167"/>
        <c:crosses val="autoZero"/>
        <c:auto val="1"/>
        <c:lblAlgn val="ctr"/>
        <c:lblOffset val="100"/>
        <c:noMultiLvlLbl val="0"/>
      </c:catAx>
      <c:valAx>
        <c:axId val="1127927167"/>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7923423"/>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Volume and Price Analysis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tx>
            <c:strRef>
              <c:f>AAPL!$J$20</c:f>
              <c:strCache>
                <c:ptCount val="1"/>
                <c:pt idx="0">
                  <c:v>Volume</c:v>
                </c:pt>
              </c:strCache>
            </c:strRef>
          </c:tx>
          <c:spPr>
            <a:solidFill>
              <a:schemeClr val="accent1">
                <a:alpha val="85000"/>
              </a:schemeClr>
            </a:solidFill>
            <a:ln w="9525" cap="flat" cmpd="sng" algn="ctr">
              <a:solidFill>
                <a:schemeClr val="lt1">
                  <a:alpha val="50000"/>
                </a:schemeClr>
              </a:solidFill>
              <a:round/>
            </a:ln>
            <a:effectLst/>
          </c:spPr>
          <c:invertIfNegative val="0"/>
          <c:cat>
            <c:numRef>
              <c:f>AAPL!$I$21:$I$67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AAPL!$J$21:$J$67</c:f>
              <c:numCache>
                <c:formatCode>#,##0</c:formatCode>
                <c:ptCount val="47"/>
                <c:pt idx="0">
                  <c:v>104701220</c:v>
                </c:pt>
                <c:pt idx="1">
                  <c:v>99310438</c:v>
                </c:pt>
                <c:pt idx="2">
                  <c:v>94537602</c:v>
                </c:pt>
                <c:pt idx="3">
                  <c:v>96903955</c:v>
                </c:pt>
                <c:pt idx="4">
                  <c:v>86709147</c:v>
                </c:pt>
                <c:pt idx="5">
                  <c:v>106765552</c:v>
                </c:pt>
                <c:pt idx="6">
                  <c:v>76138312</c:v>
                </c:pt>
                <c:pt idx="7">
                  <c:v>74805173</c:v>
                </c:pt>
                <c:pt idx="8">
                  <c:v>84505760</c:v>
                </c:pt>
                <c:pt idx="9">
                  <c:v>80440780</c:v>
                </c:pt>
                <c:pt idx="10">
                  <c:v>91168729</c:v>
                </c:pt>
                <c:pt idx="11">
                  <c:v>94814990</c:v>
                </c:pt>
                <c:pt idx="12">
                  <c:v>91420515</c:v>
                </c:pt>
                <c:pt idx="13">
                  <c:v>122848858</c:v>
                </c:pt>
                <c:pt idx="14">
                  <c:v>162706686</c:v>
                </c:pt>
                <c:pt idx="15">
                  <c:v>115798367</c:v>
                </c:pt>
                <c:pt idx="16">
                  <c:v>108275308</c:v>
                </c:pt>
                <c:pt idx="17">
                  <c:v>121954638</c:v>
                </c:pt>
                <c:pt idx="18">
                  <c:v>179935660</c:v>
                </c:pt>
                <c:pt idx="19">
                  <c:v>115541590</c:v>
                </c:pt>
                <c:pt idx="20">
                  <c:v>86213911</c:v>
                </c:pt>
                <c:pt idx="21">
                  <c:v>84914256</c:v>
                </c:pt>
                <c:pt idx="22">
                  <c:v>89418074</c:v>
                </c:pt>
                <c:pt idx="23">
                  <c:v>82465400</c:v>
                </c:pt>
                <c:pt idx="24">
                  <c:v>77251204</c:v>
                </c:pt>
                <c:pt idx="25">
                  <c:v>74829217</c:v>
                </c:pt>
                <c:pt idx="26">
                  <c:v>71285038</c:v>
                </c:pt>
                <c:pt idx="27">
                  <c:v>90865899</c:v>
                </c:pt>
                <c:pt idx="28">
                  <c:v>98670687</c:v>
                </c:pt>
                <c:pt idx="29">
                  <c:v>86185530</c:v>
                </c:pt>
                <c:pt idx="30">
                  <c:v>64286320</c:v>
                </c:pt>
                <c:pt idx="31">
                  <c:v>61177398</c:v>
                </c:pt>
                <c:pt idx="32">
                  <c:v>69589344</c:v>
                </c:pt>
                <c:pt idx="33">
                  <c:v>82772674</c:v>
                </c:pt>
                <c:pt idx="34">
                  <c:v>91162758</c:v>
                </c:pt>
                <c:pt idx="35">
                  <c:v>90009247</c:v>
                </c:pt>
                <c:pt idx="36">
                  <c:v>141147540</c:v>
                </c:pt>
                <c:pt idx="37">
                  <c:v>91974222</c:v>
                </c:pt>
                <c:pt idx="38">
                  <c:v>95056629</c:v>
                </c:pt>
                <c:pt idx="39">
                  <c:v>83474425</c:v>
                </c:pt>
                <c:pt idx="40">
                  <c:v>79724750</c:v>
                </c:pt>
                <c:pt idx="41">
                  <c:v>76678441</c:v>
                </c:pt>
                <c:pt idx="42">
                  <c:v>83819592</c:v>
                </c:pt>
                <c:pt idx="43">
                  <c:v>96418845</c:v>
                </c:pt>
                <c:pt idx="44">
                  <c:v>131148280</c:v>
                </c:pt>
                <c:pt idx="45">
                  <c:v>91454905</c:v>
                </c:pt>
                <c:pt idx="46">
                  <c:v>105342033</c:v>
                </c:pt>
              </c:numCache>
            </c:numRef>
          </c:val>
          <c:extLst>
            <c:ext xmlns:c16="http://schemas.microsoft.com/office/drawing/2014/chart" uri="{C3380CC4-5D6E-409C-BE32-E72D297353CC}">
              <c16:uniqueId val="{00000000-A019-48A0-8B53-BF5347E2C0B8}"/>
            </c:ext>
          </c:extLst>
        </c:ser>
        <c:dLbls>
          <c:showLegendKey val="0"/>
          <c:showVal val="0"/>
          <c:showCatName val="0"/>
          <c:showSerName val="0"/>
          <c:showPercent val="0"/>
          <c:showBubbleSize val="0"/>
        </c:dLbls>
        <c:gapWidth val="150"/>
        <c:axId val="947206543"/>
        <c:axId val="947218607"/>
      </c:barChart>
      <c:stockChart>
        <c:ser>
          <c:idx val="1"/>
          <c:order val="1"/>
          <c:tx>
            <c:strRef>
              <c:f>AAPL!$K$20</c:f>
              <c:strCache>
                <c:ptCount val="1"/>
                <c:pt idx="0">
                  <c:v>Open</c:v>
                </c:pt>
              </c:strCache>
            </c:strRef>
          </c:tx>
          <c:spPr>
            <a:ln w="25400" cap="rnd">
              <a:noFill/>
              <a:round/>
            </a:ln>
            <a:effectLst/>
          </c:spPr>
          <c:marker>
            <c:symbol val="none"/>
          </c:marker>
          <c:cat>
            <c:numRef>
              <c:f>AAPL!$I$21:$I$67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AAPL!$K$21:$K$67</c:f>
              <c:numCache>
                <c:formatCode>_([$$-409]* #,##0.00_);_([$$-409]* \(#,##0.00\);_([$$-409]* "-"??_);_(@_)</c:formatCode>
                <c:ptCount val="47"/>
                <c:pt idx="0">
                  <c:v>177.83</c:v>
                </c:pt>
                <c:pt idx="1">
                  <c:v>182.63</c:v>
                </c:pt>
                <c:pt idx="2">
                  <c:v>179.61</c:v>
                </c:pt>
                <c:pt idx="3">
                  <c:v>172.7</c:v>
                </c:pt>
                <c:pt idx="4">
                  <c:v>172.89</c:v>
                </c:pt>
                <c:pt idx="5">
                  <c:v>169.08</c:v>
                </c:pt>
                <c:pt idx="6">
                  <c:v>172.32</c:v>
                </c:pt>
                <c:pt idx="7">
                  <c:v>176.12</c:v>
                </c:pt>
                <c:pt idx="8">
                  <c:v>175.78</c:v>
                </c:pt>
                <c:pt idx="9">
                  <c:v>171.34</c:v>
                </c:pt>
                <c:pt idx="10">
                  <c:v>171.51</c:v>
                </c:pt>
                <c:pt idx="11">
                  <c:v>170</c:v>
                </c:pt>
                <c:pt idx="12">
                  <c:v>166.98</c:v>
                </c:pt>
                <c:pt idx="13">
                  <c:v>164.41499999999999</c:v>
                </c:pt>
                <c:pt idx="14">
                  <c:v>160.02000000000001</c:v>
                </c:pt>
                <c:pt idx="15">
                  <c:v>158.97999999999999</c:v>
                </c:pt>
                <c:pt idx="16">
                  <c:v>163.5</c:v>
                </c:pt>
                <c:pt idx="17">
                  <c:v>162.44999999999999</c:v>
                </c:pt>
                <c:pt idx="18">
                  <c:v>165.71</c:v>
                </c:pt>
                <c:pt idx="19">
                  <c:v>170.16</c:v>
                </c:pt>
                <c:pt idx="20">
                  <c:v>174.01</c:v>
                </c:pt>
                <c:pt idx="21">
                  <c:v>174.745</c:v>
                </c:pt>
                <c:pt idx="22">
                  <c:v>174.48</c:v>
                </c:pt>
                <c:pt idx="23">
                  <c:v>171.68</c:v>
                </c:pt>
                <c:pt idx="24">
                  <c:v>172.86</c:v>
                </c:pt>
                <c:pt idx="25">
                  <c:v>171.73</c:v>
                </c:pt>
                <c:pt idx="26">
                  <c:v>176.05</c:v>
                </c:pt>
                <c:pt idx="27">
                  <c:v>174.14</c:v>
                </c:pt>
                <c:pt idx="28">
                  <c:v>172.33</c:v>
                </c:pt>
                <c:pt idx="29">
                  <c:v>167.37</c:v>
                </c:pt>
                <c:pt idx="30">
                  <c:v>170.97</c:v>
                </c:pt>
                <c:pt idx="31">
                  <c:v>171.85</c:v>
                </c:pt>
                <c:pt idx="32">
                  <c:v>171.03</c:v>
                </c:pt>
                <c:pt idx="33">
                  <c:v>169.82</c:v>
                </c:pt>
                <c:pt idx="34">
                  <c:v>164.98</c:v>
                </c:pt>
                <c:pt idx="35">
                  <c:v>165.54</c:v>
                </c:pt>
                <c:pt idx="36">
                  <c:v>152.58000000000001</c:v>
                </c:pt>
                <c:pt idx="37">
                  <c:v>163.84</c:v>
                </c:pt>
                <c:pt idx="38">
                  <c:v>163.06</c:v>
                </c:pt>
                <c:pt idx="39">
                  <c:v>164.69499999999999</c:v>
                </c:pt>
                <c:pt idx="40">
                  <c:v>164.39</c:v>
                </c:pt>
                <c:pt idx="41">
                  <c:v>168.47</c:v>
                </c:pt>
                <c:pt idx="42">
                  <c:v>164.49</c:v>
                </c:pt>
                <c:pt idx="43">
                  <c:v>163.36000000000001</c:v>
                </c:pt>
                <c:pt idx="44">
                  <c:v>158.82</c:v>
                </c:pt>
                <c:pt idx="45">
                  <c:v>161.47499999999999</c:v>
                </c:pt>
                <c:pt idx="46">
                  <c:v>160.19999999999999</c:v>
                </c:pt>
              </c:numCache>
            </c:numRef>
          </c:val>
          <c:smooth val="0"/>
          <c:extLst>
            <c:ext xmlns:c16="http://schemas.microsoft.com/office/drawing/2014/chart" uri="{C3380CC4-5D6E-409C-BE32-E72D297353CC}">
              <c16:uniqueId val="{00000001-A019-48A0-8B53-BF5347E2C0B8}"/>
            </c:ext>
          </c:extLst>
        </c:ser>
        <c:ser>
          <c:idx val="2"/>
          <c:order val="2"/>
          <c:tx>
            <c:strRef>
              <c:f>AAPL!$L$20</c:f>
              <c:strCache>
                <c:ptCount val="1"/>
                <c:pt idx="0">
                  <c:v>High</c:v>
                </c:pt>
              </c:strCache>
            </c:strRef>
          </c:tx>
          <c:spPr>
            <a:ln w="25400" cap="rnd">
              <a:noFill/>
              <a:round/>
            </a:ln>
            <a:effectLst/>
          </c:spPr>
          <c:marker>
            <c:symbol val="none"/>
          </c:marker>
          <c:cat>
            <c:numRef>
              <c:f>AAPL!$I$21:$I$67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AAPL!$L$21:$L$67</c:f>
              <c:numCache>
                <c:formatCode>_([$$-409]* #,##0.00_);_([$$-409]* \(#,##0.00\);_([$$-409]* "-"??_);_(@_)</c:formatCode>
                <c:ptCount val="47"/>
                <c:pt idx="0">
                  <c:v>182.88</c:v>
                </c:pt>
                <c:pt idx="1">
                  <c:v>182.94</c:v>
                </c:pt>
                <c:pt idx="2">
                  <c:v>180.17</c:v>
                </c:pt>
                <c:pt idx="3">
                  <c:v>175.3</c:v>
                </c:pt>
                <c:pt idx="4">
                  <c:v>174.14</c:v>
                </c:pt>
                <c:pt idx="5">
                  <c:v>172.5</c:v>
                </c:pt>
                <c:pt idx="6">
                  <c:v>175.18</c:v>
                </c:pt>
                <c:pt idx="7">
                  <c:v>177.18</c:v>
                </c:pt>
                <c:pt idx="8">
                  <c:v>176.62</c:v>
                </c:pt>
                <c:pt idx="9">
                  <c:v>173.78</c:v>
                </c:pt>
                <c:pt idx="10">
                  <c:v>172.54</c:v>
                </c:pt>
                <c:pt idx="11">
                  <c:v>171.08</c:v>
                </c:pt>
                <c:pt idx="12">
                  <c:v>169.68</c:v>
                </c:pt>
                <c:pt idx="13">
                  <c:v>166.33</c:v>
                </c:pt>
                <c:pt idx="14">
                  <c:v>162.30000000000001</c:v>
                </c:pt>
                <c:pt idx="15">
                  <c:v>162.76</c:v>
                </c:pt>
                <c:pt idx="16">
                  <c:v>164.38939999999999</c:v>
                </c:pt>
                <c:pt idx="17">
                  <c:v>163.84</c:v>
                </c:pt>
                <c:pt idx="18">
                  <c:v>170.35</c:v>
                </c:pt>
                <c:pt idx="19">
                  <c:v>175</c:v>
                </c:pt>
                <c:pt idx="20">
                  <c:v>174.84</c:v>
                </c:pt>
                <c:pt idx="21">
                  <c:v>175.88</c:v>
                </c:pt>
                <c:pt idx="22">
                  <c:v>176.23990000000001</c:v>
                </c:pt>
                <c:pt idx="23">
                  <c:v>174.1</c:v>
                </c:pt>
                <c:pt idx="24">
                  <c:v>173.94579999999999</c:v>
                </c:pt>
                <c:pt idx="25">
                  <c:v>175.35</c:v>
                </c:pt>
                <c:pt idx="26">
                  <c:v>176.65</c:v>
                </c:pt>
                <c:pt idx="27">
                  <c:v>175.48</c:v>
                </c:pt>
                <c:pt idx="28">
                  <c:v>173.08</c:v>
                </c:pt>
                <c:pt idx="29">
                  <c:v>169.58</c:v>
                </c:pt>
                <c:pt idx="30">
                  <c:v>172.95</c:v>
                </c:pt>
                <c:pt idx="31">
                  <c:v>173.34</c:v>
                </c:pt>
                <c:pt idx="32">
                  <c:v>171.91</c:v>
                </c:pt>
                <c:pt idx="33">
                  <c:v>170.54130000000001</c:v>
                </c:pt>
                <c:pt idx="34">
                  <c:v>166.69</c:v>
                </c:pt>
                <c:pt idx="35">
                  <c:v>166.15</c:v>
                </c:pt>
                <c:pt idx="36">
                  <c:v>162.85</c:v>
                </c:pt>
                <c:pt idx="37">
                  <c:v>165.12</c:v>
                </c:pt>
                <c:pt idx="38">
                  <c:v>165.42</c:v>
                </c:pt>
                <c:pt idx="39">
                  <c:v>166.6</c:v>
                </c:pt>
                <c:pt idx="40">
                  <c:v>167.36</c:v>
                </c:pt>
                <c:pt idx="41">
                  <c:v>168.91</c:v>
                </c:pt>
                <c:pt idx="42">
                  <c:v>165.55</c:v>
                </c:pt>
                <c:pt idx="43">
                  <c:v>165.02</c:v>
                </c:pt>
                <c:pt idx="44">
                  <c:v>162.88</c:v>
                </c:pt>
                <c:pt idx="45">
                  <c:v>163.41</c:v>
                </c:pt>
                <c:pt idx="46">
                  <c:v>160.38999999999999</c:v>
                </c:pt>
              </c:numCache>
            </c:numRef>
          </c:val>
          <c:smooth val="0"/>
          <c:extLst>
            <c:ext xmlns:c16="http://schemas.microsoft.com/office/drawing/2014/chart" uri="{C3380CC4-5D6E-409C-BE32-E72D297353CC}">
              <c16:uniqueId val="{00000002-A019-48A0-8B53-BF5347E2C0B8}"/>
            </c:ext>
          </c:extLst>
        </c:ser>
        <c:ser>
          <c:idx val="3"/>
          <c:order val="3"/>
          <c:tx>
            <c:strRef>
              <c:f>AAPL!$M$20</c:f>
              <c:strCache>
                <c:ptCount val="1"/>
                <c:pt idx="0">
                  <c:v>Low</c:v>
                </c:pt>
              </c:strCache>
            </c:strRef>
          </c:tx>
          <c:spPr>
            <a:ln w="25400" cap="rnd">
              <a:noFill/>
              <a:round/>
            </a:ln>
            <a:effectLst/>
          </c:spPr>
          <c:marker>
            <c:symbol val="none"/>
          </c:marker>
          <c:cat>
            <c:numRef>
              <c:f>AAPL!$I$21:$I$67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AAPL!$M$21:$M$67</c:f>
              <c:numCache>
                <c:formatCode>_([$$-409]* #,##0.00_);_([$$-409]* \(#,##0.00\);_([$$-409]* "-"??_);_(@_)</c:formatCode>
                <c:ptCount val="47"/>
                <c:pt idx="0">
                  <c:v>177.71</c:v>
                </c:pt>
                <c:pt idx="1">
                  <c:v>179.12</c:v>
                </c:pt>
                <c:pt idx="2">
                  <c:v>174.64</c:v>
                </c:pt>
                <c:pt idx="3">
                  <c:v>171.64</c:v>
                </c:pt>
                <c:pt idx="4">
                  <c:v>171.03</c:v>
                </c:pt>
                <c:pt idx="5">
                  <c:v>168.17</c:v>
                </c:pt>
                <c:pt idx="6">
                  <c:v>170.82</c:v>
                </c:pt>
                <c:pt idx="7">
                  <c:v>174.82</c:v>
                </c:pt>
                <c:pt idx="8">
                  <c:v>171.79</c:v>
                </c:pt>
                <c:pt idx="9">
                  <c:v>171.09</c:v>
                </c:pt>
                <c:pt idx="10">
                  <c:v>169.405</c:v>
                </c:pt>
                <c:pt idx="11">
                  <c:v>165.94</c:v>
                </c:pt>
                <c:pt idx="12">
                  <c:v>164.18</c:v>
                </c:pt>
                <c:pt idx="13">
                  <c:v>162.30000000000001</c:v>
                </c:pt>
                <c:pt idx="14">
                  <c:v>154.69999999999999</c:v>
                </c:pt>
                <c:pt idx="15">
                  <c:v>157.02000000000001</c:v>
                </c:pt>
                <c:pt idx="16">
                  <c:v>157.82</c:v>
                </c:pt>
                <c:pt idx="17">
                  <c:v>158.28</c:v>
                </c:pt>
                <c:pt idx="18">
                  <c:v>162.80000000000001</c:v>
                </c:pt>
                <c:pt idx="19">
                  <c:v>169.51</c:v>
                </c:pt>
                <c:pt idx="20">
                  <c:v>172.31</c:v>
                </c:pt>
                <c:pt idx="21">
                  <c:v>173.33</c:v>
                </c:pt>
                <c:pt idx="22">
                  <c:v>172.12</c:v>
                </c:pt>
                <c:pt idx="23">
                  <c:v>170.68</c:v>
                </c:pt>
                <c:pt idx="24">
                  <c:v>170.95</c:v>
                </c:pt>
                <c:pt idx="25">
                  <c:v>171.43</c:v>
                </c:pt>
                <c:pt idx="26">
                  <c:v>174.9</c:v>
                </c:pt>
                <c:pt idx="27">
                  <c:v>171.55</c:v>
                </c:pt>
                <c:pt idx="28">
                  <c:v>168.04</c:v>
                </c:pt>
                <c:pt idx="29">
                  <c:v>166.56</c:v>
                </c:pt>
                <c:pt idx="30">
                  <c:v>170.25</c:v>
                </c:pt>
                <c:pt idx="31">
                  <c:v>170.05</c:v>
                </c:pt>
                <c:pt idx="32">
                  <c:v>168.47</c:v>
                </c:pt>
                <c:pt idx="33">
                  <c:v>166.19</c:v>
                </c:pt>
                <c:pt idx="34">
                  <c:v>162.15</c:v>
                </c:pt>
                <c:pt idx="35">
                  <c:v>159.75</c:v>
                </c:pt>
                <c:pt idx="36">
                  <c:v>152</c:v>
                </c:pt>
                <c:pt idx="37">
                  <c:v>160.87379999999999</c:v>
                </c:pt>
                <c:pt idx="38">
                  <c:v>162.43</c:v>
                </c:pt>
                <c:pt idx="39">
                  <c:v>161.97</c:v>
                </c:pt>
                <c:pt idx="40">
                  <c:v>162.94999999999999</c:v>
                </c:pt>
                <c:pt idx="41">
                  <c:v>165.55</c:v>
                </c:pt>
                <c:pt idx="42">
                  <c:v>162.1</c:v>
                </c:pt>
                <c:pt idx="43">
                  <c:v>159.04</c:v>
                </c:pt>
                <c:pt idx="44">
                  <c:v>155.80000000000001</c:v>
                </c:pt>
                <c:pt idx="45">
                  <c:v>159.41</c:v>
                </c:pt>
                <c:pt idx="46">
                  <c:v>155.97999999999999</c:v>
                </c:pt>
              </c:numCache>
            </c:numRef>
          </c:val>
          <c:smooth val="0"/>
          <c:extLst>
            <c:ext xmlns:c16="http://schemas.microsoft.com/office/drawing/2014/chart" uri="{C3380CC4-5D6E-409C-BE32-E72D297353CC}">
              <c16:uniqueId val="{00000003-A019-48A0-8B53-BF5347E2C0B8}"/>
            </c:ext>
          </c:extLst>
        </c:ser>
        <c:ser>
          <c:idx val="4"/>
          <c:order val="4"/>
          <c:tx>
            <c:strRef>
              <c:f>AAPL!$N$20</c:f>
              <c:strCache>
                <c:ptCount val="1"/>
                <c:pt idx="0">
                  <c:v>Close</c:v>
                </c:pt>
              </c:strCache>
            </c:strRef>
          </c:tx>
          <c:spPr>
            <a:ln w="25400" cap="rnd">
              <a:noFill/>
              <a:round/>
            </a:ln>
            <a:effectLst/>
          </c:spPr>
          <c:marker>
            <c:symbol val="none"/>
          </c:marker>
          <c:cat>
            <c:numRef>
              <c:f>AAPL!$I$21:$I$67</c:f>
              <c:numCache>
                <c:formatCode>m/d/yyyy</c:formatCode>
                <c:ptCount val="47"/>
                <c:pt idx="0">
                  <c:v>44564</c:v>
                </c:pt>
                <c:pt idx="1">
                  <c:v>44565</c:v>
                </c:pt>
                <c:pt idx="2">
                  <c:v>44566</c:v>
                </c:pt>
                <c:pt idx="3">
                  <c:v>44567</c:v>
                </c:pt>
                <c:pt idx="4">
                  <c:v>44568</c:v>
                </c:pt>
                <c:pt idx="5">
                  <c:v>44571</c:v>
                </c:pt>
                <c:pt idx="6">
                  <c:v>44572</c:v>
                </c:pt>
                <c:pt idx="7">
                  <c:v>44573</c:v>
                </c:pt>
                <c:pt idx="8">
                  <c:v>44574</c:v>
                </c:pt>
                <c:pt idx="9">
                  <c:v>44575</c:v>
                </c:pt>
                <c:pt idx="10">
                  <c:v>44579</c:v>
                </c:pt>
                <c:pt idx="11">
                  <c:v>44580</c:v>
                </c:pt>
                <c:pt idx="12">
                  <c:v>44581</c:v>
                </c:pt>
                <c:pt idx="13">
                  <c:v>44582</c:v>
                </c:pt>
                <c:pt idx="14">
                  <c:v>44585</c:v>
                </c:pt>
                <c:pt idx="15">
                  <c:v>44586</c:v>
                </c:pt>
                <c:pt idx="16">
                  <c:v>44587</c:v>
                </c:pt>
                <c:pt idx="17">
                  <c:v>44588</c:v>
                </c:pt>
                <c:pt idx="18">
                  <c:v>44589</c:v>
                </c:pt>
                <c:pt idx="19">
                  <c:v>44592</c:v>
                </c:pt>
                <c:pt idx="20">
                  <c:v>44593</c:v>
                </c:pt>
                <c:pt idx="21">
                  <c:v>44594</c:v>
                </c:pt>
                <c:pt idx="22">
                  <c:v>44595</c:v>
                </c:pt>
                <c:pt idx="23">
                  <c:v>44596</c:v>
                </c:pt>
                <c:pt idx="24">
                  <c:v>44599</c:v>
                </c:pt>
                <c:pt idx="25">
                  <c:v>44600</c:v>
                </c:pt>
                <c:pt idx="26">
                  <c:v>44601</c:v>
                </c:pt>
                <c:pt idx="27">
                  <c:v>44602</c:v>
                </c:pt>
                <c:pt idx="28">
                  <c:v>44603</c:v>
                </c:pt>
                <c:pt idx="29">
                  <c:v>44606</c:v>
                </c:pt>
                <c:pt idx="30">
                  <c:v>44607</c:v>
                </c:pt>
                <c:pt idx="31">
                  <c:v>44608</c:v>
                </c:pt>
                <c:pt idx="32">
                  <c:v>44609</c:v>
                </c:pt>
                <c:pt idx="33">
                  <c:v>44610</c:v>
                </c:pt>
                <c:pt idx="34">
                  <c:v>44614</c:v>
                </c:pt>
                <c:pt idx="35">
                  <c:v>44615</c:v>
                </c:pt>
                <c:pt idx="36">
                  <c:v>44616</c:v>
                </c:pt>
                <c:pt idx="37">
                  <c:v>44617</c:v>
                </c:pt>
                <c:pt idx="38">
                  <c:v>44620</c:v>
                </c:pt>
                <c:pt idx="39">
                  <c:v>44621</c:v>
                </c:pt>
                <c:pt idx="40">
                  <c:v>44622</c:v>
                </c:pt>
                <c:pt idx="41">
                  <c:v>44623</c:v>
                </c:pt>
                <c:pt idx="42">
                  <c:v>44624</c:v>
                </c:pt>
                <c:pt idx="43">
                  <c:v>44627</c:v>
                </c:pt>
                <c:pt idx="44">
                  <c:v>44628</c:v>
                </c:pt>
                <c:pt idx="45">
                  <c:v>44629</c:v>
                </c:pt>
                <c:pt idx="46">
                  <c:v>44630</c:v>
                </c:pt>
              </c:numCache>
            </c:numRef>
          </c:cat>
          <c:val>
            <c:numRef>
              <c:f>AAPL!$N$21:$N$67</c:f>
              <c:numCache>
                <c:formatCode>_([$$-409]* #,##0.00_);_([$$-409]* \(#,##0.00\);_([$$-409]* "-"??_);_(@_)</c:formatCode>
                <c:ptCount val="47"/>
                <c:pt idx="0">
                  <c:v>182.01</c:v>
                </c:pt>
                <c:pt idx="1">
                  <c:v>179.7</c:v>
                </c:pt>
                <c:pt idx="2">
                  <c:v>174.92</c:v>
                </c:pt>
                <c:pt idx="3">
                  <c:v>172</c:v>
                </c:pt>
                <c:pt idx="4">
                  <c:v>172.17</c:v>
                </c:pt>
                <c:pt idx="5">
                  <c:v>172.19</c:v>
                </c:pt>
                <c:pt idx="6">
                  <c:v>175.08</c:v>
                </c:pt>
                <c:pt idx="7">
                  <c:v>175.53</c:v>
                </c:pt>
                <c:pt idx="8">
                  <c:v>172.19</c:v>
                </c:pt>
                <c:pt idx="9">
                  <c:v>173.07</c:v>
                </c:pt>
                <c:pt idx="10">
                  <c:v>169.8</c:v>
                </c:pt>
                <c:pt idx="11">
                  <c:v>166.23</c:v>
                </c:pt>
                <c:pt idx="12">
                  <c:v>164.51</c:v>
                </c:pt>
                <c:pt idx="13">
                  <c:v>162.41</c:v>
                </c:pt>
                <c:pt idx="14">
                  <c:v>161.62</c:v>
                </c:pt>
                <c:pt idx="15">
                  <c:v>159.78</c:v>
                </c:pt>
                <c:pt idx="16">
                  <c:v>159.69</c:v>
                </c:pt>
                <c:pt idx="17">
                  <c:v>159.22</c:v>
                </c:pt>
                <c:pt idx="18">
                  <c:v>170.33</c:v>
                </c:pt>
                <c:pt idx="19">
                  <c:v>174.78</c:v>
                </c:pt>
                <c:pt idx="20">
                  <c:v>174.61</c:v>
                </c:pt>
                <c:pt idx="21">
                  <c:v>175.84</c:v>
                </c:pt>
                <c:pt idx="22">
                  <c:v>172.9</c:v>
                </c:pt>
                <c:pt idx="23">
                  <c:v>172.39</c:v>
                </c:pt>
                <c:pt idx="24">
                  <c:v>171.66</c:v>
                </c:pt>
                <c:pt idx="25">
                  <c:v>174.83</c:v>
                </c:pt>
                <c:pt idx="26">
                  <c:v>176.28</c:v>
                </c:pt>
                <c:pt idx="27">
                  <c:v>172.12</c:v>
                </c:pt>
                <c:pt idx="28">
                  <c:v>168.64</c:v>
                </c:pt>
                <c:pt idx="29">
                  <c:v>168.88</c:v>
                </c:pt>
                <c:pt idx="30">
                  <c:v>172.79</c:v>
                </c:pt>
                <c:pt idx="31">
                  <c:v>172.55</c:v>
                </c:pt>
                <c:pt idx="32">
                  <c:v>168.88</c:v>
                </c:pt>
                <c:pt idx="33">
                  <c:v>167.3</c:v>
                </c:pt>
                <c:pt idx="34">
                  <c:v>164.32</c:v>
                </c:pt>
                <c:pt idx="35">
                  <c:v>160.07</c:v>
                </c:pt>
                <c:pt idx="36">
                  <c:v>162.74</c:v>
                </c:pt>
                <c:pt idx="37">
                  <c:v>164.85</c:v>
                </c:pt>
                <c:pt idx="38">
                  <c:v>165.12</c:v>
                </c:pt>
                <c:pt idx="39">
                  <c:v>163.19999999999999</c:v>
                </c:pt>
                <c:pt idx="40">
                  <c:v>166.56</c:v>
                </c:pt>
                <c:pt idx="41">
                  <c:v>166.23</c:v>
                </c:pt>
                <c:pt idx="42">
                  <c:v>163.16999999999999</c:v>
                </c:pt>
                <c:pt idx="43">
                  <c:v>159.30000000000001</c:v>
                </c:pt>
                <c:pt idx="44">
                  <c:v>157.44</c:v>
                </c:pt>
                <c:pt idx="45">
                  <c:v>162.94999999999999</c:v>
                </c:pt>
                <c:pt idx="46">
                  <c:v>158.52000000000001</c:v>
                </c:pt>
              </c:numCache>
            </c:numRef>
          </c:val>
          <c:smooth val="0"/>
          <c:extLst>
            <c:ext xmlns:c16="http://schemas.microsoft.com/office/drawing/2014/chart" uri="{C3380CC4-5D6E-409C-BE32-E72D297353CC}">
              <c16:uniqueId val="{00000004-A019-48A0-8B53-BF5347E2C0B8}"/>
            </c:ext>
          </c:extLst>
        </c:ser>
        <c:dLbls>
          <c:showLegendKey val="0"/>
          <c:showVal val="0"/>
          <c:showCatName val="0"/>
          <c:showSerName val="0"/>
          <c:showPercent val="0"/>
          <c:showBubbleSize val="0"/>
        </c:dLbls>
        <c:hiLowLines>
          <c:spPr>
            <a:ln w="15875" cap="flat" cmpd="sng" algn="ctr">
              <a:solidFill>
                <a:schemeClr val="dk1">
                  <a:lumMod val="65000"/>
                  <a:lumOff val="35000"/>
                </a:schemeClr>
              </a:solidFill>
              <a:round/>
            </a:ln>
            <a:effectLst/>
          </c:spPr>
        </c:hiLowLines>
        <c:upDownBars>
          <c:gapWidth val="150"/>
          <c:upBars>
            <c:spPr>
              <a:solidFill>
                <a:schemeClr val="lt1"/>
              </a:solidFill>
              <a:ln w="9525" cap="flat" cmpd="sng" algn="ctr">
                <a:solidFill>
                  <a:schemeClr val="lt1">
                    <a:lumMod val="85000"/>
                  </a:schemeClr>
                </a:solidFill>
                <a:round/>
              </a:ln>
              <a:effectLst/>
            </c:spPr>
          </c:upBars>
          <c:downBars>
            <c:spPr>
              <a:solidFill>
                <a:schemeClr val="dk1">
                  <a:lumMod val="65000"/>
                  <a:lumOff val="35000"/>
                </a:schemeClr>
              </a:solidFill>
              <a:ln w="9525" cap="flat" cmpd="sng" algn="ctr">
                <a:solidFill>
                  <a:schemeClr val="dk1">
                    <a:lumMod val="65000"/>
                    <a:lumOff val="35000"/>
                  </a:schemeClr>
                </a:solidFill>
                <a:round/>
              </a:ln>
              <a:effectLst/>
            </c:spPr>
          </c:downBars>
        </c:upDownBars>
        <c:axId val="947220271"/>
        <c:axId val="947210287"/>
      </c:stockChart>
      <c:dateAx>
        <c:axId val="947206543"/>
        <c:scaling>
          <c:orientation val="minMax"/>
        </c:scaling>
        <c:delete val="0"/>
        <c:axPos val="b"/>
        <c:numFmt formatCode="m/d/yyyy"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947218607"/>
        <c:crosses val="autoZero"/>
        <c:auto val="1"/>
        <c:lblOffset val="100"/>
        <c:baseTimeUnit val="days"/>
      </c:dateAx>
      <c:valAx>
        <c:axId val="947218607"/>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947206543"/>
        <c:crosses val="autoZero"/>
        <c:crossBetween val="between"/>
      </c:valAx>
      <c:valAx>
        <c:axId val="947210287"/>
        <c:scaling>
          <c:orientation val="minMax"/>
        </c:scaling>
        <c:delete val="0"/>
        <c:axPos val="r"/>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947220271"/>
        <c:crosses val="max"/>
        <c:crossBetween val="between"/>
      </c:valAx>
      <c:dateAx>
        <c:axId val="947220271"/>
        <c:scaling>
          <c:orientation val="minMax"/>
        </c:scaling>
        <c:delete val="1"/>
        <c:axPos val="b"/>
        <c:numFmt formatCode="m/d/yyyy" sourceLinked="1"/>
        <c:majorTickMark val="out"/>
        <c:minorTickMark val="none"/>
        <c:tickLblPos val="nextTo"/>
        <c:crossAx val="947210287"/>
        <c:crosses val="autoZero"/>
        <c:auto val="1"/>
        <c:lblOffset val="100"/>
        <c:baseTimeUnit val="days"/>
      </c:date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 Open-High-Low-Close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stockChart>
        <c:ser>
          <c:idx val="0"/>
          <c:order val="0"/>
          <c:tx>
            <c:strRef>
              <c:f>AAPL!$K$20</c:f>
              <c:strCache>
                <c:ptCount val="1"/>
                <c:pt idx="0">
                  <c:v>Open</c:v>
                </c:pt>
              </c:strCache>
            </c:strRef>
          </c:tx>
          <c:spPr>
            <a:ln w="25400" cap="rnd">
              <a:noFill/>
              <a:round/>
            </a:ln>
            <a:effectLst/>
          </c:spPr>
          <c:marker>
            <c:symbol val="none"/>
          </c:marker>
          <c:val>
            <c:numRef>
              <c:f>AAPL!$K$21:$K$67</c:f>
              <c:numCache>
                <c:formatCode>_([$$-409]* #,##0.00_);_([$$-409]* \(#,##0.00\);_([$$-409]* "-"??_);_(@_)</c:formatCode>
                <c:ptCount val="47"/>
                <c:pt idx="0">
                  <c:v>177.83</c:v>
                </c:pt>
                <c:pt idx="1">
                  <c:v>182.63</c:v>
                </c:pt>
                <c:pt idx="2">
                  <c:v>179.61</c:v>
                </c:pt>
                <c:pt idx="3">
                  <c:v>172.7</c:v>
                </c:pt>
                <c:pt idx="4">
                  <c:v>172.89</c:v>
                </c:pt>
                <c:pt idx="5">
                  <c:v>169.08</c:v>
                </c:pt>
                <c:pt idx="6">
                  <c:v>172.32</c:v>
                </c:pt>
                <c:pt idx="7">
                  <c:v>176.12</c:v>
                </c:pt>
                <c:pt idx="8">
                  <c:v>175.78</c:v>
                </c:pt>
                <c:pt idx="9">
                  <c:v>171.34</c:v>
                </c:pt>
                <c:pt idx="10">
                  <c:v>171.51</c:v>
                </c:pt>
                <c:pt idx="11">
                  <c:v>170</c:v>
                </c:pt>
                <c:pt idx="12">
                  <c:v>166.98</c:v>
                </c:pt>
                <c:pt idx="13">
                  <c:v>164.41499999999999</c:v>
                </c:pt>
                <c:pt idx="14">
                  <c:v>160.02000000000001</c:v>
                </c:pt>
                <c:pt idx="15">
                  <c:v>158.97999999999999</c:v>
                </c:pt>
                <c:pt idx="16">
                  <c:v>163.5</c:v>
                </c:pt>
                <c:pt idx="17">
                  <c:v>162.44999999999999</c:v>
                </c:pt>
                <c:pt idx="18">
                  <c:v>165.71</c:v>
                </c:pt>
                <c:pt idx="19">
                  <c:v>170.16</c:v>
                </c:pt>
                <c:pt idx="20">
                  <c:v>174.01</c:v>
                </c:pt>
                <c:pt idx="21">
                  <c:v>174.745</c:v>
                </c:pt>
                <c:pt idx="22">
                  <c:v>174.48</c:v>
                </c:pt>
                <c:pt idx="23">
                  <c:v>171.68</c:v>
                </c:pt>
                <c:pt idx="24">
                  <c:v>172.86</c:v>
                </c:pt>
                <c:pt idx="25">
                  <c:v>171.73</c:v>
                </c:pt>
                <c:pt idx="26">
                  <c:v>176.05</c:v>
                </c:pt>
                <c:pt idx="27">
                  <c:v>174.14</c:v>
                </c:pt>
                <c:pt idx="28">
                  <c:v>172.33</c:v>
                </c:pt>
                <c:pt idx="29">
                  <c:v>167.37</c:v>
                </c:pt>
                <c:pt idx="30">
                  <c:v>170.97</c:v>
                </c:pt>
                <c:pt idx="31">
                  <c:v>171.85</c:v>
                </c:pt>
                <c:pt idx="32">
                  <c:v>171.03</c:v>
                </c:pt>
                <c:pt idx="33">
                  <c:v>169.82</c:v>
                </c:pt>
                <c:pt idx="34">
                  <c:v>164.98</c:v>
                </c:pt>
                <c:pt idx="35">
                  <c:v>165.54</c:v>
                </c:pt>
                <c:pt idx="36">
                  <c:v>152.58000000000001</c:v>
                </c:pt>
                <c:pt idx="37">
                  <c:v>163.84</c:v>
                </c:pt>
                <c:pt idx="38">
                  <c:v>163.06</c:v>
                </c:pt>
                <c:pt idx="39">
                  <c:v>164.69499999999999</c:v>
                </c:pt>
                <c:pt idx="40">
                  <c:v>164.39</c:v>
                </c:pt>
                <c:pt idx="41">
                  <c:v>168.47</c:v>
                </c:pt>
                <c:pt idx="42">
                  <c:v>164.49</c:v>
                </c:pt>
                <c:pt idx="43">
                  <c:v>163.36000000000001</c:v>
                </c:pt>
                <c:pt idx="44">
                  <c:v>158.82</c:v>
                </c:pt>
                <c:pt idx="45">
                  <c:v>161.47499999999999</c:v>
                </c:pt>
                <c:pt idx="46">
                  <c:v>160.19999999999999</c:v>
                </c:pt>
              </c:numCache>
            </c:numRef>
          </c:val>
          <c:smooth val="0"/>
          <c:extLst>
            <c:ext xmlns:c16="http://schemas.microsoft.com/office/drawing/2014/chart" uri="{C3380CC4-5D6E-409C-BE32-E72D297353CC}">
              <c16:uniqueId val="{00000000-0B8E-4D67-8A4A-5150CD360A4F}"/>
            </c:ext>
          </c:extLst>
        </c:ser>
        <c:ser>
          <c:idx val="1"/>
          <c:order val="1"/>
          <c:tx>
            <c:strRef>
              <c:f>AAPL!$L$20</c:f>
              <c:strCache>
                <c:ptCount val="1"/>
                <c:pt idx="0">
                  <c:v>High</c:v>
                </c:pt>
              </c:strCache>
            </c:strRef>
          </c:tx>
          <c:spPr>
            <a:ln w="25400" cap="rnd">
              <a:noFill/>
              <a:round/>
            </a:ln>
            <a:effectLst/>
          </c:spPr>
          <c:marker>
            <c:symbol val="none"/>
          </c:marker>
          <c:val>
            <c:numRef>
              <c:f>AAPL!$L$21:$L$67</c:f>
              <c:numCache>
                <c:formatCode>_([$$-409]* #,##0.00_);_([$$-409]* \(#,##0.00\);_([$$-409]* "-"??_);_(@_)</c:formatCode>
                <c:ptCount val="47"/>
                <c:pt idx="0">
                  <c:v>182.88</c:v>
                </c:pt>
                <c:pt idx="1">
                  <c:v>182.94</c:v>
                </c:pt>
                <c:pt idx="2">
                  <c:v>180.17</c:v>
                </c:pt>
                <c:pt idx="3">
                  <c:v>175.3</c:v>
                </c:pt>
                <c:pt idx="4">
                  <c:v>174.14</c:v>
                </c:pt>
                <c:pt idx="5">
                  <c:v>172.5</c:v>
                </c:pt>
                <c:pt idx="6">
                  <c:v>175.18</c:v>
                </c:pt>
                <c:pt idx="7">
                  <c:v>177.18</c:v>
                </c:pt>
                <c:pt idx="8">
                  <c:v>176.62</c:v>
                </c:pt>
                <c:pt idx="9">
                  <c:v>173.78</c:v>
                </c:pt>
                <c:pt idx="10">
                  <c:v>172.54</c:v>
                </c:pt>
                <c:pt idx="11">
                  <c:v>171.08</c:v>
                </c:pt>
                <c:pt idx="12">
                  <c:v>169.68</c:v>
                </c:pt>
                <c:pt idx="13">
                  <c:v>166.33</c:v>
                </c:pt>
                <c:pt idx="14">
                  <c:v>162.30000000000001</c:v>
                </c:pt>
                <c:pt idx="15">
                  <c:v>162.76</c:v>
                </c:pt>
                <c:pt idx="16">
                  <c:v>164.38939999999999</c:v>
                </c:pt>
                <c:pt idx="17">
                  <c:v>163.84</c:v>
                </c:pt>
                <c:pt idx="18">
                  <c:v>170.35</c:v>
                </c:pt>
                <c:pt idx="19">
                  <c:v>175</c:v>
                </c:pt>
                <c:pt idx="20">
                  <c:v>174.84</c:v>
                </c:pt>
                <c:pt idx="21">
                  <c:v>175.88</c:v>
                </c:pt>
                <c:pt idx="22">
                  <c:v>176.23990000000001</c:v>
                </c:pt>
                <c:pt idx="23">
                  <c:v>174.1</c:v>
                </c:pt>
                <c:pt idx="24">
                  <c:v>173.94579999999999</c:v>
                </c:pt>
                <c:pt idx="25">
                  <c:v>175.35</c:v>
                </c:pt>
                <c:pt idx="26">
                  <c:v>176.65</c:v>
                </c:pt>
                <c:pt idx="27">
                  <c:v>175.48</c:v>
                </c:pt>
                <c:pt idx="28">
                  <c:v>173.08</c:v>
                </c:pt>
                <c:pt idx="29">
                  <c:v>169.58</c:v>
                </c:pt>
                <c:pt idx="30">
                  <c:v>172.95</c:v>
                </c:pt>
                <c:pt idx="31">
                  <c:v>173.34</c:v>
                </c:pt>
                <c:pt idx="32">
                  <c:v>171.91</c:v>
                </c:pt>
                <c:pt idx="33">
                  <c:v>170.54130000000001</c:v>
                </c:pt>
                <c:pt idx="34">
                  <c:v>166.69</c:v>
                </c:pt>
                <c:pt idx="35">
                  <c:v>166.15</c:v>
                </c:pt>
                <c:pt idx="36">
                  <c:v>162.85</c:v>
                </c:pt>
                <c:pt idx="37">
                  <c:v>165.12</c:v>
                </c:pt>
                <c:pt idx="38">
                  <c:v>165.42</c:v>
                </c:pt>
                <c:pt idx="39">
                  <c:v>166.6</c:v>
                </c:pt>
                <c:pt idx="40">
                  <c:v>167.36</c:v>
                </c:pt>
                <c:pt idx="41">
                  <c:v>168.91</c:v>
                </c:pt>
                <c:pt idx="42">
                  <c:v>165.55</c:v>
                </c:pt>
                <c:pt idx="43">
                  <c:v>165.02</c:v>
                </c:pt>
                <c:pt idx="44">
                  <c:v>162.88</c:v>
                </c:pt>
                <c:pt idx="45">
                  <c:v>163.41</c:v>
                </c:pt>
                <c:pt idx="46">
                  <c:v>160.38999999999999</c:v>
                </c:pt>
              </c:numCache>
            </c:numRef>
          </c:val>
          <c:smooth val="0"/>
          <c:extLst>
            <c:ext xmlns:c16="http://schemas.microsoft.com/office/drawing/2014/chart" uri="{C3380CC4-5D6E-409C-BE32-E72D297353CC}">
              <c16:uniqueId val="{00000001-0B8E-4D67-8A4A-5150CD360A4F}"/>
            </c:ext>
          </c:extLst>
        </c:ser>
        <c:ser>
          <c:idx val="2"/>
          <c:order val="2"/>
          <c:tx>
            <c:strRef>
              <c:f>AAPL!$M$20</c:f>
              <c:strCache>
                <c:ptCount val="1"/>
                <c:pt idx="0">
                  <c:v>Low</c:v>
                </c:pt>
              </c:strCache>
            </c:strRef>
          </c:tx>
          <c:spPr>
            <a:ln w="25400" cap="rnd">
              <a:noFill/>
              <a:round/>
            </a:ln>
            <a:effectLst/>
          </c:spPr>
          <c:marker>
            <c:symbol val="none"/>
          </c:marker>
          <c:val>
            <c:numRef>
              <c:f>AAPL!$M$21:$M$67</c:f>
              <c:numCache>
                <c:formatCode>_([$$-409]* #,##0.00_);_([$$-409]* \(#,##0.00\);_([$$-409]* "-"??_);_(@_)</c:formatCode>
                <c:ptCount val="47"/>
                <c:pt idx="0">
                  <c:v>177.71</c:v>
                </c:pt>
                <c:pt idx="1">
                  <c:v>179.12</c:v>
                </c:pt>
                <c:pt idx="2">
                  <c:v>174.64</c:v>
                </c:pt>
                <c:pt idx="3">
                  <c:v>171.64</c:v>
                </c:pt>
                <c:pt idx="4">
                  <c:v>171.03</c:v>
                </c:pt>
                <c:pt idx="5">
                  <c:v>168.17</c:v>
                </c:pt>
                <c:pt idx="6">
                  <c:v>170.82</c:v>
                </c:pt>
                <c:pt idx="7">
                  <c:v>174.82</c:v>
                </c:pt>
                <c:pt idx="8">
                  <c:v>171.79</c:v>
                </c:pt>
                <c:pt idx="9">
                  <c:v>171.09</c:v>
                </c:pt>
                <c:pt idx="10">
                  <c:v>169.405</c:v>
                </c:pt>
                <c:pt idx="11">
                  <c:v>165.94</c:v>
                </c:pt>
                <c:pt idx="12">
                  <c:v>164.18</c:v>
                </c:pt>
                <c:pt idx="13">
                  <c:v>162.30000000000001</c:v>
                </c:pt>
                <c:pt idx="14">
                  <c:v>154.69999999999999</c:v>
                </c:pt>
                <c:pt idx="15">
                  <c:v>157.02000000000001</c:v>
                </c:pt>
                <c:pt idx="16">
                  <c:v>157.82</c:v>
                </c:pt>
                <c:pt idx="17">
                  <c:v>158.28</c:v>
                </c:pt>
                <c:pt idx="18">
                  <c:v>162.80000000000001</c:v>
                </c:pt>
                <c:pt idx="19">
                  <c:v>169.51</c:v>
                </c:pt>
                <c:pt idx="20">
                  <c:v>172.31</c:v>
                </c:pt>
                <c:pt idx="21">
                  <c:v>173.33</c:v>
                </c:pt>
                <c:pt idx="22">
                  <c:v>172.12</c:v>
                </c:pt>
                <c:pt idx="23">
                  <c:v>170.68</c:v>
                </c:pt>
                <c:pt idx="24">
                  <c:v>170.95</c:v>
                </c:pt>
                <c:pt idx="25">
                  <c:v>171.43</c:v>
                </c:pt>
                <c:pt idx="26">
                  <c:v>174.9</c:v>
                </c:pt>
                <c:pt idx="27">
                  <c:v>171.55</c:v>
                </c:pt>
                <c:pt idx="28">
                  <c:v>168.04</c:v>
                </c:pt>
                <c:pt idx="29">
                  <c:v>166.56</c:v>
                </c:pt>
                <c:pt idx="30">
                  <c:v>170.25</c:v>
                </c:pt>
                <c:pt idx="31">
                  <c:v>170.05</c:v>
                </c:pt>
                <c:pt idx="32">
                  <c:v>168.47</c:v>
                </c:pt>
                <c:pt idx="33">
                  <c:v>166.19</c:v>
                </c:pt>
                <c:pt idx="34">
                  <c:v>162.15</c:v>
                </c:pt>
                <c:pt idx="35">
                  <c:v>159.75</c:v>
                </c:pt>
                <c:pt idx="36">
                  <c:v>152</c:v>
                </c:pt>
                <c:pt idx="37">
                  <c:v>160.87379999999999</c:v>
                </c:pt>
                <c:pt idx="38">
                  <c:v>162.43</c:v>
                </c:pt>
                <c:pt idx="39">
                  <c:v>161.97</c:v>
                </c:pt>
                <c:pt idx="40">
                  <c:v>162.94999999999999</c:v>
                </c:pt>
                <c:pt idx="41">
                  <c:v>165.55</c:v>
                </c:pt>
                <c:pt idx="42">
                  <c:v>162.1</c:v>
                </c:pt>
                <c:pt idx="43">
                  <c:v>159.04</c:v>
                </c:pt>
                <c:pt idx="44">
                  <c:v>155.80000000000001</c:v>
                </c:pt>
                <c:pt idx="45">
                  <c:v>159.41</c:v>
                </c:pt>
                <c:pt idx="46">
                  <c:v>155.97999999999999</c:v>
                </c:pt>
              </c:numCache>
            </c:numRef>
          </c:val>
          <c:smooth val="0"/>
          <c:extLst>
            <c:ext xmlns:c16="http://schemas.microsoft.com/office/drawing/2014/chart" uri="{C3380CC4-5D6E-409C-BE32-E72D297353CC}">
              <c16:uniqueId val="{00000002-0B8E-4D67-8A4A-5150CD360A4F}"/>
            </c:ext>
          </c:extLst>
        </c:ser>
        <c:ser>
          <c:idx val="3"/>
          <c:order val="3"/>
          <c:tx>
            <c:strRef>
              <c:f>AAPL!$N$20</c:f>
              <c:strCache>
                <c:ptCount val="1"/>
                <c:pt idx="0">
                  <c:v>Close</c:v>
                </c:pt>
              </c:strCache>
            </c:strRef>
          </c:tx>
          <c:spPr>
            <a:ln w="25400" cap="rnd">
              <a:noFill/>
              <a:round/>
            </a:ln>
            <a:effectLst/>
          </c:spPr>
          <c:marker>
            <c:symbol val="none"/>
          </c:marker>
          <c:val>
            <c:numRef>
              <c:f>AAPL!$N$21:$N$67</c:f>
              <c:numCache>
                <c:formatCode>_([$$-409]* #,##0.00_);_([$$-409]* \(#,##0.00\);_([$$-409]* "-"??_);_(@_)</c:formatCode>
                <c:ptCount val="47"/>
                <c:pt idx="0">
                  <c:v>182.01</c:v>
                </c:pt>
                <c:pt idx="1">
                  <c:v>179.7</c:v>
                </c:pt>
                <c:pt idx="2">
                  <c:v>174.92</c:v>
                </c:pt>
                <c:pt idx="3">
                  <c:v>172</c:v>
                </c:pt>
                <c:pt idx="4">
                  <c:v>172.17</c:v>
                </c:pt>
                <c:pt idx="5">
                  <c:v>172.19</c:v>
                </c:pt>
                <c:pt idx="6">
                  <c:v>175.08</c:v>
                </c:pt>
                <c:pt idx="7">
                  <c:v>175.53</c:v>
                </c:pt>
                <c:pt idx="8">
                  <c:v>172.19</c:v>
                </c:pt>
                <c:pt idx="9">
                  <c:v>173.07</c:v>
                </c:pt>
                <c:pt idx="10">
                  <c:v>169.8</c:v>
                </c:pt>
                <c:pt idx="11">
                  <c:v>166.23</c:v>
                </c:pt>
                <c:pt idx="12">
                  <c:v>164.51</c:v>
                </c:pt>
                <c:pt idx="13">
                  <c:v>162.41</c:v>
                </c:pt>
                <c:pt idx="14">
                  <c:v>161.62</c:v>
                </c:pt>
                <c:pt idx="15">
                  <c:v>159.78</c:v>
                </c:pt>
                <c:pt idx="16">
                  <c:v>159.69</c:v>
                </c:pt>
                <c:pt idx="17">
                  <c:v>159.22</c:v>
                </c:pt>
                <c:pt idx="18">
                  <c:v>170.33</c:v>
                </c:pt>
                <c:pt idx="19">
                  <c:v>174.78</c:v>
                </c:pt>
                <c:pt idx="20">
                  <c:v>174.61</c:v>
                </c:pt>
                <c:pt idx="21">
                  <c:v>175.84</c:v>
                </c:pt>
                <c:pt idx="22">
                  <c:v>172.9</c:v>
                </c:pt>
                <c:pt idx="23">
                  <c:v>172.39</c:v>
                </c:pt>
                <c:pt idx="24">
                  <c:v>171.66</c:v>
                </c:pt>
                <c:pt idx="25">
                  <c:v>174.83</c:v>
                </c:pt>
                <c:pt idx="26">
                  <c:v>176.28</c:v>
                </c:pt>
                <c:pt idx="27">
                  <c:v>172.12</c:v>
                </c:pt>
                <c:pt idx="28">
                  <c:v>168.64</c:v>
                </c:pt>
                <c:pt idx="29">
                  <c:v>168.88</c:v>
                </c:pt>
                <c:pt idx="30">
                  <c:v>172.79</c:v>
                </c:pt>
                <c:pt idx="31">
                  <c:v>172.55</c:v>
                </c:pt>
                <c:pt idx="32">
                  <c:v>168.88</c:v>
                </c:pt>
                <c:pt idx="33">
                  <c:v>167.3</c:v>
                </c:pt>
                <c:pt idx="34">
                  <c:v>164.32</c:v>
                </c:pt>
                <c:pt idx="35">
                  <c:v>160.07</c:v>
                </c:pt>
                <c:pt idx="36">
                  <c:v>162.74</c:v>
                </c:pt>
                <c:pt idx="37">
                  <c:v>164.85</c:v>
                </c:pt>
                <c:pt idx="38">
                  <c:v>165.12</c:v>
                </c:pt>
                <c:pt idx="39">
                  <c:v>163.19999999999999</c:v>
                </c:pt>
                <c:pt idx="40">
                  <c:v>166.56</c:v>
                </c:pt>
                <c:pt idx="41">
                  <c:v>166.23</c:v>
                </c:pt>
                <c:pt idx="42">
                  <c:v>163.16999999999999</c:v>
                </c:pt>
                <c:pt idx="43">
                  <c:v>159.30000000000001</c:v>
                </c:pt>
                <c:pt idx="44">
                  <c:v>157.44</c:v>
                </c:pt>
                <c:pt idx="45">
                  <c:v>162.94999999999999</c:v>
                </c:pt>
                <c:pt idx="46">
                  <c:v>158.52000000000001</c:v>
                </c:pt>
              </c:numCache>
            </c:numRef>
          </c:val>
          <c:smooth val="0"/>
          <c:extLst>
            <c:ext xmlns:c16="http://schemas.microsoft.com/office/drawing/2014/chart" uri="{C3380CC4-5D6E-409C-BE32-E72D297353CC}">
              <c16:uniqueId val="{00000003-0B8E-4D67-8A4A-5150CD360A4F}"/>
            </c:ext>
          </c:extLst>
        </c:ser>
        <c:dLbls>
          <c:showLegendKey val="0"/>
          <c:showVal val="0"/>
          <c:showCatName val="0"/>
          <c:showSerName val="0"/>
          <c:showPercent val="0"/>
          <c:showBubbleSize val="0"/>
        </c:dLbls>
        <c:hiLowLines>
          <c:spPr>
            <a:ln w="15875" cap="flat" cmpd="sng" algn="ctr">
              <a:solidFill>
                <a:schemeClr val="dk1">
                  <a:lumMod val="65000"/>
                  <a:lumOff val="35000"/>
                </a:schemeClr>
              </a:solidFill>
              <a:round/>
            </a:ln>
            <a:effectLst/>
          </c:spPr>
        </c:hiLowLines>
        <c:upDownBars>
          <c:gapWidth val="150"/>
          <c:upBars>
            <c:spPr>
              <a:solidFill>
                <a:schemeClr val="lt1"/>
              </a:solidFill>
              <a:ln w="9525" cap="flat" cmpd="sng" algn="ctr">
                <a:solidFill>
                  <a:schemeClr val="lt1">
                    <a:lumMod val="85000"/>
                  </a:schemeClr>
                </a:solidFill>
                <a:round/>
              </a:ln>
              <a:effectLst/>
            </c:spPr>
          </c:upBars>
          <c:downBars>
            <c:spPr>
              <a:solidFill>
                <a:schemeClr val="dk1">
                  <a:lumMod val="65000"/>
                  <a:lumOff val="35000"/>
                </a:schemeClr>
              </a:solidFill>
              <a:ln w="9525" cap="flat" cmpd="sng" algn="ctr">
                <a:solidFill>
                  <a:schemeClr val="dk1">
                    <a:lumMod val="65000"/>
                    <a:lumOff val="35000"/>
                  </a:schemeClr>
                </a:solidFill>
                <a:round/>
              </a:ln>
              <a:effectLst/>
            </c:spPr>
          </c:downBars>
        </c:upDownBars>
        <c:axId val="1127930079"/>
        <c:axId val="1127920511"/>
      </c:stockChart>
      <c:catAx>
        <c:axId val="1127930079"/>
        <c:scaling>
          <c:orientation val="minMax"/>
        </c:scaling>
        <c:delete val="0"/>
        <c:axPos val="b"/>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7920511"/>
        <c:crosses val="autoZero"/>
        <c:auto val="1"/>
        <c:lblAlgn val="ctr"/>
        <c:lblOffset val="100"/>
        <c:noMultiLvlLbl val="0"/>
      </c:catAx>
      <c:valAx>
        <c:axId val="1127920511"/>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7930079"/>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High-low-Close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manualLayout>
          <c:layoutTarget val="inner"/>
          <c:xMode val="edge"/>
          <c:yMode val="edge"/>
          <c:x val="0.12842889039292801"/>
          <c:y val="0.26752129674934449"/>
          <c:w val="0.84404477462941052"/>
          <c:h val="0.43883724139661512"/>
        </c:manualLayout>
      </c:layout>
      <c:stockChart>
        <c:ser>
          <c:idx val="0"/>
          <c:order val="0"/>
          <c:tx>
            <c:strRef>
              <c:f>AAPL!$L$20</c:f>
              <c:strCache>
                <c:ptCount val="1"/>
                <c:pt idx="0">
                  <c:v>High</c:v>
                </c:pt>
              </c:strCache>
            </c:strRef>
          </c:tx>
          <c:spPr>
            <a:ln w="25400" cap="rnd">
              <a:noFill/>
              <a:round/>
            </a:ln>
            <a:effectLst/>
          </c:spPr>
          <c:marker>
            <c:symbol val="none"/>
          </c:marker>
          <c:val>
            <c:numRef>
              <c:f>AAPL!$L$21:$L$67</c:f>
              <c:numCache>
                <c:formatCode>_([$$-409]* #,##0.00_);_([$$-409]* \(#,##0.00\);_([$$-409]* "-"??_);_(@_)</c:formatCode>
                <c:ptCount val="47"/>
                <c:pt idx="0">
                  <c:v>182.88</c:v>
                </c:pt>
                <c:pt idx="1">
                  <c:v>182.94</c:v>
                </c:pt>
                <c:pt idx="2">
                  <c:v>180.17</c:v>
                </c:pt>
                <c:pt idx="3">
                  <c:v>175.3</c:v>
                </c:pt>
                <c:pt idx="4">
                  <c:v>174.14</c:v>
                </c:pt>
                <c:pt idx="5">
                  <c:v>172.5</c:v>
                </c:pt>
                <c:pt idx="6">
                  <c:v>175.18</c:v>
                </c:pt>
                <c:pt idx="7">
                  <c:v>177.18</c:v>
                </c:pt>
                <c:pt idx="8">
                  <c:v>176.62</c:v>
                </c:pt>
                <c:pt idx="9">
                  <c:v>173.78</c:v>
                </c:pt>
                <c:pt idx="10">
                  <c:v>172.54</c:v>
                </c:pt>
                <c:pt idx="11">
                  <c:v>171.08</c:v>
                </c:pt>
                <c:pt idx="12">
                  <c:v>169.68</c:v>
                </c:pt>
                <c:pt idx="13">
                  <c:v>166.33</c:v>
                </c:pt>
                <c:pt idx="14">
                  <c:v>162.30000000000001</c:v>
                </c:pt>
                <c:pt idx="15">
                  <c:v>162.76</c:v>
                </c:pt>
                <c:pt idx="16">
                  <c:v>164.38939999999999</c:v>
                </c:pt>
                <c:pt idx="17">
                  <c:v>163.84</c:v>
                </c:pt>
                <c:pt idx="18">
                  <c:v>170.35</c:v>
                </c:pt>
                <c:pt idx="19">
                  <c:v>175</c:v>
                </c:pt>
                <c:pt idx="20">
                  <c:v>174.84</c:v>
                </c:pt>
                <c:pt idx="21">
                  <c:v>175.88</c:v>
                </c:pt>
                <c:pt idx="22">
                  <c:v>176.23990000000001</c:v>
                </c:pt>
                <c:pt idx="23">
                  <c:v>174.1</c:v>
                </c:pt>
                <c:pt idx="24">
                  <c:v>173.94579999999999</c:v>
                </c:pt>
                <c:pt idx="25">
                  <c:v>175.35</c:v>
                </c:pt>
                <c:pt idx="26">
                  <c:v>176.65</c:v>
                </c:pt>
                <c:pt idx="27">
                  <c:v>175.48</c:v>
                </c:pt>
                <c:pt idx="28">
                  <c:v>173.08</c:v>
                </c:pt>
                <c:pt idx="29">
                  <c:v>169.58</c:v>
                </c:pt>
                <c:pt idx="30">
                  <c:v>172.95</c:v>
                </c:pt>
                <c:pt idx="31">
                  <c:v>173.34</c:v>
                </c:pt>
                <c:pt idx="32">
                  <c:v>171.91</c:v>
                </c:pt>
                <c:pt idx="33">
                  <c:v>170.54130000000001</c:v>
                </c:pt>
                <c:pt idx="34">
                  <c:v>166.69</c:v>
                </c:pt>
                <c:pt idx="35">
                  <c:v>166.15</c:v>
                </c:pt>
                <c:pt idx="36">
                  <c:v>162.85</c:v>
                </c:pt>
                <c:pt idx="37">
                  <c:v>165.12</c:v>
                </c:pt>
                <c:pt idx="38">
                  <c:v>165.42</c:v>
                </c:pt>
                <c:pt idx="39">
                  <c:v>166.6</c:v>
                </c:pt>
                <c:pt idx="40">
                  <c:v>167.36</c:v>
                </c:pt>
                <c:pt idx="41">
                  <c:v>168.91</c:v>
                </c:pt>
                <c:pt idx="42">
                  <c:v>165.55</c:v>
                </c:pt>
                <c:pt idx="43">
                  <c:v>165.02</c:v>
                </c:pt>
                <c:pt idx="44">
                  <c:v>162.88</c:v>
                </c:pt>
                <c:pt idx="45">
                  <c:v>163.41</c:v>
                </c:pt>
                <c:pt idx="46">
                  <c:v>160.38999999999999</c:v>
                </c:pt>
              </c:numCache>
            </c:numRef>
          </c:val>
          <c:smooth val="0"/>
          <c:extLst>
            <c:ext xmlns:c16="http://schemas.microsoft.com/office/drawing/2014/chart" uri="{C3380CC4-5D6E-409C-BE32-E72D297353CC}">
              <c16:uniqueId val="{00000000-AC0F-4E6F-8B13-0864670A343D}"/>
            </c:ext>
          </c:extLst>
        </c:ser>
        <c:ser>
          <c:idx val="1"/>
          <c:order val="1"/>
          <c:tx>
            <c:strRef>
              <c:f>AAPL!$M$20</c:f>
              <c:strCache>
                <c:ptCount val="1"/>
                <c:pt idx="0">
                  <c:v>Low</c:v>
                </c:pt>
              </c:strCache>
            </c:strRef>
          </c:tx>
          <c:spPr>
            <a:ln w="25400" cap="rnd">
              <a:noFill/>
              <a:round/>
            </a:ln>
            <a:effectLst/>
          </c:spPr>
          <c:marker>
            <c:symbol val="none"/>
          </c:marker>
          <c:val>
            <c:numRef>
              <c:f>AAPL!$M$21:$M$67</c:f>
              <c:numCache>
                <c:formatCode>_([$$-409]* #,##0.00_);_([$$-409]* \(#,##0.00\);_([$$-409]* "-"??_);_(@_)</c:formatCode>
                <c:ptCount val="47"/>
                <c:pt idx="0">
                  <c:v>177.71</c:v>
                </c:pt>
                <c:pt idx="1">
                  <c:v>179.12</c:v>
                </c:pt>
                <c:pt idx="2">
                  <c:v>174.64</c:v>
                </c:pt>
                <c:pt idx="3">
                  <c:v>171.64</c:v>
                </c:pt>
                <c:pt idx="4">
                  <c:v>171.03</c:v>
                </c:pt>
                <c:pt idx="5">
                  <c:v>168.17</c:v>
                </c:pt>
                <c:pt idx="6">
                  <c:v>170.82</c:v>
                </c:pt>
                <c:pt idx="7">
                  <c:v>174.82</c:v>
                </c:pt>
                <c:pt idx="8">
                  <c:v>171.79</c:v>
                </c:pt>
                <c:pt idx="9">
                  <c:v>171.09</c:v>
                </c:pt>
                <c:pt idx="10">
                  <c:v>169.405</c:v>
                </c:pt>
                <c:pt idx="11">
                  <c:v>165.94</c:v>
                </c:pt>
                <c:pt idx="12">
                  <c:v>164.18</c:v>
                </c:pt>
                <c:pt idx="13">
                  <c:v>162.30000000000001</c:v>
                </c:pt>
                <c:pt idx="14">
                  <c:v>154.69999999999999</c:v>
                </c:pt>
                <c:pt idx="15">
                  <c:v>157.02000000000001</c:v>
                </c:pt>
                <c:pt idx="16">
                  <c:v>157.82</c:v>
                </c:pt>
                <c:pt idx="17">
                  <c:v>158.28</c:v>
                </c:pt>
                <c:pt idx="18">
                  <c:v>162.80000000000001</c:v>
                </c:pt>
                <c:pt idx="19">
                  <c:v>169.51</c:v>
                </c:pt>
                <c:pt idx="20">
                  <c:v>172.31</c:v>
                </c:pt>
                <c:pt idx="21">
                  <c:v>173.33</c:v>
                </c:pt>
                <c:pt idx="22">
                  <c:v>172.12</c:v>
                </c:pt>
                <c:pt idx="23">
                  <c:v>170.68</c:v>
                </c:pt>
                <c:pt idx="24">
                  <c:v>170.95</c:v>
                </c:pt>
                <c:pt idx="25">
                  <c:v>171.43</c:v>
                </c:pt>
                <c:pt idx="26">
                  <c:v>174.9</c:v>
                </c:pt>
                <c:pt idx="27">
                  <c:v>171.55</c:v>
                </c:pt>
                <c:pt idx="28">
                  <c:v>168.04</c:v>
                </c:pt>
                <c:pt idx="29">
                  <c:v>166.56</c:v>
                </c:pt>
                <c:pt idx="30">
                  <c:v>170.25</c:v>
                </c:pt>
                <c:pt idx="31">
                  <c:v>170.05</c:v>
                </c:pt>
                <c:pt idx="32">
                  <c:v>168.47</c:v>
                </c:pt>
                <c:pt idx="33">
                  <c:v>166.19</c:v>
                </c:pt>
                <c:pt idx="34">
                  <c:v>162.15</c:v>
                </c:pt>
                <c:pt idx="35">
                  <c:v>159.75</c:v>
                </c:pt>
                <c:pt idx="36">
                  <c:v>152</c:v>
                </c:pt>
                <c:pt idx="37">
                  <c:v>160.87379999999999</c:v>
                </c:pt>
                <c:pt idx="38">
                  <c:v>162.43</c:v>
                </c:pt>
                <c:pt idx="39">
                  <c:v>161.97</c:v>
                </c:pt>
                <c:pt idx="40">
                  <c:v>162.94999999999999</c:v>
                </c:pt>
                <c:pt idx="41">
                  <c:v>165.55</c:v>
                </c:pt>
                <c:pt idx="42">
                  <c:v>162.1</c:v>
                </c:pt>
                <c:pt idx="43">
                  <c:v>159.04</c:v>
                </c:pt>
                <c:pt idx="44">
                  <c:v>155.80000000000001</c:v>
                </c:pt>
                <c:pt idx="45">
                  <c:v>159.41</c:v>
                </c:pt>
                <c:pt idx="46">
                  <c:v>155.97999999999999</c:v>
                </c:pt>
              </c:numCache>
            </c:numRef>
          </c:val>
          <c:smooth val="0"/>
          <c:extLst>
            <c:ext xmlns:c16="http://schemas.microsoft.com/office/drawing/2014/chart" uri="{C3380CC4-5D6E-409C-BE32-E72D297353CC}">
              <c16:uniqueId val="{00000001-AC0F-4E6F-8B13-0864670A343D}"/>
            </c:ext>
          </c:extLst>
        </c:ser>
        <c:ser>
          <c:idx val="2"/>
          <c:order val="2"/>
          <c:tx>
            <c:strRef>
              <c:f>AAPL!$N$20</c:f>
              <c:strCache>
                <c:ptCount val="1"/>
                <c:pt idx="0">
                  <c:v>Close</c:v>
                </c:pt>
              </c:strCache>
            </c:strRef>
          </c:tx>
          <c:spPr>
            <a:ln w="25400" cap="rnd">
              <a:noFill/>
              <a:round/>
            </a:ln>
            <a:effectLst/>
          </c:spPr>
          <c:marker>
            <c:symbol val="circle"/>
            <c:size val="6"/>
            <c:spPr>
              <a:solidFill>
                <a:schemeClr val="accent3">
                  <a:alpha val="85000"/>
                </a:schemeClr>
              </a:solidFill>
              <a:ln>
                <a:noFill/>
              </a:ln>
              <a:effectLst/>
            </c:spPr>
          </c:marker>
          <c:val>
            <c:numRef>
              <c:f>AAPL!$N$21:$N$67</c:f>
              <c:numCache>
                <c:formatCode>_([$$-409]* #,##0.00_);_([$$-409]* \(#,##0.00\);_([$$-409]* "-"??_);_(@_)</c:formatCode>
                <c:ptCount val="47"/>
                <c:pt idx="0">
                  <c:v>182.01</c:v>
                </c:pt>
                <c:pt idx="1">
                  <c:v>179.7</c:v>
                </c:pt>
                <c:pt idx="2">
                  <c:v>174.92</c:v>
                </c:pt>
                <c:pt idx="3">
                  <c:v>172</c:v>
                </c:pt>
                <c:pt idx="4">
                  <c:v>172.17</c:v>
                </c:pt>
                <c:pt idx="5">
                  <c:v>172.19</c:v>
                </c:pt>
                <c:pt idx="6">
                  <c:v>175.08</c:v>
                </c:pt>
                <c:pt idx="7">
                  <c:v>175.53</c:v>
                </c:pt>
                <c:pt idx="8">
                  <c:v>172.19</c:v>
                </c:pt>
                <c:pt idx="9">
                  <c:v>173.07</c:v>
                </c:pt>
                <c:pt idx="10">
                  <c:v>169.8</c:v>
                </c:pt>
                <c:pt idx="11">
                  <c:v>166.23</c:v>
                </c:pt>
                <c:pt idx="12">
                  <c:v>164.51</c:v>
                </c:pt>
                <c:pt idx="13">
                  <c:v>162.41</c:v>
                </c:pt>
                <c:pt idx="14">
                  <c:v>161.62</c:v>
                </c:pt>
                <c:pt idx="15">
                  <c:v>159.78</c:v>
                </c:pt>
                <c:pt idx="16">
                  <c:v>159.69</c:v>
                </c:pt>
                <c:pt idx="17">
                  <c:v>159.22</c:v>
                </c:pt>
                <c:pt idx="18">
                  <c:v>170.33</c:v>
                </c:pt>
                <c:pt idx="19">
                  <c:v>174.78</c:v>
                </c:pt>
                <c:pt idx="20">
                  <c:v>174.61</c:v>
                </c:pt>
                <c:pt idx="21">
                  <c:v>175.84</c:v>
                </c:pt>
                <c:pt idx="22">
                  <c:v>172.9</c:v>
                </c:pt>
                <c:pt idx="23">
                  <c:v>172.39</c:v>
                </c:pt>
                <c:pt idx="24">
                  <c:v>171.66</c:v>
                </c:pt>
                <c:pt idx="25">
                  <c:v>174.83</c:v>
                </c:pt>
                <c:pt idx="26">
                  <c:v>176.28</c:v>
                </c:pt>
                <c:pt idx="27">
                  <c:v>172.12</c:v>
                </c:pt>
                <c:pt idx="28">
                  <c:v>168.64</c:v>
                </c:pt>
                <c:pt idx="29">
                  <c:v>168.88</c:v>
                </c:pt>
                <c:pt idx="30">
                  <c:v>172.79</c:v>
                </c:pt>
                <c:pt idx="31">
                  <c:v>172.55</c:v>
                </c:pt>
                <c:pt idx="32">
                  <c:v>168.88</c:v>
                </c:pt>
                <c:pt idx="33">
                  <c:v>167.3</c:v>
                </c:pt>
                <c:pt idx="34">
                  <c:v>164.32</c:v>
                </c:pt>
                <c:pt idx="35">
                  <c:v>160.07</c:v>
                </c:pt>
                <c:pt idx="36">
                  <c:v>162.74</c:v>
                </c:pt>
                <c:pt idx="37">
                  <c:v>164.85</c:v>
                </c:pt>
                <c:pt idx="38">
                  <c:v>165.12</c:v>
                </c:pt>
                <c:pt idx="39">
                  <c:v>163.19999999999999</c:v>
                </c:pt>
                <c:pt idx="40">
                  <c:v>166.56</c:v>
                </c:pt>
                <c:pt idx="41">
                  <c:v>166.23</c:v>
                </c:pt>
                <c:pt idx="42">
                  <c:v>163.16999999999999</c:v>
                </c:pt>
                <c:pt idx="43">
                  <c:v>159.30000000000001</c:v>
                </c:pt>
                <c:pt idx="44">
                  <c:v>157.44</c:v>
                </c:pt>
                <c:pt idx="45">
                  <c:v>162.94999999999999</c:v>
                </c:pt>
                <c:pt idx="46">
                  <c:v>158.52000000000001</c:v>
                </c:pt>
              </c:numCache>
            </c:numRef>
          </c:val>
          <c:smooth val="0"/>
          <c:extLst>
            <c:ext xmlns:c16="http://schemas.microsoft.com/office/drawing/2014/chart" uri="{C3380CC4-5D6E-409C-BE32-E72D297353CC}">
              <c16:uniqueId val="{00000002-AC0F-4E6F-8B13-0864670A343D}"/>
            </c:ext>
          </c:extLst>
        </c:ser>
        <c:dLbls>
          <c:showLegendKey val="0"/>
          <c:showVal val="0"/>
          <c:showCatName val="0"/>
          <c:showSerName val="0"/>
          <c:showPercent val="0"/>
          <c:showBubbleSize val="0"/>
        </c:dLbls>
        <c:hiLowLines>
          <c:spPr>
            <a:ln w="15875" cap="flat" cmpd="sng" algn="ctr">
              <a:solidFill>
                <a:schemeClr val="dk1">
                  <a:lumMod val="65000"/>
                  <a:lumOff val="35000"/>
                </a:schemeClr>
              </a:solidFill>
              <a:round/>
            </a:ln>
            <a:effectLst/>
          </c:spPr>
        </c:hiLowLines>
        <c:axId val="1127923423"/>
        <c:axId val="1127927167"/>
      </c:stockChart>
      <c:catAx>
        <c:axId val="1127923423"/>
        <c:scaling>
          <c:orientation val="minMax"/>
        </c:scaling>
        <c:delete val="0"/>
        <c:axPos val="b"/>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7927167"/>
        <c:crosses val="autoZero"/>
        <c:auto val="1"/>
        <c:lblAlgn val="ctr"/>
        <c:lblOffset val="100"/>
        <c:noMultiLvlLbl val="0"/>
      </c:catAx>
      <c:valAx>
        <c:axId val="1127927167"/>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7923423"/>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Metals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bar"/>
        <c:grouping val="clustered"/>
        <c:varyColors val="0"/>
        <c:ser>
          <c:idx val="1"/>
          <c:order val="1"/>
          <c:tx>
            <c:strRef>
              <c:f>Summary!$C$3</c:f>
              <c:strCache>
                <c:ptCount val="1"/>
              </c:strCache>
            </c:strRef>
          </c:tx>
          <c:spPr>
            <a:solidFill>
              <a:schemeClr val="accent5">
                <a:alpha val="85000"/>
              </a:schemeClr>
            </a:solidFill>
            <a:ln w="9525" cap="flat" cmpd="sng" algn="ctr">
              <a:solidFill>
                <a:schemeClr val="lt1">
                  <a:alpha val="50000"/>
                </a:schemeClr>
              </a:solidFill>
              <a:round/>
            </a:ln>
            <a:effectLst/>
          </c:spPr>
          <c:invertIfNegative val="0"/>
          <c:dLbls>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Summary!$A$4:$A$7</c:f>
              <c:strCache>
                <c:ptCount val="4"/>
                <c:pt idx="0">
                  <c:v>AA:</c:v>
                </c:pt>
                <c:pt idx="1">
                  <c:v>X:</c:v>
                </c:pt>
                <c:pt idx="2">
                  <c:v>NUE:</c:v>
                </c:pt>
                <c:pt idx="3">
                  <c:v>Total Investments</c:v>
                </c:pt>
              </c:strCache>
            </c:strRef>
          </c:cat>
          <c:val>
            <c:numRef>
              <c:f>Summary!$C$4:$C$7</c:f>
              <c:numCache>
                <c:formatCode>_("$"* #,##0.00_);_("$"* \(#,##0.00\);_("$"* "-"??_);_(@_)</c:formatCode>
                <c:ptCount val="4"/>
                <c:pt idx="0">
                  <c:v>2824.5719797443949</c:v>
                </c:pt>
                <c:pt idx="1">
                  <c:v>2561.2612612612606</c:v>
                </c:pt>
                <c:pt idx="2">
                  <c:v>1430.7053009883202</c:v>
                </c:pt>
                <c:pt idx="3">
                  <c:v>6816.5385419939757</c:v>
                </c:pt>
              </c:numCache>
            </c:numRef>
          </c:val>
          <c:extLst>
            <c:ext xmlns:c16="http://schemas.microsoft.com/office/drawing/2014/chart" uri="{C3380CC4-5D6E-409C-BE32-E72D297353CC}">
              <c16:uniqueId val="{00000001-2CC0-4FE8-B3F4-36474BC2738F}"/>
            </c:ext>
          </c:extLst>
        </c:ser>
        <c:dLbls>
          <c:dLblPos val="inEnd"/>
          <c:showLegendKey val="0"/>
          <c:showVal val="1"/>
          <c:showCatName val="0"/>
          <c:showSerName val="0"/>
          <c:showPercent val="0"/>
          <c:showBubbleSize val="0"/>
        </c:dLbls>
        <c:gapWidth val="65"/>
        <c:axId val="1499830847"/>
        <c:axId val="1499829183"/>
        <c:extLst>
          <c:ext xmlns:c15="http://schemas.microsoft.com/office/drawing/2012/chart" uri="{02D57815-91ED-43cb-92C2-25804820EDAC}">
            <c15:filteredBarSeries>
              <c15:ser>
                <c:idx val="0"/>
                <c:order val="0"/>
                <c:tx>
                  <c:strRef>
                    <c:extLst>
                      <c:ext uri="{02D57815-91ED-43cb-92C2-25804820EDAC}">
                        <c15:formulaRef>
                          <c15:sqref>Summary!$B$3</c15:sqref>
                        </c15:formulaRef>
                      </c:ext>
                    </c:extLst>
                    <c:strCache>
                      <c:ptCount val="1"/>
                    </c:strCache>
                  </c:strRef>
                </c:tx>
                <c:spPr>
                  <a:solidFill>
                    <a:schemeClr val="accent6">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uri="{CE6537A1-D6FC-4f65-9D91-7224C49458BB}">
                      <c15:showLeaderLines val="1"/>
                      <c15:leaderLines>
                        <c:spPr>
                          <a:ln w="9525">
                            <a:solidFill>
                              <a:schemeClr val="dk1">
                                <a:lumMod val="50000"/>
                                <a:lumOff val="50000"/>
                              </a:schemeClr>
                            </a:solidFill>
                          </a:ln>
                          <a:effectLst/>
                        </c:spPr>
                      </c15:leaderLines>
                    </c:ext>
                  </c:extLst>
                </c:dLbls>
                <c:cat>
                  <c:strRef>
                    <c:extLst>
                      <c:ext uri="{02D57815-91ED-43cb-92C2-25804820EDAC}">
                        <c15:formulaRef>
                          <c15:sqref>Summary!$A$4:$A$7</c15:sqref>
                        </c15:formulaRef>
                      </c:ext>
                    </c:extLst>
                    <c:strCache>
                      <c:ptCount val="4"/>
                      <c:pt idx="0">
                        <c:v>AA:</c:v>
                      </c:pt>
                      <c:pt idx="1">
                        <c:v>X:</c:v>
                      </c:pt>
                      <c:pt idx="2">
                        <c:v>NUE:</c:v>
                      </c:pt>
                      <c:pt idx="3">
                        <c:v>Total Investments</c:v>
                      </c:pt>
                    </c:strCache>
                  </c:strRef>
                </c:cat>
                <c:val>
                  <c:numRef>
                    <c:extLst>
                      <c:ext uri="{02D57815-91ED-43cb-92C2-25804820EDAC}">
                        <c15:formulaRef>
                          <c15:sqref>Summary!$B$4:$B$7</c15:sqref>
                        </c15:formulaRef>
                      </c:ext>
                    </c:extLst>
                    <c:numCache>
                      <c:formatCode>General</c:formatCode>
                      <c:ptCount val="4"/>
                    </c:numCache>
                  </c:numRef>
                </c:val>
                <c:extLst>
                  <c:ext xmlns:c16="http://schemas.microsoft.com/office/drawing/2014/chart" uri="{C3380CC4-5D6E-409C-BE32-E72D297353CC}">
                    <c16:uniqueId val="{00000000-2CC0-4FE8-B3F4-36474BC2738F}"/>
                  </c:ext>
                </c:extLst>
              </c15:ser>
            </c15:filteredBarSeries>
          </c:ext>
        </c:extLst>
      </c:barChart>
      <c:catAx>
        <c:axId val="1499830847"/>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499829183"/>
        <c:crosses val="autoZero"/>
        <c:auto val="1"/>
        <c:lblAlgn val="ctr"/>
        <c:lblOffset val="100"/>
        <c:noMultiLvlLbl val="0"/>
      </c:catAx>
      <c:valAx>
        <c:axId val="1499829183"/>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499830847"/>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Technology</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bar"/>
        <c:grouping val="clustered"/>
        <c:varyColors val="0"/>
        <c:ser>
          <c:idx val="1"/>
          <c:order val="1"/>
          <c:tx>
            <c:strRef>
              <c:f>Summary!$G$3</c:f>
              <c:strCache>
                <c:ptCount val="1"/>
              </c:strCache>
            </c:strRef>
          </c:tx>
          <c:spPr>
            <a:solidFill>
              <a:schemeClr val="accent5">
                <a:alpha val="85000"/>
              </a:schemeClr>
            </a:solidFill>
            <a:ln w="9525" cap="flat" cmpd="sng" algn="ctr">
              <a:solidFill>
                <a:schemeClr val="lt1">
                  <a:alpha val="50000"/>
                </a:schemeClr>
              </a:solidFill>
              <a:round/>
            </a:ln>
            <a:effectLst/>
          </c:spPr>
          <c:invertIfNegative val="0"/>
          <c:dLbls>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Summary!$E$4:$E$7</c:f>
              <c:strCache>
                <c:ptCount val="4"/>
                <c:pt idx="0">
                  <c:v>FB:</c:v>
                </c:pt>
                <c:pt idx="1">
                  <c:v>GOOGL:</c:v>
                </c:pt>
                <c:pt idx="2">
                  <c:v>ADBE:</c:v>
                </c:pt>
                <c:pt idx="3">
                  <c:v>Total Investments</c:v>
                </c:pt>
              </c:strCache>
            </c:strRef>
          </c:cat>
          <c:val>
            <c:numRef>
              <c:f>Summary!$G$4:$G$7</c:f>
              <c:numCache>
                <c:formatCode>_("$"* #,##0.00_);_("$"* \(#,##0.00\);_("$"* "-"??_);_(@_)</c:formatCode>
                <c:ptCount val="4"/>
                <c:pt idx="0">
                  <c:v>-8273.7564673940906</c:v>
                </c:pt>
                <c:pt idx="1">
                  <c:v>-1107.9461147251936</c:v>
                </c:pt>
                <c:pt idx="2">
                  <c:v>-3157.1363481034286</c:v>
                </c:pt>
                <c:pt idx="3">
                  <c:v>-12538.838930222711</c:v>
                </c:pt>
              </c:numCache>
            </c:numRef>
          </c:val>
          <c:extLst>
            <c:ext xmlns:c16="http://schemas.microsoft.com/office/drawing/2014/chart" uri="{C3380CC4-5D6E-409C-BE32-E72D297353CC}">
              <c16:uniqueId val="{00000001-42D5-4C71-A27D-5EAC6E30A936}"/>
            </c:ext>
          </c:extLst>
        </c:ser>
        <c:dLbls>
          <c:dLblPos val="inEnd"/>
          <c:showLegendKey val="0"/>
          <c:showVal val="1"/>
          <c:showCatName val="0"/>
          <c:showSerName val="0"/>
          <c:showPercent val="0"/>
          <c:showBubbleSize val="0"/>
        </c:dLbls>
        <c:gapWidth val="65"/>
        <c:axId val="59378240"/>
        <c:axId val="59386560"/>
        <c:extLst>
          <c:ext xmlns:c15="http://schemas.microsoft.com/office/drawing/2012/chart" uri="{02D57815-91ED-43cb-92C2-25804820EDAC}">
            <c15:filteredBarSeries>
              <c15:ser>
                <c:idx val="0"/>
                <c:order val="0"/>
                <c:tx>
                  <c:strRef>
                    <c:extLst>
                      <c:ext uri="{02D57815-91ED-43cb-92C2-25804820EDAC}">
                        <c15:formulaRef>
                          <c15:sqref>Summary!$F$3</c15:sqref>
                        </c15:formulaRef>
                      </c:ext>
                    </c:extLst>
                    <c:strCache>
                      <c:ptCount val="1"/>
                    </c:strCache>
                  </c:strRef>
                </c:tx>
                <c:spPr>
                  <a:solidFill>
                    <a:schemeClr val="accent6">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uri="{CE6537A1-D6FC-4f65-9D91-7224C49458BB}">
                      <c15:showLeaderLines val="1"/>
                      <c15:leaderLines>
                        <c:spPr>
                          <a:ln w="9525">
                            <a:solidFill>
                              <a:schemeClr val="dk1">
                                <a:lumMod val="50000"/>
                                <a:lumOff val="50000"/>
                              </a:schemeClr>
                            </a:solidFill>
                          </a:ln>
                          <a:effectLst/>
                        </c:spPr>
                      </c15:leaderLines>
                    </c:ext>
                  </c:extLst>
                </c:dLbls>
                <c:cat>
                  <c:strRef>
                    <c:extLst>
                      <c:ext uri="{02D57815-91ED-43cb-92C2-25804820EDAC}">
                        <c15:formulaRef>
                          <c15:sqref>Summary!$E$4:$E$7</c15:sqref>
                        </c15:formulaRef>
                      </c:ext>
                    </c:extLst>
                    <c:strCache>
                      <c:ptCount val="4"/>
                      <c:pt idx="0">
                        <c:v>FB:</c:v>
                      </c:pt>
                      <c:pt idx="1">
                        <c:v>GOOGL:</c:v>
                      </c:pt>
                      <c:pt idx="2">
                        <c:v>ADBE:</c:v>
                      </c:pt>
                      <c:pt idx="3">
                        <c:v>Total Investments</c:v>
                      </c:pt>
                    </c:strCache>
                  </c:strRef>
                </c:cat>
                <c:val>
                  <c:numRef>
                    <c:extLst>
                      <c:ext uri="{02D57815-91ED-43cb-92C2-25804820EDAC}">
                        <c15:formulaRef>
                          <c15:sqref>Summary!$F$4:$F$7</c15:sqref>
                        </c15:formulaRef>
                      </c:ext>
                    </c:extLst>
                    <c:numCache>
                      <c:formatCode>General</c:formatCode>
                      <c:ptCount val="4"/>
                    </c:numCache>
                  </c:numRef>
                </c:val>
                <c:extLst>
                  <c:ext xmlns:c16="http://schemas.microsoft.com/office/drawing/2014/chart" uri="{C3380CC4-5D6E-409C-BE32-E72D297353CC}">
                    <c16:uniqueId val="{00000000-42D5-4C71-A27D-5EAC6E30A936}"/>
                  </c:ext>
                </c:extLst>
              </c15:ser>
            </c15:filteredBarSeries>
          </c:ext>
        </c:extLst>
      </c:barChart>
      <c:catAx>
        <c:axId val="5937824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59386560"/>
        <c:crosses val="autoZero"/>
        <c:auto val="1"/>
        <c:lblAlgn val="ctr"/>
        <c:lblOffset val="100"/>
        <c:noMultiLvlLbl val="0"/>
      </c:catAx>
      <c:valAx>
        <c:axId val="59386560"/>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59378240"/>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Oil</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bar"/>
        <c:grouping val="clustered"/>
        <c:varyColors val="0"/>
        <c:ser>
          <c:idx val="1"/>
          <c:order val="1"/>
          <c:tx>
            <c:strRef>
              <c:f>Summary!$K$3</c:f>
              <c:strCache>
                <c:ptCount val="1"/>
              </c:strCache>
            </c:strRef>
          </c:tx>
          <c:spPr>
            <a:solidFill>
              <a:schemeClr val="accent5">
                <a:alpha val="85000"/>
              </a:schemeClr>
            </a:solidFill>
            <a:ln w="9525" cap="flat" cmpd="sng" algn="ctr">
              <a:solidFill>
                <a:schemeClr val="lt1">
                  <a:alpha val="50000"/>
                </a:schemeClr>
              </a:solidFill>
              <a:round/>
            </a:ln>
            <a:effectLst/>
          </c:spPr>
          <c:invertIfNegative val="0"/>
          <c:dLbls>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Summary!$I$4:$I$7</c:f>
              <c:strCache>
                <c:ptCount val="4"/>
                <c:pt idx="0">
                  <c:v>MRO:</c:v>
                </c:pt>
                <c:pt idx="1">
                  <c:v>OXY:</c:v>
                </c:pt>
                <c:pt idx="2">
                  <c:v>EOG:</c:v>
                </c:pt>
                <c:pt idx="3">
                  <c:v>Total Investments</c:v>
                </c:pt>
              </c:strCache>
            </c:strRef>
          </c:cat>
          <c:val>
            <c:numRef>
              <c:f>Summary!$K$4:$K$7</c:f>
              <c:numCache>
                <c:formatCode>_("$"* #,##0.00_);_("$"* \(#,##0.00\);_("$"* "-"??_);_(@_)</c:formatCode>
                <c:ptCount val="4"/>
                <c:pt idx="0">
                  <c:v>3145.1005025125619</c:v>
                </c:pt>
                <c:pt idx="1">
                  <c:v>4797.3507655255453</c:v>
                </c:pt>
                <c:pt idx="2">
                  <c:v>2571.4881548214885</c:v>
                </c:pt>
                <c:pt idx="3">
                  <c:v>10513.939422859596</c:v>
                </c:pt>
              </c:numCache>
            </c:numRef>
          </c:val>
          <c:extLst>
            <c:ext xmlns:c16="http://schemas.microsoft.com/office/drawing/2014/chart" uri="{C3380CC4-5D6E-409C-BE32-E72D297353CC}">
              <c16:uniqueId val="{00000001-8B28-4925-81A1-B3A62B989942}"/>
            </c:ext>
          </c:extLst>
        </c:ser>
        <c:dLbls>
          <c:dLblPos val="inEnd"/>
          <c:showLegendKey val="0"/>
          <c:showVal val="1"/>
          <c:showCatName val="0"/>
          <c:showSerName val="0"/>
          <c:showPercent val="0"/>
          <c:showBubbleSize val="0"/>
        </c:dLbls>
        <c:gapWidth val="65"/>
        <c:axId val="117819488"/>
        <c:axId val="117824896"/>
        <c:extLst>
          <c:ext xmlns:c15="http://schemas.microsoft.com/office/drawing/2012/chart" uri="{02D57815-91ED-43cb-92C2-25804820EDAC}">
            <c15:filteredBarSeries>
              <c15:ser>
                <c:idx val="0"/>
                <c:order val="0"/>
                <c:tx>
                  <c:strRef>
                    <c:extLst>
                      <c:ext uri="{02D57815-91ED-43cb-92C2-25804820EDAC}">
                        <c15:formulaRef>
                          <c15:sqref>Summary!$J$3</c15:sqref>
                        </c15:formulaRef>
                      </c:ext>
                    </c:extLst>
                    <c:strCache>
                      <c:ptCount val="1"/>
                    </c:strCache>
                  </c:strRef>
                </c:tx>
                <c:spPr>
                  <a:solidFill>
                    <a:schemeClr val="accent6">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uri="{CE6537A1-D6FC-4f65-9D91-7224C49458BB}">
                      <c15:showLeaderLines val="1"/>
                      <c15:leaderLines>
                        <c:spPr>
                          <a:ln w="9525">
                            <a:solidFill>
                              <a:schemeClr val="dk1">
                                <a:lumMod val="50000"/>
                                <a:lumOff val="50000"/>
                              </a:schemeClr>
                            </a:solidFill>
                          </a:ln>
                          <a:effectLst/>
                        </c:spPr>
                      </c15:leaderLines>
                    </c:ext>
                  </c:extLst>
                </c:dLbls>
                <c:cat>
                  <c:strRef>
                    <c:extLst>
                      <c:ext uri="{02D57815-91ED-43cb-92C2-25804820EDAC}">
                        <c15:formulaRef>
                          <c15:sqref>Summary!$I$4:$I$7</c15:sqref>
                        </c15:formulaRef>
                      </c:ext>
                    </c:extLst>
                    <c:strCache>
                      <c:ptCount val="4"/>
                      <c:pt idx="0">
                        <c:v>MRO:</c:v>
                      </c:pt>
                      <c:pt idx="1">
                        <c:v>OXY:</c:v>
                      </c:pt>
                      <c:pt idx="2">
                        <c:v>EOG:</c:v>
                      </c:pt>
                      <c:pt idx="3">
                        <c:v>Total Investments</c:v>
                      </c:pt>
                    </c:strCache>
                  </c:strRef>
                </c:cat>
                <c:val>
                  <c:numRef>
                    <c:extLst>
                      <c:ext uri="{02D57815-91ED-43cb-92C2-25804820EDAC}">
                        <c15:formulaRef>
                          <c15:sqref>Summary!$J$4:$J$7</c15:sqref>
                        </c15:formulaRef>
                      </c:ext>
                    </c:extLst>
                    <c:numCache>
                      <c:formatCode>General</c:formatCode>
                      <c:ptCount val="4"/>
                    </c:numCache>
                  </c:numRef>
                </c:val>
                <c:extLst>
                  <c:ext xmlns:c16="http://schemas.microsoft.com/office/drawing/2014/chart" uri="{C3380CC4-5D6E-409C-BE32-E72D297353CC}">
                    <c16:uniqueId val="{00000000-8B28-4925-81A1-B3A62B989942}"/>
                  </c:ext>
                </c:extLst>
              </c15:ser>
            </c15:filteredBarSeries>
          </c:ext>
        </c:extLst>
      </c:barChart>
      <c:catAx>
        <c:axId val="117819488"/>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7824896"/>
        <c:crosses val="autoZero"/>
        <c:auto val="1"/>
        <c:lblAlgn val="ctr"/>
        <c:lblOffset val="100"/>
        <c:noMultiLvlLbl val="0"/>
      </c:catAx>
      <c:valAx>
        <c:axId val="117824896"/>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7819488"/>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Other</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bar"/>
        <c:grouping val="clustered"/>
        <c:varyColors val="0"/>
        <c:ser>
          <c:idx val="1"/>
          <c:order val="1"/>
          <c:tx>
            <c:strRef>
              <c:f>Summary!$O$3</c:f>
              <c:strCache>
                <c:ptCount val="1"/>
              </c:strCache>
            </c:strRef>
          </c:tx>
          <c:spPr>
            <a:solidFill>
              <a:schemeClr val="accent5">
                <a:alpha val="85000"/>
              </a:schemeClr>
            </a:solidFill>
            <a:ln w="9525" cap="flat" cmpd="sng" algn="ctr">
              <a:solidFill>
                <a:schemeClr val="lt1">
                  <a:alpha val="50000"/>
                </a:schemeClr>
              </a:solidFill>
              <a:round/>
            </a:ln>
            <a:effectLst/>
          </c:spPr>
          <c:invertIfNegative val="0"/>
          <c:dLbls>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Summary!$M$4:$M$7</c:f>
              <c:strCache>
                <c:ptCount val="4"/>
                <c:pt idx="0">
                  <c:v>AMZN:</c:v>
                </c:pt>
                <c:pt idx="1">
                  <c:v>TSLA:</c:v>
                </c:pt>
                <c:pt idx="2">
                  <c:v>AAPL:</c:v>
                </c:pt>
                <c:pt idx="3">
                  <c:v>Total Investments</c:v>
                </c:pt>
              </c:strCache>
            </c:strRef>
          </c:cat>
          <c:val>
            <c:numRef>
              <c:f>Summary!$O$4:$O$7</c:f>
              <c:numCache>
                <c:formatCode>_("$"* #,##0.00_);_("$"* \(#,##0.00\);_("$"* "-"??_);_(@_)</c:formatCode>
                <c:ptCount val="4"/>
                <c:pt idx="0">
                  <c:v>-1884.2372332998448</c:v>
                </c:pt>
                <c:pt idx="1">
                  <c:v>-4859.0301801264477</c:v>
                </c:pt>
                <c:pt idx="2">
                  <c:v>-1650.7696189755241</c:v>
                </c:pt>
                <c:pt idx="3">
                  <c:v>-8394.0370324018168</c:v>
                </c:pt>
              </c:numCache>
            </c:numRef>
          </c:val>
          <c:extLst>
            <c:ext xmlns:c16="http://schemas.microsoft.com/office/drawing/2014/chart" uri="{C3380CC4-5D6E-409C-BE32-E72D297353CC}">
              <c16:uniqueId val="{00000001-C058-497F-B036-D98F80B55C30}"/>
            </c:ext>
          </c:extLst>
        </c:ser>
        <c:dLbls>
          <c:dLblPos val="inEnd"/>
          <c:showLegendKey val="0"/>
          <c:showVal val="1"/>
          <c:showCatName val="0"/>
          <c:showSerName val="0"/>
          <c:showPercent val="0"/>
          <c:showBubbleSize val="0"/>
        </c:dLbls>
        <c:gapWidth val="65"/>
        <c:axId val="117836960"/>
        <c:axId val="117833216"/>
        <c:extLst>
          <c:ext xmlns:c15="http://schemas.microsoft.com/office/drawing/2012/chart" uri="{02D57815-91ED-43cb-92C2-25804820EDAC}">
            <c15:filteredBarSeries>
              <c15:ser>
                <c:idx val="0"/>
                <c:order val="0"/>
                <c:tx>
                  <c:strRef>
                    <c:extLst>
                      <c:ext uri="{02D57815-91ED-43cb-92C2-25804820EDAC}">
                        <c15:formulaRef>
                          <c15:sqref>Summary!$N$3</c15:sqref>
                        </c15:formulaRef>
                      </c:ext>
                    </c:extLst>
                    <c:strCache>
                      <c:ptCount val="1"/>
                    </c:strCache>
                  </c:strRef>
                </c:tx>
                <c:spPr>
                  <a:solidFill>
                    <a:schemeClr val="accent6">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uri="{CE6537A1-D6FC-4f65-9D91-7224C49458BB}">
                      <c15:showLeaderLines val="1"/>
                      <c15:leaderLines>
                        <c:spPr>
                          <a:ln w="9525">
                            <a:solidFill>
                              <a:schemeClr val="dk1">
                                <a:lumMod val="50000"/>
                                <a:lumOff val="50000"/>
                              </a:schemeClr>
                            </a:solidFill>
                          </a:ln>
                          <a:effectLst/>
                        </c:spPr>
                      </c15:leaderLines>
                    </c:ext>
                  </c:extLst>
                </c:dLbls>
                <c:cat>
                  <c:strRef>
                    <c:extLst>
                      <c:ext uri="{02D57815-91ED-43cb-92C2-25804820EDAC}">
                        <c15:formulaRef>
                          <c15:sqref>Summary!$M$4:$M$7</c15:sqref>
                        </c15:formulaRef>
                      </c:ext>
                    </c:extLst>
                    <c:strCache>
                      <c:ptCount val="4"/>
                      <c:pt idx="0">
                        <c:v>AMZN:</c:v>
                      </c:pt>
                      <c:pt idx="1">
                        <c:v>TSLA:</c:v>
                      </c:pt>
                      <c:pt idx="2">
                        <c:v>AAPL:</c:v>
                      </c:pt>
                      <c:pt idx="3">
                        <c:v>Total Investments</c:v>
                      </c:pt>
                    </c:strCache>
                  </c:strRef>
                </c:cat>
                <c:val>
                  <c:numRef>
                    <c:extLst>
                      <c:ext uri="{02D57815-91ED-43cb-92C2-25804820EDAC}">
                        <c15:formulaRef>
                          <c15:sqref>Summary!$N$4:$N$7</c15:sqref>
                        </c15:formulaRef>
                      </c:ext>
                    </c:extLst>
                    <c:numCache>
                      <c:formatCode>General</c:formatCode>
                      <c:ptCount val="4"/>
                    </c:numCache>
                  </c:numRef>
                </c:val>
                <c:extLst>
                  <c:ext xmlns:c16="http://schemas.microsoft.com/office/drawing/2014/chart" uri="{C3380CC4-5D6E-409C-BE32-E72D297353CC}">
                    <c16:uniqueId val="{00000000-C058-497F-B036-D98F80B55C30}"/>
                  </c:ext>
                </c:extLst>
              </c15:ser>
            </c15:filteredBarSeries>
          </c:ext>
        </c:extLst>
      </c:barChart>
      <c:catAx>
        <c:axId val="11783696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7833216"/>
        <c:crosses val="autoZero"/>
        <c:auto val="1"/>
        <c:lblAlgn val="ctr"/>
        <c:lblOffset val="100"/>
        <c:noMultiLvlLbl val="0"/>
      </c:catAx>
      <c:valAx>
        <c:axId val="117833216"/>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7836960"/>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Manufacturing</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bar"/>
        <c:grouping val="clustered"/>
        <c:varyColors val="0"/>
        <c:ser>
          <c:idx val="1"/>
          <c:order val="1"/>
          <c:tx>
            <c:strRef>
              <c:f>Summary!$C$16</c:f>
              <c:strCache>
                <c:ptCount val="1"/>
              </c:strCache>
            </c:strRef>
          </c:tx>
          <c:spPr>
            <a:solidFill>
              <a:schemeClr val="accent5">
                <a:alpha val="85000"/>
              </a:schemeClr>
            </a:solidFill>
            <a:ln w="9525" cap="flat" cmpd="sng" algn="ctr">
              <a:solidFill>
                <a:schemeClr val="lt1">
                  <a:alpha val="50000"/>
                </a:schemeClr>
              </a:solidFill>
              <a:round/>
            </a:ln>
            <a:effectLst/>
          </c:spPr>
          <c:invertIfNegative val="0"/>
          <c:dLbls>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Summary!$A$17:$A$20</c:f>
              <c:strCache>
                <c:ptCount val="4"/>
                <c:pt idx="0">
                  <c:v>NIO:</c:v>
                </c:pt>
                <c:pt idx="1">
                  <c:v>TSM:</c:v>
                </c:pt>
                <c:pt idx="2">
                  <c:v>CSL:</c:v>
                </c:pt>
                <c:pt idx="3">
                  <c:v>Total Investments</c:v>
                </c:pt>
              </c:strCache>
            </c:strRef>
          </c:cat>
          <c:val>
            <c:numRef>
              <c:f>Summary!$C$17:$C$20</c:f>
              <c:numCache>
                <c:formatCode>_("$"* #,##0.00_);_("$"* \(#,##0.00\);_("$"* "-"??_);_(@_)</c:formatCode>
                <c:ptCount val="4"/>
                <c:pt idx="0">
                  <c:v>-57562.464828362419</c:v>
                </c:pt>
                <c:pt idx="1">
                  <c:v>-2562.6683339746091</c:v>
                </c:pt>
                <c:pt idx="2">
                  <c:v>-812.52178459393565</c:v>
                </c:pt>
                <c:pt idx="3">
                  <c:v>-60937.654946930961</c:v>
                </c:pt>
              </c:numCache>
            </c:numRef>
          </c:val>
          <c:extLst>
            <c:ext xmlns:c16="http://schemas.microsoft.com/office/drawing/2014/chart" uri="{C3380CC4-5D6E-409C-BE32-E72D297353CC}">
              <c16:uniqueId val="{00000001-A8C3-48C6-939E-C40ADA44E25C}"/>
            </c:ext>
          </c:extLst>
        </c:ser>
        <c:dLbls>
          <c:dLblPos val="inEnd"/>
          <c:showLegendKey val="0"/>
          <c:showVal val="1"/>
          <c:showCatName val="0"/>
          <c:showSerName val="0"/>
          <c:showPercent val="0"/>
          <c:showBubbleSize val="0"/>
        </c:dLbls>
        <c:gapWidth val="65"/>
        <c:axId val="124993840"/>
        <c:axId val="124992176"/>
        <c:extLst>
          <c:ext xmlns:c15="http://schemas.microsoft.com/office/drawing/2012/chart" uri="{02D57815-91ED-43cb-92C2-25804820EDAC}">
            <c15:filteredBarSeries>
              <c15:ser>
                <c:idx val="0"/>
                <c:order val="0"/>
                <c:tx>
                  <c:strRef>
                    <c:extLst>
                      <c:ext uri="{02D57815-91ED-43cb-92C2-25804820EDAC}">
                        <c15:formulaRef>
                          <c15:sqref>Summary!$B$16</c15:sqref>
                        </c15:formulaRef>
                      </c:ext>
                    </c:extLst>
                    <c:strCache>
                      <c:ptCount val="1"/>
                    </c:strCache>
                  </c:strRef>
                </c:tx>
                <c:spPr>
                  <a:solidFill>
                    <a:schemeClr val="accent6">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uri="{CE6537A1-D6FC-4f65-9D91-7224C49458BB}">
                      <c15:showLeaderLines val="1"/>
                      <c15:leaderLines>
                        <c:spPr>
                          <a:ln w="9525">
                            <a:solidFill>
                              <a:schemeClr val="dk1">
                                <a:lumMod val="50000"/>
                                <a:lumOff val="50000"/>
                              </a:schemeClr>
                            </a:solidFill>
                          </a:ln>
                          <a:effectLst/>
                        </c:spPr>
                      </c15:leaderLines>
                    </c:ext>
                  </c:extLst>
                </c:dLbls>
                <c:cat>
                  <c:strRef>
                    <c:extLst>
                      <c:ext uri="{02D57815-91ED-43cb-92C2-25804820EDAC}">
                        <c15:formulaRef>
                          <c15:sqref>Summary!$A$17:$A$20</c15:sqref>
                        </c15:formulaRef>
                      </c:ext>
                    </c:extLst>
                    <c:strCache>
                      <c:ptCount val="4"/>
                      <c:pt idx="0">
                        <c:v>NIO:</c:v>
                      </c:pt>
                      <c:pt idx="1">
                        <c:v>TSM:</c:v>
                      </c:pt>
                      <c:pt idx="2">
                        <c:v>CSL:</c:v>
                      </c:pt>
                      <c:pt idx="3">
                        <c:v>Total Investments</c:v>
                      </c:pt>
                    </c:strCache>
                  </c:strRef>
                </c:cat>
                <c:val>
                  <c:numRef>
                    <c:extLst>
                      <c:ext uri="{02D57815-91ED-43cb-92C2-25804820EDAC}">
                        <c15:formulaRef>
                          <c15:sqref>Summary!$B$17:$B$20</c15:sqref>
                        </c15:formulaRef>
                      </c:ext>
                    </c:extLst>
                    <c:numCache>
                      <c:formatCode>General</c:formatCode>
                      <c:ptCount val="4"/>
                    </c:numCache>
                  </c:numRef>
                </c:val>
                <c:extLst>
                  <c:ext xmlns:c16="http://schemas.microsoft.com/office/drawing/2014/chart" uri="{C3380CC4-5D6E-409C-BE32-E72D297353CC}">
                    <c16:uniqueId val="{00000000-A8C3-48C6-939E-C40ADA44E25C}"/>
                  </c:ext>
                </c:extLst>
              </c15:ser>
            </c15:filteredBarSeries>
          </c:ext>
        </c:extLst>
      </c:barChart>
      <c:catAx>
        <c:axId val="12499384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4992176"/>
        <c:crosses val="autoZero"/>
        <c:auto val="1"/>
        <c:lblAlgn val="ctr"/>
        <c:lblOffset val="100"/>
        <c:noMultiLvlLbl val="0"/>
      </c:catAx>
      <c:valAx>
        <c:axId val="124992176"/>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24993840"/>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Entertainment</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manualLayout>
          <c:layoutTarget val="inner"/>
          <c:xMode val="edge"/>
          <c:yMode val="edge"/>
          <c:x val="8.4013779527559049E-2"/>
          <c:y val="0.1948603820355789"/>
          <c:w val="0.85007655293088369"/>
          <c:h val="0.72088837853601628"/>
        </c:manualLayout>
      </c:layout>
      <c:barChart>
        <c:barDir val="bar"/>
        <c:grouping val="clustered"/>
        <c:varyColors val="0"/>
        <c:ser>
          <c:idx val="1"/>
          <c:order val="1"/>
          <c:tx>
            <c:strRef>
              <c:f>Summary!$G$16</c:f>
              <c:strCache>
                <c:ptCount val="1"/>
              </c:strCache>
            </c:strRef>
          </c:tx>
          <c:spPr>
            <a:solidFill>
              <a:schemeClr val="accent5">
                <a:alpha val="85000"/>
              </a:schemeClr>
            </a:solidFill>
            <a:ln w="9525" cap="flat" cmpd="sng" algn="ctr">
              <a:solidFill>
                <a:schemeClr val="lt1">
                  <a:alpha val="50000"/>
                </a:schemeClr>
              </a:solidFill>
              <a:round/>
            </a:ln>
            <a:effectLst/>
          </c:spPr>
          <c:invertIfNegative val="0"/>
          <c:dLbls>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Summary!$E$17:$E$20</c:f>
              <c:strCache>
                <c:ptCount val="4"/>
                <c:pt idx="0">
                  <c:v>MGM:</c:v>
                </c:pt>
                <c:pt idx="1">
                  <c:v>DIS:</c:v>
                </c:pt>
                <c:pt idx="2">
                  <c:v>NFLX:</c:v>
                </c:pt>
                <c:pt idx="3">
                  <c:v>Total Investments</c:v>
                </c:pt>
              </c:strCache>
            </c:strRef>
          </c:cat>
          <c:val>
            <c:numRef>
              <c:f>Summary!$G$17:$G$20</c:f>
              <c:numCache>
                <c:formatCode>_("$"* #,##0.00_);_("$"* \(#,##0.00\);_("$"* "-"??_);_(@_)</c:formatCode>
                <c:ptCount val="4"/>
                <c:pt idx="0">
                  <c:v>-1314.6246025923235</c:v>
                </c:pt>
                <c:pt idx="1">
                  <c:v>-1967.3750374139488</c:v>
                </c:pt>
                <c:pt idx="2">
                  <c:v>-7685.0491913557744</c:v>
                </c:pt>
                <c:pt idx="3">
                  <c:v>-10967.048831362046</c:v>
                </c:pt>
              </c:numCache>
            </c:numRef>
          </c:val>
          <c:extLst>
            <c:ext xmlns:c16="http://schemas.microsoft.com/office/drawing/2014/chart" uri="{C3380CC4-5D6E-409C-BE32-E72D297353CC}">
              <c16:uniqueId val="{00000001-AA9D-4149-9264-1A53A06F3445}"/>
            </c:ext>
          </c:extLst>
        </c:ser>
        <c:dLbls>
          <c:dLblPos val="inEnd"/>
          <c:showLegendKey val="0"/>
          <c:showVal val="1"/>
          <c:showCatName val="0"/>
          <c:showSerName val="0"/>
          <c:showPercent val="0"/>
          <c:showBubbleSize val="0"/>
        </c:dLbls>
        <c:gapWidth val="65"/>
        <c:axId val="124990096"/>
        <c:axId val="124991760"/>
        <c:extLst>
          <c:ext xmlns:c15="http://schemas.microsoft.com/office/drawing/2012/chart" uri="{02D57815-91ED-43cb-92C2-25804820EDAC}">
            <c15:filteredBarSeries>
              <c15:ser>
                <c:idx val="0"/>
                <c:order val="0"/>
                <c:tx>
                  <c:strRef>
                    <c:extLst>
                      <c:ext uri="{02D57815-91ED-43cb-92C2-25804820EDAC}">
                        <c15:formulaRef>
                          <c15:sqref>Summary!$F$16</c15:sqref>
                        </c15:formulaRef>
                      </c:ext>
                    </c:extLst>
                    <c:strCache>
                      <c:ptCount val="1"/>
                    </c:strCache>
                  </c:strRef>
                </c:tx>
                <c:spPr>
                  <a:solidFill>
                    <a:schemeClr val="accent6">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uri="{CE6537A1-D6FC-4f65-9D91-7224C49458BB}">
                      <c15:showLeaderLines val="1"/>
                      <c15:leaderLines>
                        <c:spPr>
                          <a:ln w="9525">
                            <a:solidFill>
                              <a:schemeClr val="dk1">
                                <a:lumMod val="50000"/>
                                <a:lumOff val="50000"/>
                              </a:schemeClr>
                            </a:solidFill>
                          </a:ln>
                          <a:effectLst/>
                        </c:spPr>
                      </c15:leaderLines>
                    </c:ext>
                  </c:extLst>
                </c:dLbls>
                <c:cat>
                  <c:strRef>
                    <c:extLst>
                      <c:ext uri="{02D57815-91ED-43cb-92C2-25804820EDAC}">
                        <c15:formulaRef>
                          <c15:sqref>Summary!$E$17:$E$20</c15:sqref>
                        </c15:formulaRef>
                      </c:ext>
                    </c:extLst>
                    <c:strCache>
                      <c:ptCount val="4"/>
                      <c:pt idx="0">
                        <c:v>MGM:</c:v>
                      </c:pt>
                      <c:pt idx="1">
                        <c:v>DIS:</c:v>
                      </c:pt>
                      <c:pt idx="2">
                        <c:v>NFLX:</c:v>
                      </c:pt>
                      <c:pt idx="3">
                        <c:v>Total Investments</c:v>
                      </c:pt>
                    </c:strCache>
                  </c:strRef>
                </c:cat>
                <c:val>
                  <c:numRef>
                    <c:extLst>
                      <c:ext uri="{02D57815-91ED-43cb-92C2-25804820EDAC}">
                        <c15:formulaRef>
                          <c15:sqref>Summary!$F$17:$F$20</c15:sqref>
                        </c15:formulaRef>
                      </c:ext>
                    </c:extLst>
                    <c:numCache>
                      <c:formatCode>General</c:formatCode>
                      <c:ptCount val="4"/>
                    </c:numCache>
                  </c:numRef>
                </c:val>
                <c:extLst>
                  <c:ext xmlns:c16="http://schemas.microsoft.com/office/drawing/2014/chart" uri="{C3380CC4-5D6E-409C-BE32-E72D297353CC}">
                    <c16:uniqueId val="{00000000-AA9D-4149-9264-1A53A06F3445}"/>
                  </c:ext>
                </c:extLst>
              </c15:ser>
            </c15:filteredBarSeries>
          </c:ext>
        </c:extLst>
      </c:barChart>
      <c:catAx>
        <c:axId val="124990096"/>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4991760"/>
        <c:crosses val="autoZero"/>
        <c:auto val="1"/>
        <c:lblAlgn val="ctr"/>
        <c:lblOffset val="100"/>
        <c:noMultiLvlLbl val="0"/>
      </c:catAx>
      <c:valAx>
        <c:axId val="124991760"/>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24990096"/>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7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NFT</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bar"/>
        <c:grouping val="clustered"/>
        <c:varyColors val="0"/>
        <c:ser>
          <c:idx val="1"/>
          <c:order val="1"/>
          <c:tx>
            <c:strRef>
              <c:f>Summary!$K$16</c:f>
              <c:strCache>
                <c:ptCount val="1"/>
              </c:strCache>
            </c:strRef>
          </c:tx>
          <c:spPr>
            <a:solidFill>
              <a:schemeClr val="accent5">
                <a:alpha val="85000"/>
              </a:schemeClr>
            </a:solidFill>
            <a:ln w="9525" cap="flat" cmpd="sng" algn="ctr">
              <a:solidFill>
                <a:schemeClr val="lt1">
                  <a:alpha val="50000"/>
                </a:schemeClr>
              </a:solidFill>
              <a:round/>
            </a:ln>
            <a:effectLst/>
          </c:spPr>
          <c:invertIfNegative val="0"/>
          <c:dLbls>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Summary!$I$17:$I$20</c:f>
              <c:strCache>
                <c:ptCount val="4"/>
                <c:pt idx="0">
                  <c:v>FNKO:</c:v>
                </c:pt>
                <c:pt idx="1">
                  <c:v>TKAT:</c:v>
                </c:pt>
                <c:pt idx="2">
                  <c:v>OCG:</c:v>
                </c:pt>
                <c:pt idx="3">
                  <c:v>Total Investments</c:v>
                </c:pt>
              </c:strCache>
            </c:strRef>
          </c:cat>
          <c:val>
            <c:numRef>
              <c:f>Summary!$K$17:$K$20</c:f>
              <c:numCache>
                <c:formatCode>_("$"* #,##0.00_);_("$"* \(#,##0.00\);_("$"* "-"??_);_(@_)</c:formatCode>
                <c:ptCount val="4"/>
                <c:pt idx="0">
                  <c:v>-1658.1450653983345</c:v>
                </c:pt>
                <c:pt idx="1">
                  <c:v>-11584.158415841581</c:v>
                </c:pt>
                <c:pt idx="2">
                  <c:v>-1645.785876993169</c:v>
                </c:pt>
                <c:pt idx="3">
                  <c:v>-14888.089358233083</c:v>
                </c:pt>
              </c:numCache>
            </c:numRef>
          </c:val>
          <c:extLst>
            <c:ext xmlns:c16="http://schemas.microsoft.com/office/drawing/2014/chart" uri="{C3380CC4-5D6E-409C-BE32-E72D297353CC}">
              <c16:uniqueId val="{00000001-BF4F-4DF2-8BF9-74EE830A9567}"/>
            </c:ext>
          </c:extLst>
        </c:ser>
        <c:dLbls>
          <c:dLblPos val="inEnd"/>
          <c:showLegendKey val="0"/>
          <c:showVal val="1"/>
          <c:showCatName val="0"/>
          <c:showSerName val="0"/>
          <c:showPercent val="0"/>
          <c:showBubbleSize val="0"/>
        </c:dLbls>
        <c:gapWidth val="65"/>
        <c:axId val="59391968"/>
        <c:axId val="59401120"/>
        <c:extLst>
          <c:ext xmlns:c15="http://schemas.microsoft.com/office/drawing/2012/chart" uri="{02D57815-91ED-43cb-92C2-25804820EDAC}">
            <c15:filteredBarSeries>
              <c15:ser>
                <c:idx val="0"/>
                <c:order val="0"/>
                <c:tx>
                  <c:strRef>
                    <c:extLst>
                      <c:ext uri="{02D57815-91ED-43cb-92C2-25804820EDAC}">
                        <c15:formulaRef>
                          <c15:sqref>Summary!$J$16</c15:sqref>
                        </c15:formulaRef>
                      </c:ext>
                    </c:extLst>
                    <c:strCache>
                      <c:ptCount val="1"/>
                    </c:strCache>
                  </c:strRef>
                </c:tx>
                <c:spPr>
                  <a:solidFill>
                    <a:schemeClr val="accent6">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uri="{CE6537A1-D6FC-4f65-9D91-7224C49458BB}">
                      <c15:showLeaderLines val="1"/>
                      <c15:leaderLines>
                        <c:spPr>
                          <a:ln w="9525">
                            <a:solidFill>
                              <a:schemeClr val="dk1">
                                <a:lumMod val="50000"/>
                                <a:lumOff val="50000"/>
                              </a:schemeClr>
                            </a:solidFill>
                          </a:ln>
                          <a:effectLst/>
                        </c:spPr>
                      </c15:leaderLines>
                    </c:ext>
                  </c:extLst>
                </c:dLbls>
                <c:cat>
                  <c:strRef>
                    <c:extLst>
                      <c:ext uri="{02D57815-91ED-43cb-92C2-25804820EDAC}">
                        <c15:formulaRef>
                          <c15:sqref>Summary!$I$17:$I$20</c15:sqref>
                        </c15:formulaRef>
                      </c:ext>
                    </c:extLst>
                    <c:strCache>
                      <c:ptCount val="4"/>
                      <c:pt idx="0">
                        <c:v>FNKO:</c:v>
                      </c:pt>
                      <c:pt idx="1">
                        <c:v>TKAT:</c:v>
                      </c:pt>
                      <c:pt idx="2">
                        <c:v>OCG:</c:v>
                      </c:pt>
                      <c:pt idx="3">
                        <c:v>Total Investments</c:v>
                      </c:pt>
                    </c:strCache>
                  </c:strRef>
                </c:cat>
                <c:val>
                  <c:numRef>
                    <c:extLst>
                      <c:ext uri="{02D57815-91ED-43cb-92C2-25804820EDAC}">
                        <c15:formulaRef>
                          <c15:sqref>Summary!$J$17:$J$20</c15:sqref>
                        </c15:formulaRef>
                      </c:ext>
                    </c:extLst>
                    <c:numCache>
                      <c:formatCode>General</c:formatCode>
                      <c:ptCount val="4"/>
                    </c:numCache>
                  </c:numRef>
                </c:val>
                <c:extLst>
                  <c:ext xmlns:c16="http://schemas.microsoft.com/office/drawing/2014/chart" uri="{C3380CC4-5D6E-409C-BE32-E72D297353CC}">
                    <c16:uniqueId val="{00000000-BF4F-4DF2-8BF9-74EE830A9567}"/>
                  </c:ext>
                </c:extLst>
              </c15:ser>
            </c15:filteredBarSeries>
          </c:ext>
        </c:extLst>
      </c:barChart>
      <c:catAx>
        <c:axId val="59391968"/>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59401120"/>
        <c:crosses val="autoZero"/>
        <c:auto val="1"/>
        <c:lblAlgn val="ctr"/>
        <c:lblOffset val="100"/>
        <c:noMultiLvlLbl val="0"/>
      </c:catAx>
      <c:valAx>
        <c:axId val="59401120"/>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59391968"/>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9.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0.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65000"/>
          <a:lumOff val="3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15875" cap="flat" cmpd="sng" algn="ctr">
        <a:solidFill>
          <a:schemeClr val="dk1">
            <a:lumMod val="65000"/>
            <a:lumOff val="35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cap="flat" cmpd="sng" algn="ctr">
        <a:solidFill>
          <a:schemeClr val="lt1">
            <a:lumMod val="85000"/>
          </a:schemeClr>
        </a:solidFill>
        <a:round/>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2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65000"/>
          <a:lumOff val="3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15875" cap="flat" cmpd="sng" algn="ctr">
        <a:solidFill>
          <a:schemeClr val="dk1">
            <a:lumMod val="65000"/>
            <a:lumOff val="35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cap="flat" cmpd="sng" algn="ctr">
        <a:solidFill>
          <a:schemeClr val="lt1">
            <a:lumMod val="85000"/>
          </a:schemeClr>
        </a:solidFill>
        <a:round/>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2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65000"/>
          <a:lumOff val="3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15875" cap="flat" cmpd="sng" algn="ctr">
        <a:solidFill>
          <a:schemeClr val="dk1">
            <a:lumMod val="65000"/>
            <a:lumOff val="35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cap="flat" cmpd="sng" algn="ctr">
        <a:solidFill>
          <a:schemeClr val="lt1">
            <a:lumMod val="85000"/>
          </a:schemeClr>
        </a:solidFill>
        <a:round/>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2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65000"/>
          <a:lumOff val="3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15875" cap="flat" cmpd="sng" algn="ctr">
        <a:solidFill>
          <a:schemeClr val="dk1">
            <a:lumMod val="65000"/>
            <a:lumOff val="35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cap="flat" cmpd="sng" algn="ctr">
        <a:solidFill>
          <a:schemeClr val="lt1">
            <a:lumMod val="85000"/>
          </a:schemeClr>
        </a:solidFill>
        <a:round/>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2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65000"/>
          <a:lumOff val="3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15875" cap="flat" cmpd="sng" algn="ctr">
        <a:solidFill>
          <a:schemeClr val="dk1">
            <a:lumMod val="65000"/>
            <a:lumOff val="35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cap="flat" cmpd="sng" algn="ctr">
        <a:solidFill>
          <a:schemeClr val="lt1">
            <a:lumMod val="85000"/>
          </a:schemeClr>
        </a:solidFill>
        <a:round/>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2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65000"/>
          <a:lumOff val="3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15875" cap="flat" cmpd="sng" algn="ctr">
        <a:solidFill>
          <a:schemeClr val="dk1">
            <a:lumMod val="65000"/>
            <a:lumOff val="35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cap="flat" cmpd="sng" algn="ctr">
        <a:solidFill>
          <a:schemeClr val="lt1">
            <a:lumMod val="85000"/>
          </a:schemeClr>
        </a:solidFill>
        <a:round/>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2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65000"/>
          <a:lumOff val="3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15875" cap="flat" cmpd="sng" algn="ctr">
        <a:solidFill>
          <a:schemeClr val="dk1">
            <a:lumMod val="65000"/>
            <a:lumOff val="35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cap="flat" cmpd="sng" algn="ctr">
        <a:solidFill>
          <a:schemeClr val="lt1">
            <a:lumMod val="85000"/>
          </a:schemeClr>
        </a:solidFill>
        <a:round/>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2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65000"/>
          <a:lumOff val="3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15875" cap="flat" cmpd="sng" algn="ctr">
        <a:solidFill>
          <a:schemeClr val="dk1">
            <a:lumMod val="65000"/>
            <a:lumOff val="35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cap="flat" cmpd="sng" algn="ctr">
        <a:solidFill>
          <a:schemeClr val="lt1">
            <a:lumMod val="85000"/>
          </a:schemeClr>
        </a:solidFill>
        <a:round/>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32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65000"/>
          <a:lumOff val="3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15875" cap="flat" cmpd="sng" algn="ctr">
        <a:solidFill>
          <a:schemeClr val="dk1">
            <a:lumMod val="65000"/>
            <a:lumOff val="35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cap="flat" cmpd="sng" algn="ctr">
        <a:solidFill>
          <a:schemeClr val="lt1">
            <a:lumMod val="85000"/>
          </a:schemeClr>
        </a:solidFill>
        <a:round/>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32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65000"/>
          <a:lumOff val="3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15875" cap="flat" cmpd="sng" algn="ctr">
        <a:solidFill>
          <a:schemeClr val="dk1">
            <a:lumMod val="65000"/>
            <a:lumOff val="35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cap="flat" cmpd="sng" algn="ctr">
        <a:solidFill>
          <a:schemeClr val="lt1">
            <a:lumMod val="85000"/>
          </a:schemeClr>
        </a:solidFill>
        <a:round/>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32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65000"/>
          <a:lumOff val="3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15875" cap="flat" cmpd="sng" algn="ctr">
        <a:solidFill>
          <a:schemeClr val="dk1">
            <a:lumMod val="65000"/>
            <a:lumOff val="35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cap="flat" cmpd="sng" algn="ctr">
        <a:solidFill>
          <a:schemeClr val="lt1">
            <a:lumMod val="85000"/>
          </a:schemeClr>
        </a:solidFill>
        <a:round/>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32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65000"/>
          <a:lumOff val="3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15875" cap="flat" cmpd="sng" algn="ctr">
        <a:solidFill>
          <a:schemeClr val="dk1">
            <a:lumMod val="65000"/>
            <a:lumOff val="35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cap="flat" cmpd="sng" algn="ctr">
        <a:solidFill>
          <a:schemeClr val="lt1">
            <a:lumMod val="85000"/>
          </a:schemeClr>
        </a:solidFill>
        <a:round/>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32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65000"/>
          <a:lumOff val="3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15875" cap="flat" cmpd="sng" algn="ctr">
        <a:solidFill>
          <a:schemeClr val="dk1">
            <a:lumMod val="65000"/>
            <a:lumOff val="35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cap="flat" cmpd="sng" algn="ctr">
        <a:solidFill>
          <a:schemeClr val="lt1">
            <a:lumMod val="85000"/>
          </a:schemeClr>
        </a:solidFill>
        <a:round/>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32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65000"/>
          <a:lumOff val="3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15875" cap="flat" cmpd="sng" algn="ctr">
        <a:solidFill>
          <a:schemeClr val="dk1">
            <a:lumMod val="65000"/>
            <a:lumOff val="35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cap="flat" cmpd="sng" algn="ctr">
        <a:solidFill>
          <a:schemeClr val="lt1">
            <a:lumMod val="85000"/>
          </a:schemeClr>
        </a:solidFill>
        <a:round/>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32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65000"/>
          <a:lumOff val="3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15875" cap="flat" cmpd="sng" algn="ctr">
        <a:solidFill>
          <a:schemeClr val="dk1">
            <a:lumMod val="65000"/>
            <a:lumOff val="35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cap="flat" cmpd="sng" algn="ctr">
        <a:solidFill>
          <a:schemeClr val="lt1">
            <a:lumMod val="85000"/>
          </a:schemeClr>
        </a:solidFill>
        <a:round/>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32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65000"/>
          <a:lumOff val="3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15875" cap="flat" cmpd="sng" algn="ctr">
        <a:solidFill>
          <a:schemeClr val="dk1">
            <a:lumMod val="65000"/>
            <a:lumOff val="35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cap="flat" cmpd="sng" algn="ctr">
        <a:solidFill>
          <a:schemeClr val="lt1">
            <a:lumMod val="85000"/>
          </a:schemeClr>
        </a:solidFill>
        <a:round/>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32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65000"/>
          <a:lumOff val="3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15875" cap="flat" cmpd="sng" algn="ctr">
        <a:solidFill>
          <a:schemeClr val="dk1">
            <a:lumMod val="65000"/>
            <a:lumOff val="35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cap="flat" cmpd="sng" algn="ctr">
        <a:solidFill>
          <a:schemeClr val="lt1">
            <a:lumMod val="85000"/>
          </a:schemeClr>
        </a:solidFill>
        <a:round/>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32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65000"/>
          <a:lumOff val="3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15875" cap="flat" cmpd="sng" algn="ctr">
        <a:solidFill>
          <a:schemeClr val="dk1">
            <a:lumMod val="65000"/>
            <a:lumOff val="35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cap="flat" cmpd="sng" algn="ctr">
        <a:solidFill>
          <a:schemeClr val="lt1">
            <a:lumMod val="85000"/>
          </a:schemeClr>
        </a:solidFill>
        <a:round/>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9.xml><?xml version="1.0" encoding="utf-8"?>
<cs:chartStyle xmlns:cs="http://schemas.microsoft.com/office/drawing/2012/chartStyle" xmlns:a="http://schemas.openxmlformats.org/drawingml/2006/main" id="32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65000"/>
          <a:lumOff val="3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15875" cap="flat" cmpd="sng" algn="ctr">
        <a:solidFill>
          <a:schemeClr val="dk1">
            <a:lumMod val="65000"/>
            <a:lumOff val="35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cap="flat" cmpd="sng" algn="ctr">
        <a:solidFill>
          <a:schemeClr val="lt1">
            <a:lumMod val="85000"/>
          </a:schemeClr>
        </a:solidFill>
        <a:round/>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0.xml><?xml version="1.0" encoding="utf-8"?>
<cs:chartStyle xmlns:cs="http://schemas.microsoft.com/office/drawing/2012/chartStyle" xmlns:a="http://schemas.openxmlformats.org/drawingml/2006/main" id="32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65000"/>
          <a:lumOff val="3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15875" cap="flat" cmpd="sng" algn="ctr">
        <a:solidFill>
          <a:schemeClr val="dk1">
            <a:lumMod val="65000"/>
            <a:lumOff val="35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cap="flat" cmpd="sng" algn="ctr">
        <a:solidFill>
          <a:schemeClr val="lt1">
            <a:lumMod val="85000"/>
          </a:schemeClr>
        </a:solidFill>
        <a:round/>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1.xml><?xml version="1.0" encoding="utf-8"?>
<cs:chartStyle xmlns:cs="http://schemas.microsoft.com/office/drawing/2012/chartStyle" xmlns:a="http://schemas.openxmlformats.org/drawingml/2006/main" id="32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65000"/>
          <a:lumOff val="3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15875" cap="flat" cmpd="sng" algn="ctr">
        <a:solidFill>
          <a:schemeClr val="dk1">
            <a:lumMod val="65000"/>
            <a:lumOff val="35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cap="flat" cmpd="sng" algn="ctr">
        <a:solidFill>
          <a:schemeClr val="lt1">
            <a:lumMod val="85000"/>
          </a:schemeClr>
        </a:solidFill>
        <a:round/>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2.xml><?xml version="1.0" encoding="utf-8"?>
<cs:chartStyle xmlns:cs="http://schemas.microsoft.com/office/drawing/2012/chartStyle" xmlns:a="http://schemas.openxmlformats.org/drawingml/2006/main" id="32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65000"/>
          <a:lumOff val="3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15875" cap="flat" cmpd="sng" algn="ctr">
        <a:solidFill>
          <a:schemeClr val="dk1">
            <a:lumMod val="65000"/>
            <a:lumOff val="35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cap="flat" cmpd="sng" algn="ctr">
        <a:solidFill>
          <a:schemeClr val="lt1">
            <a:lumMod val="85000"/>
          </a:schemeClr>
        </a:solidFill>
        <a:round/>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3.xml><?xml version="1.0" encoding="utf-8"?>
<cs:chartStyle xmlns:cs="http://schemas.microsoft.com/office/drawing/2012/chartStyle" xmlns:a="http://schemas.openxmlformats.org/drawingml/2006/main" id="32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65000"/>
          <a:lumOff val="3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15875" cap="flat" cmpd="sng" algn="ctr">
        <a:solidFill>
          <a:schemeClr val="dk1">
            <a:lumMod val="65000"/>
            <a:lumOff val="35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cap="flat" cmpd="sng" algn="ctr">
        <a:solidFill>
          <a:schemeClr val="lt1">
            <a:lumMod val="85000"/>
          </a:schemeClr>
        </a:solidFill>
        <a:round/>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4.xml><?xml version="1.0" encoding="utf-8"?>
<cs:chartStyle xmlns:cs="http://schemas.microsoft.com/office/drawing/2012/chartStyle" xmlns:a="http://schemas.openxmlformats.org/drawingml/2006/main" id="32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65000"/>
          <a:lumOff val="3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15875" cap="flat" cmpd="sng" algn="ctr">
        <a:solidFill>
          <a:schemeClr val="dk1">
            <a:lumMod val="65000"/>
            <a:lumOff val="35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cap="flat" cmpd="sng" algn="ctr">
        <a:solidFill>
          <a:schemeClr val="lt1">
            <a:lumMod val="85000"/>
          </a:schemeClr>
        </a:solidFill>
        <a:round/>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5.xml><?xml version="1.0" encoding="utf-8"?>
<cs:chartStyle xmlns:cs="http://schemas.microsoft.com/office/drawing/2012/chartStyle" xmlns:a="http://schemas.openxmlformats.org/drawingml/2006/main" id="32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65000"/>
          <a:lumOff val="3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15875" cap="flat" cmpd="sng" algn="ctr">
        <a:solidFill>
          <a:schemeClr val="dk1">
            <a:lumMod val="65000"/>
            <a:lumOff val="35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cap="flat" cmpd="sng" algn="ctr">
        <a:solidFill>
          <a:schemeClr val="lt1">
            <a:lumMod val="85000"/>
          </a:schemeClr>
        </a:solidFill>
        <a:round/>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6.xml><?xml version="1.0" encoding="utf-8"?>
<cs:chartStyle xmlns:cs="http://schemas.microsoft.com/office/drawing/2012/chartStyle" xmlns:a="http://schemas.openxmlformats.org/drawingml/2006/main" id="32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65000"/>
          <a:lumOff val="3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15875" cap="flat" cmpd="sng" algn="ctr">
        <a:solidFill>
          <a:schemeClr val="dk1">
            <a:lumMod val="65000"/>
            <a:lumOff val="35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cap="flat" cmpd="sng" algn="ctr">
        <a:solidFill>
          <a:schemeClr val="lt1">
            <a:lumMod val="85000"/>
          </a:schemeClr>
        </a:solidFill>
        <a:round/>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7.xml><?xml version="1.0" encoding="utf-8"?>
<cs:chartStyle xmlns:cs="http://schemas.microsoft.com/office/drawing/2012/chartStyle" xmlns:a="http://schemas.openxmlformats.org/drawingml/2006/main" id="32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65000"/>
          <a:lumOff val="3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15875" cap="flat" cmpd="sng" algn="ctr">
        <a:solidFill>
          <a:schemeClr val="dk1">
            <a:lumMod val="65000"/>
            <a:lumOff val="35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cap="flat" cmpd="sng" algn="ctr">
        <a:solidFill>
          <a:schemeClr val="lt1">
            <a:lumMod val="85000"/>
          </a:schemeClr>
        </a:solidFill>
        <a:round/>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8.xml><?xml version="1.0" encoding="utf-8"?>
<cs:chartStyle xmlns:cs="http://schemas.microsoft.com/office/drawing/2012/chartStyle" xmlns:a="http://schemas.openxmlformats.org/drawingml/2006/main" id="32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65000"/>
          <a:lumOff val="3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15875" cap="flat" cmpd="sng" algn="ctr">
        <a:solidFill>
          <a:schemeClr val="dk1">
            <a:lumMod val="65000"/>
            <a:lumOff val="35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cap="flat" cmpd="sng" algn="ctr">
        <a:solidFill>
          <a:schemeClr val="lt1">
            <a:lumMod val="85000"/>
          </a:schemeClr>
        </a:solidFill>
        <a:round/>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9.xml><?xml version="1.0" encoding="utf-8"?>
<cs:chartStyle xmlns:cs="http://schemas.microsoft.com/office/drawing/2012/chartStyle" xmlns:a="http://schemas.openxmlformats.org/drawingml/2006/main" id="32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65000"/>
          <a:lumOff val="3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15875" cap="flat" cmpd="sng" algn="ctr">
        <a:solidFill>
          <a:schemeClr val="dk1">
            <a:lumMod val="65000"/>
            <a:lumOff val="35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cap="flat" cmpd="sng" algn="ctr">
        <a:solidFill>
          <a:schemeClr val="lt1">
            <a:lumMod val="85000"/>
          </a:schemeClr>
        </a:solidFill>
        <a:round/>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0.xml><?xml version="1.0" encoding="utf-8"?>
<cs:chartStyle xmlns:cs="http://schemas.microsoft.com/office/drawing/2012/chartStyle" xmlns:a="http://schemas.openxmlformats.org/drawingml/2006/main" id="32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65000"/>
          <a:lumOff val="3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15875" cap="flat" cmpd="sng" algn="ctr">
        <a:solidFill>
          <a:schemeClr val="dk1">
            <a:lumMod val="65000"/>
            <a:lumOff val="35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cap="flat" cmpd="sng" algn="ctr">
        <a:solidFill>
          <a:schemeClr val="lt1">
            <a:lumMod val="85000"/>
          </a:schemeClr>
        </a:solidFill>
        <a:round/>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1.xml><?xml version="1.0" encoding="utf-8"?>
<cs:chartStyle xmlns:cs="http://schemas.microsoft.com/office/drawing/2012/chartStyle" xmlns:a="http://schemas.openxmlformats.org/drawingml/2006/main" id="32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65000"/>
          <a:lumOff val="3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15875" cap="flat" cmpd="sng" algn="ctr">
        <a:solidFill>
          <a:schemeClr val="dk1">
            <a:lumMod val="65000"/>
            <a:lumOff val="35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cap="flat" cmpd="sng" algn="ctr">
        <a:solidFill>
          <a:schemeClr val="lt1">
            <a:lumMod val="85000"/>
          </a:schemeClr>
        </a:solidFill>
        <a:round/>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2.xml><?xml version="1.0" encoding="utf-8"?>
<cs:chartStyle xmlns:cs="http://schemas.microsoft.com/office/drawing/2012/chartStyle" xmlns:a="http://schemas.openxmlformats.org/drawingml/2006/main" id="32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65000"/>
          <a:lumOff val="3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15875" cap="flat" cmpd="sng" algn="ctr">
        <a:solidFill>
          <a:schemeClr val="dk1">
            <a:lumMod val="65000"/>
            <a:lumOff val="35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cap="flat" cmpd="sng" algn="ctr">
        <a:solidFill>
          <a:schemeClr val="lt1">
            <a:lumMod val="85000"/>
          </a:schemeClr>
        </a:solidFill>
        <a:round/>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3.xml><?xml version="1.0" encoding="utf-8"?>
<cs:chartStyle xmlns:cs="http://schemas.microsoft.com/office/drawing/2012/chartStyle" xmlns:a="http://schemas.openxmlformats.org/drawingml/2006/main" id="32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65000"/>
          <a:lumOff val="3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15875" cap="flat" cmpd="sng" algn="ctr">
        <a:solidFill>
          <a:schemeClr val="dk1">
            <a:lumMod val="65000"/>
            <a:lumOff val="35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cap="flat" cmpd="sng" algn="ctr">
        <a:solidFill>
          <a:schemeClr val="lt1">
            <a:lumMod val="85000"/>
          </a:schemeClr>
        </a:solidFill>
        <a:round/>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4.xml><?xml version="1.0" encoding="utf-8"?>
<cs:chartStyle xmlns:cs="http://schemas.microsoft.com/office/drawing/2012/chartStyle" xmlns:a="http://schemas.openxmlformats.org/drawingml/2006/main" id="32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65000"/>
          <a:lumOff val="3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15875" cap="flat" cmpd="sng" algn="ctr">
        <a:solidFill>
          <a:schemeClr val="dk1">
            <a:lumMod val="65000"/>
            <a:lumOff val="35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cap="flat" cmpd="sng" algn="ctr">
        <a:solidFill>
          <a:schemeClr val="lt1">
            <a:lumMod val="85000"/>
          </a:schemeClr>
        </a:solidFill>
        <a:round/>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5.xml><?xml version="1.0" encoding="utf-8"?>
<cs:chartStyle xmlns:cs="http://schemas.microsoft.com/office/drawing/2012/chartStyle" xmlns:a="http://schemas.openxmlformats.org/drawingml/2006/main" id="32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65000"/>
          <a:lumOff val="3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15875" cap="flat" cmpd="sng" algn="ctr">
        <a:solidFill>
          <a:schemeClr val="dk1">
            <a:lumMod val="65000"/>
            <a:lumOff val="35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cap="flat" cmpd="sng" algn="ctr">
        <a:solidFill>
          <a:schemeClr val="lt1">
            <a:lumMod val="85000"/>
          </a:schemeClr>
        </a:solidFill>
        <a:round/>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6.xml><?xml version="1.0" encoding="utf-8"?>
<cs:chartStyle xmlns:cs="http://schemas.microsoft.com/office/drawing/2012/chartStyle" xmlns:a="http://schemas.openxmlformats.org/drawingml/2006/main" id="32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65000"/>
          <a:lumOff val="3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15875" cap="flat" cmpd="sng" algn="ctr">
        <a:solidFill>
          <a:schemeClr val="dk1">
            <a:lumMod val="65000"/>
            <a:lumOff val="35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cap="flat" cmpd="sng" algn="ctr">
        <a:solidFill>
          <a:schemeClr val="lt1">
            <a:lumMod val="85000"/>
          </a:schemeClr>
        </a:solidFill>
        <a:round/>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7.xml><?xml version="1.0" encoding="utf-8"?>
<cs:chartStyle xmlns:cs="http://schemas.microsoft.com/office/drawing/2012/chartStyle" xmlns:a="http://schemas.openxmlformats.org/drawingml/2006/main" id="32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65000"/>
          <a:lumOff val="3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15875" cap="flat" cmpd="sng" algn="ctr">
        <a:solidFill>
          <a:schemeClr val="dk1">
            <a:lumMod val="65000"/>
            <a:lumOff val="35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cap="flat" cmpd="sng" algn="ctr">
        <a:solidFill>
          <a:schemeClr val="lt1">
            <a:lumMod val="85000"/>
          </a:schemeClr>
        </a:solidFill>
        <a:round/>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8.xml><?xml version="1.0" encoding="utf-8"?>
<cs:chartStyle xmlns:cs="http://schemas.microsoft.com/office/drawing/2012/chartStyle" xmlns:a="http://schemas.openxmlformats.org/drawingml/2006/main" id="32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65000"/>
          <a:lumOff val="3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15875" cap="flat" cmpd="sng" algn="ctr">
        <a:solidFill>
          <a:schemeClr val="dk1">
            <a:lumMod val="65000"/>
            <a:lumOff val="35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cap="flat" cmpd="sng" algn="ctr">
        <a:solidFill>
          <a:schemeClr val="lt1">
            <a:lumMod val="85000"/>
          </a:schemeClr>
        </a:solidFill>
        <a:round/>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9.xml><?xml version="1.0" encoding="utf-8"?>
<cs:chartStyle xmlns:cs="http://schemas.microsoft.com/office/drawing/2012/chartStyle" xmlns:a="http://schemas.openxmlformats.org/drawingml/2006/main" id="32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65000"/>
          <a:lumOff val="3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15875" cap="flat" cmpd="sng" algn="ctr">
        <a:solidFill>
          <a:schemeClr val="dk1">
            <a:lumMod val="65000"/>
            <a:lumOff val="35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cap="flat" cmpd="sng" algn="ctr">
        <a:solidFill>
          <a:schemeClr val="lt1">
            <a:lumMod val="85000"/>
          </a:schemeClr>
        </a:solidFill>
        <a:round/>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0.xml><?xml version="1.0" encoding="utf-8"?>
<cs:chartStyle xmlns:cs="http://schemas.microsoft.com/office/drawing/2012/chartStyle" xmlns:a="http://schemas.openxmlformats.org/drawingml/2006/main" id="32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65000"/>
          <a:lumOff val="3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15875" cap="flat" cmpd="sng" algn="ctr">
        <a:solidFill>
          <a:schemeClr val="dk1">
            <a:lumMod val="65000"/>
            <a:lumOff val="35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cap="flat" cmpd="sng" algn="ctr">
        <a:solidFill>
          <a:schemeClr val="lt1">
            <a:lumMod val="85000"/>
          </a:schemeClr>
        </a:solidFill>
        <a:round/>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1.xml><?xml version="1.0" encoding="utf-8"?>
<cs:chartStyle xmlns:cs="http://schemas.microsoft.com/office/drawing/2012/chartStyle" xmlns:a="http://schemas.openxmlformats.org/drawingml/2006/main" id="32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65000"/>
          <a:lumOff val="3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15875" cap="flat" cmpd="sng" algn="ctr">
        <a:solidFill>
          <a:schemeClr val="dk1">
            <a:lumMod val="65000"/>
            <a:lumOff val="35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cap="flat" cmpd="sng" algn="ctr">
        <a:solidFill>
          <a:schemeClr val="lt1">
            <a:lumMod val="85000"/>
          </a:schemeClr>
        </a:solidFill>
        <a:round/>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2.xml><?xml version="1.0" encoding="utf-8"?>
<cs:chartStyle xmlns:cs="http://schemas.microsoft.com/office/drawing/2012/chartStyle" xmlns:a="http://schemas.openxmlformats.org/drawingml/2006/main" id="32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65000"/>
          <a:lumOff val="3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15875" cap="flat" cmpd="sng" algn="ctr">
        <a:solidFill>
          <a:schemeClr val="dk1">
            <a:lumMod val="65000"/>
            <a:lumOff val="35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cap="flat" cmpd="sng" algn="ctr">
        <a:solidFill>
          <a:schemeClr val="lt1">
            <a:lumMod val="85000"/>
          </a:schemeClr>
        </a:solidFill>
        <a:round/>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3.xml><?xml version="1.0" encoding="utf-8"?>
<cs:chartStyle xmlns:cs="http://schemas.microsoft.com/office/drawing/2012/chartStyle" xmlns:a="http://schemas.openxmlformats.org/drawingml/2006/main" id="32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65000"/>
          <a:lumOff val="3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15875" cap="flat" cmpd="sng" algn="ctr">
        <a:solidFill>
          <a:schemeClr val="dk1">
            <a:lumMod val="65000"/>
            <a:lumOff val="35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cap="flat" cmpd="sng" algn="ctr">
        <a:solidFill>
          <a:schemeClr val="lt1">
            <a:lumMod val="85000"/>
          </a:schemeClr>
        </a:solidFill>
        <a:round/>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4.xml><?xml version="1.0" encoding="utf-8"?>
<cs:chartStyle xmlns:cs="http://schemas.microsoft.com/office/drawing/2012/chartStyle" xmlns:a="http://schemas.openxmlformats.org/drawingml/2006/main" id="32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65000"/>
          <a:lumOff val="3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15875" cap="flat" cmpd="sng" algn="ctr">
        <a:solidFill>
          <a:schemeClr val="dk1">
            <a:lumMod val="65000"/>
            <a:lumOff val="35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cap="flat" cmpd="sng" algn="ctr">
        <a:solidFill>
          <a:schemeClr val="lt1">
            <a:lumMod val="85000"/>
          </a:schemeClr>
        </a:solidFill>
        <a:round/>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5.xml><?xml version="1.0" encoding="utf-8"?>
<cs:chartStyle xmlns:cs="http://schemas.microsoft.com/office/drawing/2012/chartStyle" xmlns:a="http://schemas.openxmlformats.org/drawingml/2006/main" id="32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65000"/>
          <a:lumOff val="3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15875" cap="flat" cmpd="sng" algn="ctr">
        <a:solidFill>
          <a:schemeClr val="dk1">
            <a:lumMod val="65000"/>
            <a:lumOff val="35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cap="flat" cmpd="sng" algn="ctr">
        <a:solidFill>
          <a:schemeClr val="lt1">
            <a:lumMod val="85000"/>
          </a:schemeClr>
        </a:solidFill>
        <a:round/>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6.xml><?xml version="1.0" encoding="utf-8"?>
<cs:chartStyle xmlns:cs="http://schemas.microsoft.com/office/drawing/2012/chartStyle" xmlns:a="http://schemas.openxmlformats.org/drawingml/2006/main" id="32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65000"/>
          <a:lumOff val="3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15875" cap="flat" cmpd="sng" algn="ctr">
        <a:solidFill>
          <a:schemeClr val="dk1">
            <a:lumMod val="65000"/>
            <a:lumOff val="35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cap="flat" cmpd="sng" algn="ctr">
        <a:solidFill>
          <a:schemeClr val="lt1">
            <a:lumMod val="85000"/>
          </a:schemeClr>
        </a:solidFill>
        <a:round/>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7.xml><?xml version="1.0" encoding="utf-8"?>
<cs:chartStyle xmlns:cs="http://schemas.microsoft.com/office/drawing/2012/chartStyle" xmlns:a="http://schemas.openxmlformats.org/drawingml/2006/main" id="32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65000"/>
          <a:lumOff val="3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15875" cap="flat" cmpd="sng" algn="ctr">
        <a:solidFill>
          <a:schemeClr val="dk1">
            <a:lumMod val="65000"/>
            <a:lumOff val="35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cap="flat" cmpd="sng" algn="ctr">
        <a:solidFill>
          <a:schemeClr val="lt1">
            <a:lumMod val="85000"/>
          </a:schemeClr>
        </a:solidFill>
        <a:round/>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8.xml><?xml version="1.0" encoding="utf-8"?>
<cs:chartStyle xmlns:cs="http://schemas.microsoft.com/office/drawing/2012/chartStyle" xmlns:a="http://schemas.openxmlformats.org/drawingml/2006/main" id="32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65000"/>
          <a:lumOff val="3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15875" cap="flat" cmpd="sng" algn="ctr">
        <a:solidFill>
          <a:schemeClr val="dk1">
            <a:lumMod val="65000"/>
            <a:lumOff val="35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cap="flat" cmpd="sng" algn="ctr">
        <a:solidFill>
          <a:schemeClr val="lt1">
            <a:lumMod val="85000"/>
          </a:schemeClr>
        </a:solidFill>
        <a:round/>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9.xml><?xml version="1.0" encoding="utf-8"?>
<cs:chartStyle xmlns:cs="http://schemas.microsoft.com/office/drawing/2012/chartStyle" xmlns:a="http://schemas.openxmlformats.org/drawingml/2006/main" id="32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65000"/>
          <a:lumOff val="3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15875" cap="flat" cmpd="sng" algn="ctr">
        <a:solidFill>
          <a:schemeClr val="dk1">
            <a:lumMod val="65000"/>
            <a:lumOff val="35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cap="flat" cmpd="sng" algn="ctr">
        <a:solidFill>
          <a:schemeClr val="lt1">
            <a:lumMod val="85000"/>
          </a:schemeClr>
        </a:solidFill>
        <a:round/>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0.xml><?xml version="1.0" encoding="utf-8"?>
<cs:chartStyle xmlns:cs="http://schemas.microsoft.com/office/drawing/2012/chartStyle" xmlns:a="http://schemas.openxmlformats.org/drawingml/2006/main" id="32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65000"/>
          <a:lumOff val="3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15875" cap="flat" cmpd="sng" algn="ctr">
        <a:solidFill>
          <a:schemeClr val="dk1">
            <a:lumMod val="65000"/>
            <a:lumOff val="35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cap="flat" cmpd="sng" algn="ctr">
        <a:solidFill>
          <a:schemeClr val="lt1">
            <a:lumMod val="85000"/>
          </a:schemeClr>
        </a:solidFill>
        <a:round/>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1.xml><?xml version="1.0" encoding="utf-8"?>
<cs:chartStyle xmlns:cs="http://schemas.microsoft.com/office/drawing/2012/chartStyle" xmlns:a="http://schemas.openxmlformats.org/drawingml/2006/main" id="32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65000"/>
          <a:lumOff val="3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15875" cap="flat" cmpd="sng" algn="ctr">
        <a:solidFill>
          <a:schemeClr val="dk1">
            <a:lumMod val="65000"/>
            <a:lumOff val="35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cap="flat" cmpd="sng" algn="ctr">
        <a:solidFill>
          <a:schemeClr val="lt1">
            <a:lumMod val="85000"/>
          </a:schemeClr>
        </a:solidFill>
        <a:round/>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2.xml><?xml version="1.0" encoding="utf-8"?>
<cs:chartStyle xmlns:cs="http://schemas.microsoft.com/office/drawing/2012/chartStyle" xmlns:a="http://schemas.openxmlformats.org/drawingml/2006/main" id="32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65000"/>
          <a:lumOff val="3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15875" cap="flat" cmpd="sng" algn="ctr">
        <a:solidFill>
          <a:schemeClr val="dk1">
            <a:lumMod val="65000"/>
            <a:lumOff val="35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cap="flat" cmpd="sng" algn="ctr">
        <a:solidFill>
          <a:schemeClr val="lt1">
            <a:lumMod val="85000"/>
          </a:schemeClr>
        </a:solidFill>
        <a:round/>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3.xml><?xml version="1.0" encoding="utf-8"?>
<cs:chartStyle xmlns:cs="http://schemas.microsoft.com/office/drawing/2012/chartStyle" xmlns:a="http://schemas.openxmlformats.org/drawingml/2006/main" id="32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65000"/>
          <a:lumOff val="3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15875" cap="flat" cmpd="sng" algn="ctr">
        <a:solidFill>
          <a:schemeClr val="dk1">
            <a:lumMod val="65000"/>
            <a:lumOff val="35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cap="flat" cmpd="sng" algn="ctr">
        <a:solidFill>
          <a:schemeClr val="lt1">
            <a:lumMod val="85000"/>
          </a:schemeClr>
        </a:solidFill>
        <a:round/>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4.xml><?xml version="1.0" encoding="utf-8"?>
<cs:chartStyle xmlns:cs="http://schemas.microsoft.com/office/drawing/2012/chartStyle" xmlns:a="http://schemas.openxmlformats.org/drawingml/2006/main" id="32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65000"/>
          <a:lumOff val="3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15875" cap="flat" cmpd="sng" algn="ctr">
        <a:solidFill>
          <a:schemeClr val="dk1">
            <a:lumMod val="65000"/>
            <a:lumOff val="35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cap="flat" cmpd="sng" algn="ctr">
        <a:solidFill>
          <a:schemeClr val="lt1">
            <a:lumMod val="85000"/>
          </a:schemeClr>
        </a:solidFill>
        <a:round/>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5.xml><?xml version="1.0" encoding="utf-8"?>
<cs:chartStyle xmlns:cs="http://schemas.microsoft.com/office/drawing/2012/chartStyle" xmlns:a="http://schemas.openxmlformats.org/drawingml/2006/main" id="32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65000"/>
          <a:lumOff val="3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15875" cap="flat" cmpd="sng" algn="ctr">
        <a:solidFill>
          <a:schemeClr val="dk1">
            <a:lumMod val="65000"/>
            <a:lumOff val="35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cap="flat" cmpd="sng" algn="ctr">
        <a:solidFill>
          <a:schemeClr val="lt1">
            <a:lumMod val="85000"/>
          </a:schemeClr>
        </a:solidFill>
        <a:round/>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6.xml><?xml version="1.0" encoding="utf-8"?>
<cs:chartStyle xmlns:cs="http://schemas.microsoft.com/office/drawing/2012/chartStyle" xmlns:a="http://schemas.openxmlformats.org/drawingml/2006/main" id="32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65000"/>
          <a:lumOff val="3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15875" cap="flat" cmpd="sng" algn="ctr">
        <a:solidFill>
          <a:schemeClr val="dk1">
            <a:lumMod val="65000"/>
            <a:lumOff val="35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cap="flat" cmpd="sng" algn="ctr">
        <a:solidFill>
          <a:schemeClr val="lt1">
            <a:lumMod val="85000"/>
          </a:schemeClr>
        </a:solidFill>
        <a:round/>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7.xml><?xml version="1.0" encoding="utf-8"?>
<cs:chartStyle xmlns:cs="http://schemas.microsoft.com/office/drawing/2012/chartStyle" xmlns:a="http://schemas.openxmlformats.org/drawingml/2006/main" id="32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65000"/>
          <a:lumOff val="3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15875" cap="flat" cmpd="sng" algn="ctr">
        <a:solidFill>
          <a:schemeClr val="dk1">
            <a:lumMod val="65000"/>
            <a:lumOff val="35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cap="flat" cmpd="sng" algn="ctr">
        <a:solidFill>
          <a:schemeClr val="lt1">
            <a:lumMod val="85000"/>
          </a:schemeClr>
        </a:solidFill>
        <a:round/>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8.xml><?xml version="1.0" encoding="utf-8"?>
<cs:chartStyle xmlns:cs="http://schemas.microsoft.com/office/drawing/2012/chartStyle" xmlns:a="http://schemas.openxmlformats.org/drawingml/2006/main" id="32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65000"/>
          <a:lumOff val="3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15875" cap="flat" cmpd="sng" algn="ctr">
        <a:solidFill>
          <a:schemeClr val="dk1">
            <a:lumMod val="65000"/>
            <a:lumOff val="35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cap="flat" cmpd="sng" algn="ctr">
        <a:solidFill>
          <a:schemeClr val="lt1">
            <a:lumMod val="85000"/>
          </a:schemeClr>
        </a:solidFill>
        <a:round/>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9.xml><?xml version="1.0" encoding="utf-8"?>
<cs:chartStyle xmlns:cs="http://schemas.microsoft.com/office/drawing/2012/chartStyle" xmlns:a="http://schemas.openxmlformats.org/drawingml/2006/main" id="32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65000"/>
          <a:lumOff val="3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15875" cap="flat" cmpd="sng" algn="ctr">
        <a:solidFill>
          <a:schemeClr val="dk1">
            <a:lumMod val="65000"/>
            <a:lumOff val="35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cap="flat" cmpd="sng" algn="ctr">
        <a:solidFill>
          <a:schemeClr val="lt1">
            <a:lumMod val="85000"/>
          </a:schemeClr>
        </a:solidFill>
        <a:round/>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0.xml><?xml version="1.0" encoding="utf-8"?>
<cs:chartStyle xmlns:cs="http://schemas.microsoft.com/office/drawing/2012/chartStyle" xmlns:a="http://schemas.openxmlformats.org/drawingml/2006/main" id="32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65000"/>
          <a:lumOff val="3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15875" cap="flat" cmpd="sng" algn="ctr">
        <a:solidFill>
          <a:schemeClr val="dk1">
            <a:lumMod val="65000"/>
            <a:lumOff val="35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cap="flat" cmpd="sng" algn="ctr">
        <a:solidFill>
          <a:schemeClr val="lt1">
            <a:lumMod val="85000"/>
          </a:schemeClr>
        </a:solidFill>
        <a:round/>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1.xml><?xml version="1.0" encoding="utf-8"?>
<cs:chartStyle xmlns:cs="http://schemas.microsoft.com/office/drawing/2012/chartStyle" xmlns:a="http://schemas.openxmlformats.org/drawingml/2006/main" id="32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65000"/>
          <a:lumOff val="3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15875" cap="flat" cmpd="sng" algn="ctr">
        <a:solidFill>
          <a:schemeClr val="dk1">
            <a:lumMod val="65000"/>
            <a:lumOff val="35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cap="flat" cmpd="sng" algn="ctr">
        <a:solidFill>
          <a:schemeClr val="lt1">
            <a:lumMod val="85000"/>
          </a:schemeClr>
        </a:solidFill>
        <a:round/>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2.xml><?xml version="1.0" encoding="utf-8"?>
<cs:chartStyle xmlns:cs="http://schemas.microsoft.com/office/drawing/2012/chartStyle" xmlns:a="http://schemas.openxmlformats.org/drawingml/2006/main" id="32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65000"/>
          <a:lumOff val="3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15875" cap="flat" cmpd="sng" algn="ctr">
        <a:solidFill>
          <a:schemeClr val="dk1">
            <a:lumMod val="65000"/>
            <a:lumOff val="35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cap="flat" cmpd="sng" algn="ctr">
        <a:solidFill>
          <a:schemeClr val="lt1">
            <a:lumMod val="85000"/>
          </a:schemeClr>
        </a:solidFill>
        <a:round/>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3.xml><?xml version="1.0" encoding="utf-8"?>
<cs:chartStyle xmlns:cs="http://schemas.microsoft.com/office/drawing/2012/chartStyle" xmlns:a="http://schemas.openxmlformats.org/drawingml/2006/main" id="32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65000"/>
          <a:lumOff val="3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15875" cap="flat" cmpd="sng" algn="ctr">
        <a:solidFill>
          <a:schemeClr val="dk1">
            <a:lumMod val="65000"/>
            <a:lumOff val="35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cap="flat" cmpd="sng" algn="ctr">
        <a:solidFill>
          <a:schemeClr val="lt1">
            <a:lumMod val="85000"/>
          </a:schemeClr>
        </a:solidFill>
        <a:round/>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4.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5.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6.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7.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9.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0.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8.xml"/><Relationship Id="rId2" Type="http://schemas.openxmlformats.org/officeDocument/2006/relationships/chart" Target="../charts/chart17.xml"/><Relationship Id="rId1" Type="http://schemas.openxmlformats.org/officeDocument/2006/relationships/chart" Target="../charts/chart16.xml"/></Relationships>
</file>

<file path=xl/drawings/_rels/drawing7.xml.rels><?xml version="1.0" encoding="UTF-8" standalone="yes"?>
<Relationships xmlns="http://schemas.openxmlformats.org/package/2006/relationships"><Relationship Id="rId3" Type="http://schemas.openxmlformats.org/officeDocument/2006/relationships/chart" Target="../charts/chart21.xml"/><Relationship Id="rId2" Type="http://schemas.openxmlformats.org/officeDocument/2006/relationships/chart" Target="../charts/chart20.xml"/><Relationship Id="rId1" Type="http://schemas.openxmlformats.org/officeDocument/2006/relationships/chart" Target="../charts/chart19.xml"/></Relationships>
</file>

<file path=xl/drawings/_rels/drawing8.xml.rels><?xml version="1.0" encoding="UTF-8" standalone="yes"?>
<Relationships xmlns="http://schemas.openxmlformats.org/package/2006/relationships"><Relationship Id="rId3" Type="http://schemas.openxmlformats.org/officeDocument/2006/relationships/chart" Target="../charts/chart24.xml"/><Relationship Id="rId2" Type="http://schemas.openxmlformats.org/officeDocument/2006/relationships/chart" Target="../charts/chart23.xml"/><Relationship Id="rId1" Type="http://schemas.openxmlformats.org/officeDocument/2006/relationships/chart" Target="../charts/chart22.xml"/></Relationships>
</file>

<file path=xl/drawings/_rels/drawing9.xml.rels><?xml version="1.0" encoding="UTF-8" standalone="yes"?>
<Relationships xmlns="http://schemas.openxmlformats.org/package/2006/relationships"><Relationship Id="rId3" Type="http://schemas.openxmlformats.org/officeDocument/2006/relationships/chart" Target="../charts/chart27.xml"/><Relationship Id="rId2" Type="http://schemas.openxmlformats.org/officeDocument/2006/relationships/chart" Target="../charts/chart26.xml"/><Relationship Id="rId1" Type="http://schemas.openxmlformats.org/officeDocument/2006/relationships/chart" Target="../charts/chart25.xml"/></Relationships>
</file>

<file path=xl/drawings/_rels/drawing10.xml.rels><?xml version="1.0" encoding="UTF-8" standalone="yes"?>
<Relationships xmlns="http://schemas.openxmlformats.org/package/2006/relationships"><Relationship Id="rId3" Type="http://schemas.openxmlformats.org/officeDocument/2006/relationships/chart" Target="../charts/chart30.xml"/><Relationship Id="rId2" Type="http://schemas.openxmlformats.org/officeDocument/2006/relationships/chart" Target="../charts/chart29.xml"/><Relationship Id="rId1" Type="http://schemas.openxmlformats.org/officeDocument/2006/relationships/chart" Target="../charts/chart28.xml"/></Relationships>
</file>

<file path=xl/drawings/_rels/drawing11.xml.rels><?xml version="1.0" encoding="UTF-8" standalone="yes"?>
<Relationships xmlns="http://schemas.openxmlformats.org/package/2006/relationships"><Relationship Id="rId3" Type="http://schemas.openxmlformats.org/officeDocument/2006/relationships/chart" Target="../charts/chart33.xml"/><Relationship Id="rId2" Type="http://schemas.openxmlformats.org/officeDocument/2006/relationships/chart" Target="../charts/chart32.xml"/><Relationship Id="rId1" Type="http://schemas.openxmlformats.org/officeDocument/2006/relationships/chart" Target="../charts/chart31.xml"/></Relationships>
</file>

<file path=xl/drawings/_rels/drawing12.xml.rels><?xml version="1.0" encoding="UTF-8" standalone="yes"?>
<Relationships xmlns="http://schemas.openxmlformats.org/package/2006/relationships"><Relationship Id="rId3" Type="http://schemas.openxmlformats.org/officeDocument/2006/relationships/chart" Target="../charts/chart36.xml"/><Relationship Id="rId2" Type="http://schemas.openxmlformats.org/officeDocument/2006/relationships/chart" Target="../charts/chart35.xml"/><Relationship Id="rId1" Type="http://schemas.openxmlformats.org/officeDocument/2006/relationships/chart" Target="../charts/chart34.xml"/></Relationships>
</file>

<file path=xl/drawings/_rels/drawing13.xml.rels><?xml version="1.0" encoding="UTF-8" standalone="yes"?>
<Relationships xmlns="http://schemas.openxmlformats.org/package/2006/relationships"><Relationship Id="rId3" Type="http://schemas.openxmlformats.org/officeDocument/2006/relationships/chart" Target="../charts/chart39.xml"/><Relationship Id="rId2" Type="http://schemas.openxmlformats.org/officeDocument/2006/relationships/chart" Target="../charts/chart38.xml"/><Relationship Id="rId1" Type="http://schemas.openxmlformats.org/officeDocument/2006/relationships/chart" Target="../charts/chart37.xml"/></Relationships>
</file>

<file path=xl/drawings/_rels/drawing14.xml.rels><?xml version="1.0" encoding="UTF-8" standalone="yes"?>
<Relationships xmlns="http://schemas.openxmlformats.org/package/2006/relationships"><Relationship Id="rId3" Type="http://schemas.openxmlformats.org/officeDocument/2006/relationships/chart" Target="../charts/chart42.xml"/><Relationship Id="rId2" Type="http://schemas.openxmlformats.org/officeDocument/2006/relationships/chart" Target="../charts/chart41.xml"/><Relationship Id="rId1" Type="http://schemas.openxmlformats.org/officeDocument/2006/relationships/chart" Target="../charts/chart40.xml"/></Relationships>
</file>

<file path=xl/drawings/_rels/drawing15.xml.rels><?xml version="1.0" encoding="UTF-8" standalone="yes"?>
<Relationships xmlns="http://schemas.openxmlformats.org/package/2006/relationships"><Relationship Id="rId3" Type="http://schemas.openxmlformats.org/officeDocument/2006/relationships/chart" Target="../charts/chart45.xml"/><Relationship Id="rId2" Type="http://schemas.openxmlformats.org/officeDocument/2006/relationships/chart" Target="../charts/chart44.xml"/><Relationship Id="rId1" Type="http://schemas.openxmlformats.org/officeDocument/2006/relationships/chart" Target="../charts/chart43.xml"/></Relationships>
</file>

<file path=xl/drawings/_rels/drawing16.xml.rels><?xml version="1.0" encoding="UTF-8" standalone="yes"?>
<Relationships xmlns="http://schemas.openxmlformats.org/package/2006/relationships"><Relationship Id="rId3" Type="http://schemas.openxmlformats.org/officeDocument/2006/relationships/chart" Target="../charts/chart48.xml"/><Relationship Id="rId2" Type="http://schemas.openxmlformats.org/officeDocument/2006/relationships/chart" Target="../charts/chart47.xml"/><Relationship Id="rId1" Type="http://schemas.openxmlformats.org/officeDocument/2006/relationships/chart" Target="../charts/chart46.xml"/></Relationships>
</file>

<file path=xl/drawings/_rels/drawing17.xml.rels><?xml version="1.0" encoding="UTF-8" standalone="yes"?>
<Relationships xmlns="http://schemas.openxmlformats.org/package/2006/relationships"><Relationship Id="rId3" Type="http://schemas.openxmlformats.org/officeDocument/2006/relationships/chart" Target="../charts/chart51.xml"/><Relationship Id="rId2" Type="http://schemas.openxmlformats.org/officeDocument/2006/relationships/chart" Target="../charts/chart50.xml"/><Relationship Id="rId1" Type="http://schemas.openxmlformats.org/officeDocument/2006/relationships/chart" Target="../charts/chart49.xml"/></Relationships>
</file>

<file path=xl/drawings/_rels/drawing18.xml.rels><?xml version="1.0" encoding="UTF-8" standalone="yes"?>
<Relationships xmlns="http://schemas.openxmlformats.org/package/2006/relationships"><Relationship Id="rId3" Type="http://schemas.openxmlformats.org/officeDocument/2006/relationships/chart" Target="../charts/chart54.xml"/><Relationship Id="rId2" Type="http://schemas.openxmlformats.org/officeDocument/2006/relationships/chart" Target="../charts/chart53.xml"/><Relationship Id="rId1" Type="http://schemas.openxmlformats.org/officeDocument/2006/relationships/chart" Target="../charts/chart52.xml"/></Relationships>
</file>

<file path=xl/drawings/_rels/drawing19.xml.rels><?xml version="1.0" encoding="UTF-8" standalone="yes"?>
<Relationships xmlns="http://schemas.openxmlformats.org/package/2006/relationships"><Relationship Id="rId3" Type="http://schemas.openxmlformats.org/officeDocument/2006/relationships/chart" Target="../charts/chart57.xml"/><Relationship Id="rId2" Type="http://schemas.openxmlformats.org/officeDocument/2006/relationships/chart" Target="../charts/chart56.xml"/><Relationship Id="rId1" Type="http://schemas.openxmlformats.org/officeDocument/2006/relationships/chart" Target="../charts/chart55.xml"/></Relationships>
</file>

<file path=xl/drawings/_rels/drawing20.xml.rels><?xml version="1.0" encoding="UTF-8" standalone="yes"?>
<Relationships xmlns="http://schemas.openxmlformats.org/package/2006/relationships"><Relationship Id="rId3" Type="http://schemas.openxmlformats.org/officeDocument/2006/relationships/chart" Target="../charts/chart60.xml"/><Relationship Id="rId2" Type="http://schemas.openxmlformats.org/officeDocument/2006/relationships/chart" Target="../charts/chart59.xml"/><Relationship Id="rId1" Type="http://schemas.openxmlformats.org/officeDocument/2006/relationships/chart" Target="../charts/chart58.xml"/></Relationships>
</file>

<file path=xl/drawings/_rels/drawing21.xml.rels><?xml version="1.0" encoding="UTF-8" standalone="yes"?>
<Relationships xmlns="http://schemas.openxmlformats.org/package/2006/relationships"><Relationship Id="rId3" Type="http://schemas.openxmlformats.org/officeDocument/2006/relationships/chart" Target="../charts/chart63.xml"/><Relationship Id="rId2" Type="http://schemas.openxmlformats.org/officeDocument/2006/relationships/chart" Target="../charts/chart62.xml"/><Relationship Id="rId1" Type="http://schemas.openxmlformats.org/officeDocument/2006/relationships/chart" Target="../charts/chart61.xml"/></Relationships>
</file>

<file path=xl/drawings/_rels/drawing22.xml.rels><?xml version="1.0" encoding="UTF-8" standalone="yes"?>
<Relationships xmlns="http://schemas.openxmlformats.org/package/2006/relationships"><Relationship Id="rId3" Type="http://schemas.openxmlformats.org/officeDocument/2006/relationships/chart" Target="../charts/chart66.xml"/><Relationship Id="rId7" Type="http://schemas.openxmlformats.org/officeDocument/2006/relationships/chart" Target="../charts/chart70.xml"/><Relationship Id="rId2" Type="http://schemas.openxmlformats.org/officeDocument/2006/relationships/chart" Target="../charts/chart65.xml"/><Relationship Id="rId1" Type="http://schemas.openxmlformats.org/officeDocument/2006/relationships/chart" Target="../charts/chart64.xml"/><Relationship Id="rId6" Type="http://schemas.openxmlformats.org/officeDocument/2006/relationships/chart" Target="../charts/chart69.xml"/><Relationship Id="rId5" Type="http://schemas.openxmlformats.org/officeDocument/2006/relationships/chart" Target="../charts/chart68.xml"/><Relationship Id="rId4" Type="http://schemas.openxmlformats.org/officeDocument/2006/relationships/chart" Target="../charts/chart67.xml"/></Relationships>
</file>

<file path=xl/drawings/drawing1.xml><?xml version="1.0" encoding="utf-8"?>
<xdr:wsDr xmlns:xdr="http://schemas.openxmlformats.org/drawingml/2006/spreadsheetDrawing" xmlns:a="http://schemas.openxmlformats.org/drawingml/2006/main">
  <xdr:twoCellAnchor>
    <xdr:from>
      <xdr:col>0</xdr:col>
      <xdr:colOff>26919</xdr:colOff>
      <xdr:row>4</xdr:row>
      <xdr:rowOff>20706</xdr:rowOff>
    </xdr:from>
    <xdr:to>
      <xdr:col>3</xdr:col>
      <xdr:colOff>583924</xdr:colOff>
      <xdr:row>15</xdr:row>
      <xdr:rowOff>69158</xdr:rowOff>
    </xdr:to>
    <xdr:graphicFrame macro="">
      <xdr:nvGraphicFramePr>
        <xdr:cNvPr id="6" name="Chart 1">
          <a:extLst>
            <a:ext uri="{FF2B5EF4-FFF2-40B4-BE49-F238E27FC236}">
              <a16:creationId xmlns:a16="http://schemas.microsoft.com/office/drawing/2014/main" id="{46F6B871-590F-4CFA-BD4B-F407C13A34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600075</xdr:colOff>
      <xdr:row>4</xdr:row>
      <xdr:rowOff>13901</xdr:rowOff>
    </xdr:from>
    <xdr:to>
      <xdr:col>5</xdr:col>
      <xdr:colOff>871537</xdr:colOff>
      <xdr:row>15</xdr:row>
      <xdr:rowOff>66675</xdr:rowOff>
    </xdr:to>
    <xdr:graphicFrame macro="">
      <xdr:nvGraphicFramePr>
        <xdr:cNvPr id="3" name="Chart 2">
          <a:extLst>
            <a:ext uri="{FF2B5EF4-FFF2-40B4-BE49-F238E27FC236}">
              <a16:creationId xmlns:a16="http://schemas.microsoft.com/office/drawing/2014/main" id="{D33C1B2D-E826-4E15-BDF3-C45115303C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885826</xdr:colOff>
      <xdr:row>4</xdr:row>
      <xdr:rowOff>6131</xdr:rowOff>
    </xdr:from>
    <xdr:to>
      <xdr:col>9</xdr:col>
      <xdr:colOff>584489</xdr:colOff>
      <xdr:row>15</xdr:row>
      <xdr:rowOff>50510</xdr:rowOff>
    </xdr:to>
    <xdr:graphicFrame macro="">
      <xdr:nvGraphicFramePr>
        <xdr:cNvPr id="4" name="Chart 3">
          <a:extLst>
            <a:ext uri="{FF2B5EF4-FFF2-40B4-BE49-F238E27FC236}">
              <a16:creationId xmlns:a16="http://schemas.microsoft.com/office/drawing/2014/main" id="{B8550431-8492-49EA-A721-5B40720450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26919</xdr:colOff>
      <xdr:row>4</xdr:row>
      <xdr:rowOff>20706</xdr:rowOff>
    </xdr:from>
    <xdr:to>
      <xdr:col>3</xdr:col>
      <xdr:colOff>583924</xdr:colOff>
      <xdr:row>15</xdr:row>
      <xdr:rowOff>69158</xdr:rowOff>
    </xdr:to>
    <xdr:graphicFrame macro="">
      <xdr:nvGraphicFramePr>
        <xdr:cNvPr id="6" name="Chart 1">
          <a:extLst>
            <a:ext uri="{FF2B5EF4-FFF2-40B4-BE49-F238E27FC236}">
              <a16:creationId xmlns:a16="http://schemas.microsoft.com/office/drawing/2014/main" id="{5C16DFA2-DF3E-45A1-9521-E670A47617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600075</xdr:colOff>
      <xdr:row>4</xdr:row>
      <xdr:rowOff>13901</xdr:rowOff>
    </xdr:from>
    <xdr:to>
      <xdr:col>5</xdr:col>
      <xdr:colOff>871537</xdr:colOff>
      <xdr:row>15</xdr:row>
      <xdr:rowOff>66675</xdr:rowOff>
    </xdr:to>
    <xdr:graphicFrame macro="">
      <xdr:nvGraphicFramePr>
        <xdr:cNvPr id="3" name="Chart 2">
          <a:extLst>
            <a:ext uri="{FF2B5EF4-FFF2-40B4-BE49-F238E27FC236}">
              <a16:creationId xmlns:a16="http://schemas.microsoft.com/office/drawing/2014/main" id="{15A16EF7-5037-46F2-B8CB-3ACAAE5FD9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885826</xdr:colOff>
      <xdr:row>4</xdr:row>
      <xdr:rowOff>6131</xdr:rowOff>
    </xdr:from>
    <xdr:to>
      <xdr:col>9</xdr:col>
      <xdr:colOff>584489</xdr:colOff>
      <xdr:row>15</xdr:row>
      <xdr:rowOff>50510</xdr:rowOff>
    </xdr:to>
    <xdr:graphicFrame macro="">
      <xdr:nvGraphicFramePr>
        <xdr:cNvPr id="4" name="Chart 3">
          <a:extLst>
            <a:ext uri="{FF2B5EF4-FFF2-40B4-BE49-F238E27FC236}">
              <a16:creationId xmlns:a16="http://schemas.microsoft.com/office/drawing/2014/main" id="{DC7043FE-3F5C-4701-8930-B70CC0556E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26919</xdr:colOff>
      <xdr:row>4</xdr:row>
      <xdr:rowOff>20706</xdr:rowOff>
    </xdr:from>
    <xdr:to>
      <xdr:col>3</xdr:col>
      <xdr:colOff>583924</xdr:colOff>
      <xdr:row>15</xdr:row>
      <xdr:rowOff>69158</xdr:rowOff>
    </xdr:to>
    <xdr:graphicFrame macro="">
      <xdr:nvGraphicFramePr>
        <xdr:cNvPr id="6" name="Chart 1">
          <a:extLst>
            <a:ext uri="{FF2B5EF4-FFF2-40B4-BE49-F238E27FC236}">
              <a16:creationId xmlns:a16="http://schemas.microsoft.com/office/drawing/2014/main" id="{014A1CC4-3328-4148-86D7-F062467F6C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600075</xdr:colOff>
      <xdr:row>4</xdr:row>
      <xdr:rowOff>13901</xdr:rowOff>
    </xdr:from>
    <xdr:to>
      <xdr:col>5</xdr:col>
      <xdr:colOff>871537</xdr:colOff>
      <xdr:row>15</xdr:row>
      <xdr:rowOff>66675</xdr:rowOff>
    </xdr:to>
    <xdr:graphicFrame macro="">
      <xdr:nvGraphicFramePr>
        <xdr:cNvPr id="3" name="Chart 2">
          <a:extLst>
            <a:ext uri="{FF2B5EF4-FFF2-40B4-BE49-F238E27FC236}">
              <a16:creationId xmlns:a16="http://schemas.microsoft.com/office/drawing/2014/main" id="{493A5BC7-039D-424A-8799-738AF7C94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885826</xdr:colOff>
      <xdr:row>4</xdr:row>
      <xdr:rowOff>6131</xdr:rowOff>
    </xdr:from>
    <xdr:to>
      <xdr:col>9</xdr:col>
      <xdr:colOff>584489</xdr:colOff>
      <xdr:row>15</xdr:row>
      <xdr:rowOff>50510</xdr:rowOff>
    </xdr:to>
    <xdr:graphicFrame macro="">
      <xdr:nvGraphicFramePr>
        <xdr:cNvPr id="4" name="Chart 3">
          <a:extLst>
            <a:ext uri="{FF2B5EF4-FFF2-40B4-BE49-F238E27FC236}">
              <a16:creationId xmlns:a16="http://schemas.microsoft.com/office/drawing/2014/main" id="{9B5011A3-2BB0-457B-94BF-455E32156B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26919</xdr:colOff>
      <xdr:row>4</xdr:row>
      <xdr:rowOff>20706</xdr:rowOff>
    </xdr:from>
    <xdr:to>
      <xdr:col>3</xdr:col>
      <xdr:colOff>583924</xdr:colOff>
      <xdr:row>15</xdr:row>
      <xdr:rowOff>69158</xdr:rowOff>
    </xdr:to>
    <xdr:graphicFrame macro="">
      <xdr:nvGraphicFramePr>
        <xdr:cNvPr id="6" name="Chart 1">
          <a:extLst>
            <a:ext uri="{FF2B5EF4-FFF2-40B4-BE49-F238E27FC236}">
              <a16:creationId xmlns:a16="http://schemas.microsoft.com/office/drawing/2014/main" id="{9122C6C3-4EF3-4DA8-97FB-26127A49B3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600075</xdr:colOff>
      <xdr:row>4</xdr:row>
      <xdr:rowOff>13901</xdr:rowOff>
    </xdr:from>
    <xdr:to>
      <xdr:col>5</xdr:col>
      <xdr:colOff>871537</xdr:colOff>
      <xdr:row>15</xdr:row>
      <xdr:rowOff>66675</xdr:rowOff>
    </xdr:to>
    <xdr:graphicFrame macro="">
      <xdr:nvGraphicFramePr>
        <xdr:cNvPr id="3" name="Chart 2">
          <a:extLst>
            <a:ext uri="{FF2B5EF4-FFF2-40B4-BE49-F238E27FC236}">
              <a16:creationId xmlns:a16="http://schemas.microsoft.com/office/drawing/2014/main" id="{EDEFE733-98E3-4BD0-8A73-FF9431B62C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885826</xdr:colOff>
      <xdr:row>4</xdr:row>
      <xdr:rowOff>6131</xdr:rowOff>
    </xdr:from>
    <xdr:to>
      <xdr:col>9</xdr:col>
      <xdr:colOff>584489</xdr:colOff>
      <xdr:row>15</xdr:row>
      <xdr:rowOff>50510</xdr:rowOff>
    </xdr:to>
    <xdr:graphicFrame macro="">
      <xdr:nvGraphicFramePr>
        <xdr:cNvPr id="4" name="Chart 3">
          <a:extLst>
            <a:ext uri="{FF2B5EF4-FFF2-40B4-BE49-F238E27FC236}">
              <a16:creationId xmlns:a16="http://schemas.microsoft.com/office/drawing/2014/main" id="{1A099120-D248-4CE2-AED8-675A149202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26919</xdr:colOff>
      <xdr:row>4</xdr:row>
      <xdr:rowOff>20706</xdr:rowOff>
    </xdr:from>
    <xdr:to>
      <xdr:col>3</xdr:col>
      <xdr:colOff>583924</xdr:colOff>
      <xdr:row>15</xdr:row>
      <xdr:rowOff>69158</xdr:rowOff>
    </xdr:to>
    <xdr:graphicFrame macro="">
      <xdr:nvGraphicFramePr>
        <xdr:cNvPr id="6" name="Chart 1">
          <a:extLst>
            <a:ext uri="{FF2B5EF4-FFF2-40B4-BE49-F238E27FC236}">
              <a16:creationId xmlns:a16="http://schemas.microsoft.com/office/drawing/2014/main" id="{1797E854-70EF-46BB-8D90-0A573EA2CA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600075</xdr:colOff>
      <xdr:row>4</xdr:row>
      <xdr:rowOff>13901</xdr:rowOff>
    </xdr:from>
    <xdr:to>
      <xdr:col>5</xdr:col>
      <xdr:colOff>871537</xdr:colOff>
      <xdr:row>15</xdr:row>
      <xdr:rowOff>66675</xdr:rowOff>
    </xdr:to>
    <xdr:graphicFrame macro="">
      <xdr:nvGraphicFramePr>
        <xdr:cNvPr id="3" name="Chart 2">
          <a:extLst>
            <a:ext uri="{FF2B5EF4-FFF2-40B4-BE49-F238E27FC236}">
              <a16:creationId xmlns:a16="http://schemas.microsoft.com/office/drawing/2014/main" id="{F6BB7AEB-1848-45D8-B3D9-801A70E0EB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885826</xdr:colOff>
      <xdr:row>4</xdr:row>
      <xdr:rowOff>6131</xdr:rowOff>
    </xdr:from>
    <xdr:to>
      <xdr:col>9</xdr:col>
      <xdr:colOff>584489</xdr:colOff>
      <xdr:row>15</xdr:row>
      <xdr:rowOff>50510</xdr:rowOff>
    </xdr:to>
    <xdr:graphicFrame macro="">
      <xdr:nvGraphicFramePr>
        <xdr:cNvPr id="4" name="Chart 3">
          <a:extLst>
            <a:ext uri="{FF2B5EF4-FFF2-40B4-BE49-F238E27FC236}">
              <a16:creationId xmlns:a16="http://schemas.microsoft.com/office/drawing/2014/main" id="{C5D7DB2A-3D97-4BCB-983C-F07A82CCD9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26919</xdr:colOff>
      <xdr:row>4</xdr:row>
      <xdr:rowOff>20706</xdr:rowOff>
    </xdr:from>
    <xdr:to>
      <xdr:col>3</xdr:col>
      <xdr:colOff>583924</xdr:colOff>
      <xdr:row>15</xdr:row>
      <xdr:rowOff>69158</xdr:rowOff>
    </xdr:to>
    <xdr:graphicFrame macro="">
      <xdr:nvGraphicFramePr>
        <xdr:cNvPr id="6" name="Chart 1">
          <a:extLst>
            <a:ext uri="{FF2B5EF4-FFF2-40B4-BE49-F238E27FC236}">
              <a16:creationId xmlns:a16="http://schemas.microsoft.com/office/drawing/2014/main" id="{4725B5AC-78D7-4495-A06B-ACEFE3A3F4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600075</xdr:colOff>
      <xdr:row>4</xdr:row>
      <xdr:rowOff>13901</xdr:rowOff>
    </xdr:from>
    <xdr:to>
      <xdr:col>5</xdr:col>
      <xdr:colOff>871537</xdr:colOff>
      <xdr:row>15</xdr:row>
      <xdr:rowOff>66675</xdr:rowOff>
    </xdr:to>
    <xdr:graphicFrame macro="">
      <xdr:nvGraphicFramePr>
        <xdr:cNvPr id="3" name="Chart 2">
          <a:extLst>
            <a:ext uri="{FF2B5EF4-FFF2-40B4-BE49-F238E27FC236}">
              <a16:creationId xmlns:a16="http://schemas.microsoft.com/office/drawing/2014/main" id="{91463206-12FC-4BDF-96EB-AA87F583EE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885826</xdr:colOff>
      <xdr:row>4</xdr:row>
      <xdr:rowOff>6131</xdr:rowOff>
    </xdr:from>
    <xdr:to>
      <xdr:col>9</xdr:col>
      <xdr:colOff>584489</xdr:colOff>
      <xdr:row>15</xdr:row>
      <xdr:rowOff>50510</xdr:rowOff>
    </xdr:to>
    <xdr:graphicFrame macro="">
      <xdr:nvGraphicFramePr>
        <xdr:cNvPr id="4" name="Chart 3">
          <a:extLst>
            <a:ext uri="{FF2B5EF4-FFF2-40B4-BE49-F238E27FC236}">
              <a16:creationId xmlns:a16="http://schemas.microsoft.com/office/drawing/2014/main" id="{7B5B7AF1-9E32-4C0B-9283-E828188E3A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26919</xdr:colOff>
      <xdr:row>4</xdr:row>
      <xdr:rowOff>20706</xdr:rowOff>
    </xdr:from>
    <xdr:to>
      <xdr:col>3</xdr:col>
      <xdr:colOff>583924</xdr:colOff>
      <xdr:row>15</xdr:row>
      <xdr:rowOff>69158</xdr:rowOff>
    </xdr:to>
    <xdr:graphicFrame macro="">
      <xdr:nvGraphicFramePr>
        <xdr:cNvPr id="6" name="Chart 1">
          <a:extLst>
            <a:ext uri="{FF2B5EF4-FFF2-40B4-BE49-F238E27FC236}">
              <a16:creationId xmlns:a16="http://schemas.microsoft.com/office/drawing/2014/main" id="{E54BD273-B2BB-4228-B2C2-8D9AEE0C78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600075</xdr:colOff>
      <xdr:row>4</xdr:row>
      <xdr:rowOff>13901</xdr:rowOff>
    </xdr:from>
    <xdr:to>
      <xdr:col>5</xdr:col>
      <xdr:colOff>871537</xdr:colOff>
      <xdr:row>15</xdr:row>
      <xdr:rowOff>66675</xdr:rowOff>
    </xdr:to>
    <xdr:graphicFrame macro="">
      <xdr:nvGraphicFramePr>
        <xdr:cNvPr id="3" name="Chart 2">
          <a:extLst>
            <a:ext uri="{FF2B5EF4-FFF2-40B4-BE49-F238E27FC236}">
              <a16:creationId xmlns:a16="http://schemas.microsoft.com/office/drawing/2014/main" id="{7D62EA3F-D58B-4F96-A74D-D9E7094A04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885826</xdr:colOff>
      <xdr:row>4</xdr:row>
      <xdr:rowOff>6131</xdr:rowOff>
    </xdr:from>
    <xdr:to>
      <xdr:col>9</xdr:col>
      <xdr:colOff>584489</xdr:colOff>
      <xdr:row>15</xdr:row>
      <xdr:rowOff>50510</xdr:rowOff>
    </xdr:to>
    <xdr:graphicFrame macro="">
      <xdr:nvGraphicFramePr>
        <xdr:cNvPr id="4" name="Chart 3">
          <a:extLst>
            <a:ext uri="{FF2B5EF4-FFF2-40B4-BE49-F238E27FC236}">
              <a16:creationId xmlns:a16="http://schemas.microsoft.com/office/drawing/2014/main" id="{E096083B-18B2-479E-BF42-A3031D5974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26919</xdr:colOff>
      <xdr:row>4</xdr:row>
      <xdr:rowOff>20706</xdr:rowOff>
    </xdr:from>
    <xdr:to>
      <xdr:col>3</xdr:col>
      <xdr:colOff>583924</xdr:colOff>
      <xdr:row>15</xdr:row>
      <xdr:rowOff>69158</xdr:rowOff>
    </xdr:to>
    <xdr:graphicFrame macro="">
      <xdr:nvGraphicFramePr>
        <xdr:cNvPr id="6" name="Chart 1">
          <a:extLst>
            <a:ext uri="{FF2B5EF4-FFF2-40B4-BE49-F238E27FC236}">
              <a16:creationId xmlns:a16="http://schemas.microsoft.com/office/drawing/2014/main" id="{413CAE0B-640C-40CB-95B5-62DE9B57C8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600075</xdr:colOff>
      <xdr:row>4</xdr:row>
      <xdr:rowOff>13901</xdr:rowOff>
    </xdr:from>
    <xdr:to>
      <xdr:col>5</xdr:col>
      <xdr:colOff>871537</xdr:colOff>
      <xdr:row>15</xdr:row>
      <xdr:rowOff>66675</xdr:rowOff>
    </xdr:to>
    <xdr:graphicFrame macro="">
      <xdr:nvGraphicFramePr>
        <xdr:cNvPr id="3" name="Chart 2">
          <a:extLst>
            <a:ext uri="{FF2B5EF4-FFF2-40B4-BE49-F238E27FC236}">
              <a16:creationId xmlns:a16="http://schemas.microsoft.com/office/drawing/2014/main" id="{6E2468EA-483A-4E99-B8E1-155CDE697B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885826</xdr:colOff>
      <xdr:row>4</xdr:row>
      <xdr:rowOff>6131</xdr:rowOff>
    </xdr:from>
    <xdr:to>
      <xdr:col>9</xdr:col>
      <xdr:colOff>584489</xdr:colOff>
      <xdr:row>15</xdr:row>
      <xdr:rowOff>50510</xdr:rowOff>
    </xdr:to>
    <xdr:graphicFrame macro="">
      <xdr:nvGraphicFramePr>
        <xdr:cNvPr id="4" name="Chart 3">
          <a:extLst>
            <a:ext uri="{FF2B5EF4-FFF2-40B4-BE49-F238E27FC236}">
              <a16:creationId xmlns:a16="http://schemas.microsoft.com/office/drawing/2014/main" id="{24DEFBDE-1802-4323-8ED5-921F4A7188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26919</xdr:colOff>
      <xdr:row>4</xdr:row>
      <xdr:rowOff>20706</xdr:rowOff>
    </xdr:from>
    <xdr:to>
      <xdr:col>3</xdr:col>
      <xdr:colOff>583924</xdr:colOff>
      <xdr:row>15</xdr:row>
      <xdr:rowOff>69158</xdr:rowOff>
    </xdr:to>
    <xdr:graphicFrame macro="">
      <xdr:nvGraphicFramePr>
        <xdr:cNvPr id="6" name="Chart 1">
          <a:extLst>
            <a:ext uri="{FF2B5EF4-FFF2-40B4-BE49-F238E27FC236}">
              <a16:creationId xmlns:a16="http://schemas.microsoft.com/office/drawing/2014/main" id="{9CAB1D9D-6761-4FF7-9AA7-8F90C0A4CB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600075</xdr:colOff>
      <xdr:row>4</xdr:row>
      <xdr:rowOff>13901</xdr:rowOff>
    </xdr:from>
    <xdr:to>
      <xdr:col>5</xdr:col>
      <xdr:colOff>871537</xdr:colOff>
      <xdr:row>15</xdr:row>
      <xdr:rowOff>66675</xdr:rowOff>
    </xdr:to>
    <xdr:graphicFrame macro="">
      <xdr:nvGraphicFramePr>
        <xdr:cNvPr id="3" name="Chart 2">
          <a:extLst>
            <a:ext uri="{FF2B5EF4-FFF2-40B4-BE49-F238E27FC236}">
              <a16:creationId xmlns:a16="http://schemas.microsoft.com/office/drawing/2014/main" id="{2395B5C7-37C2-4220-9B27-99403428CA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885826</xdr:colOff>
      <xdr:row>4</xdr:row>
      <xdr:rowOff>6131</xdr:rowOff>
    </xdr:from>
    <xdr:to>
      <xdr:col>9</xdr:col>
      <xdr:colOff>584489</xdr:colOff>
      <xdr:row>15</xdr:row>
      <xdr:rowOff>50510</xdr:rowOff>
    </xdr:to>
    <xdr:graphicFrame macro="">
      <xdr:nvGraphicFramePr>
        <xdr:cNvPr id="4" name="Chart 3">
          <a:extLst>
            <a:ext uri="{FF2B5EF4-FFF2-40B4-BE49-F238E27FC236}">
              <a16:creationId xmlns:a16="http://schemas.microsoft.com/office/drawing/2014/main" id="{100AB76E-6B4A-45B4-8B21-0C3F872E2B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0</xdr:col>
      <xdr:colOff>26919</xdr:colOff>
      <xdr:row>4</xdr:row>
      <xdr:rowOff>20706</xdr:rowOff>
    </xdr:from>
    <xdr:to>
      <xdr:col>3</xdr:col>
      <xdr:colOff>583924</xdr:colOff>
      <xdr:row>15</xdr:row>
      <xdr:rowOff>69158</xdr:rowOff>
    </xdr:to>
    <xdr:graphicFrame macro="">
      <xdr:nvGraphicFramePr>
        <xdr:cNvPr id="6" name="Chart 1">
          <a:extLst>
            <a:ext uri="{FF2B5EF4-FFF2-40B4-BE49-F238E27FC236}">
              <a16:creationId xmlns:a16="http://schemas.microsoft.com/office/drawing/2014/main" id="{A3B08816-FC2D-418F-B829-16B5896576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600075</xdr:colOff>
      <xdr:row>4</xdr:row>
      <xdr:rowOff>13901</xdr:rowOff>
    </xdr:from>
    <xdr:to>
      <xdr:col>5</xdr:col>
      <xdr:colOff>871537</xdr:colOff>
      <xdr:row>15</xdr:row>
      <xdr:rowOff>66675</xdr:rowOff>
    </xdr:to>
    <xdr:graphicFrame macro="">
      <xdr:nvGraphicFramePr>
        <xdr:cNvPr id="3" name="Chart 2">
          <a:extLst>
            <a:ext uri="{FF2B5EF4-FFF2-40B4-BE49-F238E27FC236}">
              <a16:creationId xmlns:a16="http://schemas.microsoft.com/office/drawing/2014/main" id="{87797160-5456-466D-A6F1-B3E7FA980E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885826</xdr:colOff>
      <xdr:row>4</xdr:row>
      <xdr:rowOff>6131</xdr:rowOff>
    </xdr:from>
    <xdr:to>
      <xdr:col>9</xdr:col>
      <xdr:colOff>584489</xdr:colOff>
      <xdr:row>15</xdr:row>
      <xdr:rowOff>50510</xdr:rowOff>
    </xdr:to>
    <xdr:graphicFrame macro="">
      <xdr:nvGraphicFramePr>
        <xdr:cNvPr id="4" name="Chart 3">
          <a:extLst>
            <a:ext uri="{FF2B5EF4-FFF2-40B4-BE49-F238E27FC236}">
              <a16:creationId xmlns:a16="http://schemas.microsoft.com/office/drawing/2014/main" id="{A022FD7E-8C9B-4688-9F7B-7CD024BB64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0</xdr:col>
      <xdr:colOff>26919</xdr:colOff>
      <xdr:row>4</xdr:row>
      <xdr:rowOff>20706</xdr:rowOff>
    </xdr:from>
    <xdr:to>
      <xdr:col>3</xdr:col>
      <xdr:colOff>583924</xdr:colOff>
      <xdr:row>15</xdr:row>
      <xdr:rowOff>69158</xdr:rowOff>
    </xdr:to>
    <xdr:graphicFrame macro="">
      <xdr:nvGraphicFramePr>
        <xdr:cNvPr id="6" name="Chart 1">
          <a:extLst>
            <a:ext uri="{FF2B5EF4-FFF2-40B4-BE49-F238E27FC236}">
              <a16:creationId xmlns:a16="http://schemas.microsoft.com/office/drawing/2014/main" id="{7CFA383F-C997-4D6E-B88B-FC08E3E74E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600075</xdr:colOff>
      <xdr:row>4</xdr:row>
      <xdr:rowOff>13901</xdr:rowOff>
    </xdr:from>
    <xdr:to>
      <xdr:col>5</xdr:col>
      <xdr:colOff>871537</xdr:colOff>
      <xdr:row>15</xdr:row>
      <xdr:rowOff>66675</xdr:rowOff>
    </xdr:to>
    <xdr:graphicFrame macro="">
      <xdr:nvGraphicFramePr>
        <xdr:cNvPr id="3" name="Chart 2">
          <a:extLst>
            <a:ext uri="{FF2B5EF4-FFF2-40B4-BE49-F238E27FC236}">
              <a16:creationId xmlns:a16="http://schemas.microsoft.com/office/drawing/2014/main" id="{7DD61258-E091-4D4E-951D-35EDDB63D8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885826</xdr:colOff>
      <xdr:row>4</xdr:row>
      <xdr:rowOff>6131</xdr:rowOff>
    </xdr:from>
    <xdr:to>
      <xdr:col>9</xdr:col>
      <xdr:colOff>584489</xdr:colOff>
      <xdr:row>15</xdr:row>
      <xdr:rowOff>50510</xdr:rowOff>
    </xdr:to>
    <xdr:graphicFrame macro="">
      <xdr:nvGraphicFramePr>
        <xdr:cNvPr id="4" name="Chart 3">
          <a:extLst>
            <a:ext uri="{FF2B5EF4-FFF2-40B4-BE49-F238E27FC236}">
              <a16:creationId xmlns:a16="http://schemas.microsoft.com/office/drawing/2014/main" id="{1AB2899A-F370-41E8-9E9D-1A058E7288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0</xdr:col>
      <xdr:colOff>26919</xdr:colOff>
      <xdr:row>4</xdr:row>
      <xdr:rowOff>20706</xdr:rowOff>
    </xdr:from>
    <xdr:to>
      <xdr:col>3</xdr:col>
      <xdr:colOff>583924</xdr:colOff>
      <xdr:row>15</xdr:row>
      <xdr:rowOff>69158</xdr:rowOff>
    </xdr:to>
    <xdr:graphicFrame macro="">
      <xdr:nvGraphicFramePr>
        <xdr:cNvPr id="6" name="Chart 1">
          <a:extLst>
            <a:ext uri="{FF2B5EF4-FFF2-40B4-BE49-F238E27FC236}">
              <a16:creationId xmlns:a16="http://schemas.microsoft.com/office/drawing/2014/main" id="{5D2304CA-32DC-4885-8B9A-52514C2FA1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600075</xdr:colOff>
      <xdr:row>4</xdr:row>
      <xdr:rowOff>13901</xdr:rowOff>
    </xdr:from>
    <xdr:to>
      <xdr:col>5</xdr:col>
      <xdr:colOff>871537</xdr:colOff>
      <xdr:row>15</xdr:row>
      <xdr:rowOff>66675</xdr:rowOff>
    </xdr:to>
    <xdr:graphicFrame macro="">
      <xdr:nvGraphicFramePr>
        <xdr:cNvPr id="3" name="Chart 2">
          <a:extLst>
            <a:ext uri="{FF2B5EF4-FFF2-40B4-BE49-F238E27FC236}">
              <a16:creationId xmlns:a16="http://schemas.microsoft.com/office/drawing/2014/main" id="{7EA03BA1-5C6E-4068-8379-35223754A9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885826</xdr:colOff>
      <xdr:row>4</xdr:row>
      <xdr:rowOff>6131</xdr:rowOff>
    </xdr:from>
    <xdr:to>
      <xdr:col>9</xdr:col>
      <xdr:colOff>584489</xdr:colOff>
      <xdr:row>15</xdr:row>
      <xdr:rowOff>50510</xdr:rowOff>
    </xdr:to>
    <xdr:graphicFrame macro="">
      <xdr:nvGraphicFramePr>
        <xdr:cNvPr id="4" name="Chart 3">
          <a:extLst>
            <a:ext uri="{FF2B5EF4-FFF2-40B4-BE49-F238E27FC236}">
              <a16:creationId xmlns:a16="http://schemas.microsoft.com/office/drawing/2014/main" id="{76A0CBA5-A955-4CFD-A374-C34B91E401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0</xdr:col>
      <xdr:colOff>26919</xdr:colOff>
      <xdr:row>4</xdr:row>
      <xdr:rowOff>20706</xdr:rowOff>
    </xdr:from>
    <xdr:to>
      <xdr:col>3</xdr:col>
      <xdr:colOff>583924</xdr:colOff>
      <xdr:row>15</xdr:row>
      <xdr:rowOff>69158</xdr:rowOff>
    </xdr:to>
    <xdr:graphicFrame macro="">
      <xdr:nvGraphicFramePr>
        <xdr:cNvPr id="6" name="Chart 1">
          <a:extLst>
            <a:ext uri="{FF2B5EF4-FFF2-40B4-BE49-F238E27FC236}">
              <a16:creationId xmlns:a16="http://schemas.microsoft.com/office/drawing/2014/main" id="{009D8EF8-8A24-48CD-AC66-5EB904CF9F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600075</xdr:colOff>
      <xdr:row>4</xdr:row>
      <xdr:rowOff>13901</xdr:rowOff>
    </xdr:from>
    <xdr:to>
      <xdr:col>5</xdr:col>
      <xdr:colOff>871537</xdr:colOff>
      <xdr:row>15</xdr:row>
      <xdr:rowOff>66675</xdr:rowOff>
    </xdr:to>
    <xdr:graphicFrame macro="">
      <xdr:nvGraphicFramePr>
        <xdr:cNvPr id="3" name="Chart 2">
          <a:extLst>
            <a:ext uri="{FF2B5EF4-FFF2-40B4-BE49-F238E27FC236}">
              <a16:creationId xmlns:a16="http://schemas.microsoft.com/office/drawing/2014/main" id="{5C68A8A6-1A92-448D-9FD0-AE356197DA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885826</xdr:colOff>
      <xdr:row>4</xdr:row>
      <xdr:rowOff>6131</xdr:rowOff>
    </xdr:from>
    <xdr:to>
      <xdr:col>9</xdr:col>
      <xdr:colOff>584489</xdr:colOff>
      <xdr:row>15</xdr:row>
      <xdr:rowOff>50510</xdr:rowOff>
    </xdr:to>
    <xdr:graphicFrame macro="">
      <xdr:nvGraphicFramePr>
        <xdr:cNvPr id="4" name="Chart 3">
          <a:extLst>
            <a:ext uri="{FF2B5EF4-FFF2-40B4-BE49-F238E27FC236}">
              <a16:creationId xmlns:a16="http://schemas.microsoft.com/office/drawing/2014/main" id="{942427A3-A8FA-4E3A-9251-5518990726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0</xdr:col>
      <xdr:colOff>26919</xdr:colOff>
      <xdr:row>4</xdr:row>
      <xdr:rowOff>20706</xdr:rowOff>
    </xdr:from>
    <xdr:to>
      <xdr:col>3</xdr:col>
      <xdr:colOff>583924</xdr:colOff>
      <xdr:row>15</xdr:row>
      <xdr:rowOff>69158</xdr:rowOff>
    </xdr:to>
    <xdr:graphicFrame macro="">
      <xdr:nvGraphicFramePr>
        <xdr:cNvPr id="6" name="Chart 1">
          <a:extLst>
            <a:ext uri="{FF2B5EF4-FFF2-40B4-BE49-F238E27FC236}">
              <a16:creationId xmlns:a16="http://schemas.microsoft.com/office/drawing/2014/main" id="{FF5A387F-FCD9-45FB-93F5-750F961BB2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600075</xdr:colOff>
      <xdr:row>4</xdr:row>
      <xdr:rowOff>13901</xdr:rowOff>
    </xdr:from>
    <xdr:to>
      <xdr:col>5</xdr:col>
      <xdr:colOff>871537</xdr:colOff>
      <xdr:row>15</xdr:row>
      <xdr:rowOff>66675</xdr:rowOff>
    </xdr:to>
    <xdr:graphicFrame macro="">
      <xdr:nvGraphicFramePr>
        <xdr:cNvPr id="3" name="Chart 2">
          <a:extLst>
            <a:ext uri="{FF2B5EF4-FFF2-40B4-BE49-F238E27FC236}">
              <a16:creationId xmlns:a16="http://schemas.microsoft.com/office/drawing/2014/main" id="{AE7A5B2F-6DF0-44CD-8005-479400F3F1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885826</xdr:colOff>
      <xdr:row>4</xdr:row>
      <xdr:rowOff>6131</xdr:rowOff>
    </xdr:from>
    <xdr:to>
      <xdr:col>9</xdr:col>
      <xdr:colOff>584489</xdr:colOff>
      <xdr:row>15</xdr:row>
      <xdr:rowOff>50510</xdr:rowOff>
    </xdr:to>
    <xdr:graphicFrame macro="">
      <xdr:nvGraphicFramePr>
        <xdr:cNvPr id="4" name="Chart 3">
          <a:extLst>
            <a:ext uri="{FF2B5EF4-FFF2-40B4-BE49-F238E27FC236}">
              <a16:creationId xmlns:a16="http://schemas.microsoft.com/office/drawing/2014/main" id="{7F4704C8-8FB4-4F24-A200-BB2228D052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0</xdr:col>
      <xdr:colOff>26919</xdr:colOff>
      <xdr:row>4</xdr:row>
      <xdr:rowOff>20706</xdr:rowOff>
    </xdr:from>
    <xdr:to>
      <xdr:col>3</xdr:col>
      <xdr:colOff>583924</xdr:colOff>
      <xdr:row>15</xdr:row>
      <xdr:rowOff>69158</xdr:rowOff>
    </xdr:to>
    <xdr:graphicFrame macro="">
      <xdr:nvGraphicFramePr>
        <xdr:cNvPr id="6" name="Chart 1">
          <a:extLst>
            <a:ext uri="{FF2B5EF4-FFF2-40B4-BE49-F238E27FC236}">
              <a16:creationId xmlns:a16="http://schemas.microsoft.com/office/drawing/2014/main" id="{0B1056E3-5EC2-46FE-87AE-6ADACBA061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600075</xdr:colOff>
      <xdr:row>4</xdr:row>
      <xdr:rowOff>13901</xdr:rowOff>
    </xdr:from>
    <xdr:to>
      <xdr:col>5</xdr:col>
      <xdr:colOff>871537</xdr:colOff>
      <xdr:row>15</xdr:row>
      <xdr:rowOff>66675</xdr:rowOff>
    </xdr:to>
    <xdr:graphicFrame macro="">
      <xdr:nvGraphicFramePr>
        <xdr:cNvPr id="3" name="Chart 2">
          <a:extLst>
            <a:ext uri="{FF2B5EF4-FFF2-40B4-BE49-F238E27FC236}">
              <a16:creationId xmlns:a16="http://schemas.microsoft.com/office/drawing/2014/main" id="{D0682237-A264-42CD-8987-DBED6AE577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885826</xdr:colOff>
      <xdr:row>4</xdr:row>
      <xdr:rowOff>6131</xdr:rowOff>
    </xdr:from>
    <xdr:to>
      <xdr:col>9</xdr:col>
      <xdr:colOff>584489</xdr:colOff>
      <xdr:row>15</xdr:row>
      <xdr:rowOff>50510</xdr:rowOff>
    </xdr:to>
    <xdr:graphicFrame macro="">
      <xdr:nvGraphicFramePr>
        <xdr:cNvPr id="4" name="Chart 3">
          <a:extLst>
            <a:ext uri="{FF2B5EF4-FFF2-40B4-BE49-F238E27FC236}">
              <a16:creationId xmlns:a16="http://schemas.microsoft.com/office/drawing/2014/main" id="{1644FC66-874A-4142-8FD6-1118DEEE7F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0</xdr:col>
      <xdr:colOff>26919</xdr:colOff>
      <xdr:row>4</xdr:row>
      <xdr:rowOff>20706</xdr:rowOff>
    </xdr:from>
    <xdr:to>
      <xdr:col>3</xdr:col>
      <xdr:colOff>583924</xdr:colOff>
      <xdr:row>15</xdr:row>
      <xdr:rowOff>69158</xdr:rowOff>
    </xdr:to>
    <xdr:graphicFrame macro="">
      <xdr:nvGraphicFramePr>
        <xdr:cNvPr id="6" name="Chart 1">
          <a:extLst>
            <a:ext uri="{FF2B5EF4-FFF2-40B4-BE49-F238E27FC236}">
              <a16:creationId xmlns:a16="http://schemas.microsoft.com/office/drawing/2014/main" id="{7F8C15E4-73C2-49C9-84B2-2C130E43E4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600075</xdr:colOff>
      <xdr:row>4</xdr:row>
      <xdr:rowOff>13901</xdr:rowOff>
    </xdr:from>
    <xdr:to>
      <xdr:col>5</xdr:col>
      <xdr:colOff>871537</xdr:colOff>
      <xdr:row>15</xdr:row>
      <xdr:rowOff>66675</xdr:rowOff>
    </xdr:to>
    <xdr:graphicFrame macro="">
      <xdr:nvGraphicFramePr>
        <xdr:cNvPr id="3" name="Chart 2">
          <a:extLst>
            <a:ext uri="{FF2B5EF4-FFF2-40B4-BE49-F238E27FC236}">
              <a16:creationId xmlns:a16="http://schemas.microsoft.com/office/drawing/2014/main" id="{DDD6A31A-5DF4-4C97-9EF2-3146A6A57F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885826</xdr:colOff>
      <xdr:row>4</xdr:row>
      <xdr:rowOff>6131</xdr:rowOff>
    </xdr:from>
    <xdr:to>
      <xdr:col>9</xdr:col>
      <xdr:colOff>584489</xdr:colOff>
      <xdr:row>15</xdr:row>
      <xdr:rowOff>50510</xdr:rowOff>
    </xdr:to>
    <xdr:graphicFrame macro="">
      <xdr:nvGraphicFramePr>
        <xdr:cNvPr id="4" name="Chart 3">
          <a:extLst>
            <a:ext uri="{FF2B5EF4-FFF2-40B4-BE49-F238E27FC236}">
              <a16:creationId xmlns:a16="http://schemas.microsoft.com/office/drawing/2014/main" id="{A3830FB2-D6E4-4E1E-AFA2-FCF57DF6DB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7.xml><?xml version="1.0" encoding="utf-8"?>
<xdr:wsDr xmlns:xdr="http://schemas.openxmlformats.org/drawingml/2006/spreadsheetDrawing" xmlns:a="http://schemas.openxmlformats.org/drawingml/2006/main">
  <xdr:twoCellAnchor>
    <xdr:from>
      <xdr:col>0</xdr:col>
      <xdr:colOff>26919</xdr:colOff>
      <xdr:row>4</xdr:row>
      <xdr:rowOff>20706</xdr:rowOff>
    </xdr:from>
    <xdr:to>
      <xdr:col>3</xdr:col>
      <xdr:colOff>583924</xdr:colOff>
      <xdr:row>15</xdr:row>
      <xdr:rowOff>69158</xdr:rowOff>
    </xdr:to>
    <xdr:graphicFrame macro="">
      <xdr:nvGraphicFramePr>
        <xdr:cNvPr id="6" name="Chart 1">
          <a:extLst>
            <a:ext uri="{FF2B5EF4-FFF2-40B4-BE49-F238E27FC236}">
              <a16:creationId xmlns:a16="http://schemas.microsoft.com/office/drawing/2014/main" id="{38891BC2-016A-41E6-BA6E-8E273EED25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600075</xdr:colOff>
      <xdr:row>4</xdr:row>
      <xdr:rowOff>13901</xdr:rowOff>
    </xdr:from>
    <xdr:to>
      <xdr:col>5</xdr:col>
      <xdr:colOff>871537</xdr:colOff>
      <xdr:row>15</xdr:row>
      <xdr:rowOff>66675</xdr:rowOff>
    </xdr:to>
    <xdr:graphicFrame macro="">
      <xdr:nvGraphicFramePr>
        <xdr:cNvPr id="3" name="Chart 2">
          <a:extLst>
            <a:ext uri="{FF2B5EF4-FFF2-40B4-BE49-F238E27FC236}">
              <a16:creationId xmlns:a16="http://schemas.microsoft.com/office/drawing/2014/main" id="{84401118-4CF2-42D0-8DE2-7E1E6AC461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885826</xdr:colOff>
      <xdr:row>4</xdr:row>
      <xdr:rowOff>6131</xdr:rowOff>
    </xdr:from>
    <xdr:to>
      <xdr:col>9</xdr:col>
      <xdr:colOff>584489</xdr:colOff>
      <xdr:row>15</xdr:row>
      <xdr:rowOff>50510</xdr:rowOff>
    </xdr:to>
    <xdr:graphicFrame macro="">
      <xdr:nvGraphicFramePr>
        <xdr:cNvPr id="4" name="Chart 3">
          <a:extLst>
            <a:ext uri="{FF2B5EF4-FFF2-40B4-BE49-F238E27FC236}">
              <a16:creationId xmlns:a16="http://schemas.microsoft.com/office/drawing/2014/main" id="{E6601B9E-D40A-4D83-94BF-CC32B10754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8.xml><?xml version="1.0" encoding="utf-8"?>
<xdr:wsDr xmlns:xdr="http://schemas.openxmlformats.org/drawingml/2006/spreadsheetDrawing" xmlns:a="http://schemas.openxmlformats.org/drawingml/2006/main">
  <xdr:twoCellAnchor>
    <xdr:from>
      <xdr:col>0</xdr:col>
      <xdr:colOff>26919</xdr:colOff>
      <xdr:row>4</xdr:row>
      <xdr:rowOff>20706</xdr:rowOff>
    </xdr:from>
    <xdr:to>
      <xdr:col>3</xdr:col>
      <xdr:colOff>583924</xdr:colOff>
      <xdr:row>15</xdr:row>
      <xdr:rowOff>69158</xdr:rowOff>
    </xdr:to>
    <xdr:graphicFrame macro="">
      <xdr:nvGraphicFramePr>
        <xdr:cNvPr id="6" name="Chart 1">
          <a:extLst>
            <a:ext uri="{FF2B5EF4-FFF2-40B4-BE49-F238E27FC236}">
              <a16:creationId xmlns:a16="http://schemas.microsoft.com/office/drawing/2014/main" id="{266F01A8-5A97-48AB-87F1-5024547E05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600075</xdr:colOff>
      <xdr:row>4</xdr:row>
      <xdr:rowOff>13901</xdr:rowOff>
    </xdr:from>
    <xdr:to>
      <xdr:col>5</xdr:col>
      <xdr:colOff>871537</xdr:colOff>
      <xdr:row>15</xdr:row>
      <xdr:rowOff>66675</xdr:rowOff>
    </xdr:to>
    <xdr:graphicFrame macro="">
      <xdr:nvGraphicFramePr>
        <xdr:cNvPr id="3" name="Chart 2">
          <a:extLst>
            <a:ext uri="{FF2B5EF4-FFF2-40B4-BE49-F238E27FC236}">
              <a16:creationId xmlns:a16="http://schemas.microsoft.com/office/drawing/2014/main" id="{029EDD60-6C72-4093-9FF6-96156AFB61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885826</xdr:colOff>
      <xdr:row>4</xdr:row>
      <xdr:rowOff>6131</xdr:rowOff>
    </xdr:from>
    <xdr:to>
      <xdr:col>9</xdr:col>
      <xdr:colOff>584489</xdr:colOff>
      <xdr:row>15</xdr:row>
      <xdr:rowOff>50510</xdr:rowOff>
    </xdr:to>
    <xdr:graphicFrame macro="">
      <xdr:nvGraphicFramePr>
        <xdr:cNvPr id="4" name="Chart 3">
          <a:extLst>
            <a:ext uri="{FF2B5EF4-FFF2-40B4-BE49-F238E27FC236}">
              <a16:creationId xmlns:a16="http://schemas.microsoft.com/office/drawing/2014/main" id="{E4335503-8949-4231-9659-4BADBA7760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9.xml><?xml version="1.0" encoding="utf-8"?>
<xdr:wsDr xmlns:xdr="http://schemas.openxmlformats.org/drawingml/2006/spreadsheetDrawing" xmlns:a="http://schemas.openxmlformats.org/drawingml/2006/main">
  <xdr:twoCellAnchor>
    <xdr:from>
      <xdr:col>0</xdr:col>
      <xdr:colOff>26919</xdr:colOff>
      <xdr:row>4</xdr:row>
      <xdr:rowOff>20706</xdr:rowOff>
    </xdr:from>
    <xdr:to>
      <xdr:col>3</xdr:col>
      <xdr:colOff>583924</xdr:colOff>
      <xdr:row>15</xdr:row>
      <xdr:rowOff>69158</xdr:rowOff>
    </xdr:to>
    <xdr:graphicFrame macro="">
      <xdr:nvGraphicFramePr>
        <xdr:cNvPr id="6" name="Chart 1">
          <a:extLst>
            <a:ext uri="{FF2B5EF4-FFF2-40B4-BE49-F238E27FC236}">
              <a16:creationId xmlns:a16="http://schemas.microsoft.com/office/drawing/2014/main" id="{C5056794-EBF3-4325-99CB-546CF7CD81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600075</xdr:colOff>
      <xdr:row>4</xdr:row>
      <xdr:rowOff>13901</xdr:rowOff>
    </xdr:from>
    <xdr:to>
      <xdr:col>5</xdr:col>
      <xdr:colOff>871537</xdr:colOff>
      <xdr:row>15</xdr:row>
      <xdr:rowOff>66675</xdr:rowOff>
    </xdr:to>
    <xdr:graphicFrame macro="">
      <xdr:nvGraphicFramePr>
        <xdr:cNvPr id="3" name="Chart 2">
          <a:extLst>
            <a:ext uri="{FF2B5EF4-FFF2-40B4-BE49-F238E27FC236}">
              <a16:creationId xmlns:a16="http://schemas.microsoft.com/office/drawing/2014/main" id="{4457A8EB-516A-4FBA-A368-35EBEFD57F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885826</xdr:colOff>
      <xdr:row>4</xdr:row>
      <xdr:rowOff>6131</xdr:rowOff>
    </xdr:from>
    <xdr:to>
      <xdr:col>9</xdr:col>
      <xdr:colOff>584489</xdr:colOff>
      <xdr:row>15</xdr:row>
      <xdr:rowOff>50510</xdr:rowOff>
    </xdr:to>
    <xdr:graphicFrame macro="">
      <xdr:nvGraphicFramePr>
        <xdr:cNvPr id="4" name="Chart 3">
          <a:extLst>
            <a:ext uri="{FF2B5EF4-FFF2-40B4-BE49-F238E27FC236}">
              <a16:creationId xmlns:a16="http://schemas.microsoft.com/office/drawing/2014/main" id="{DC8614BC-D3B0-454B-879F-79A60F0E90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0.xml><?xml version="1.0" encoding="utf-8"?>
<xdr:wsDr xmlns:xdr="http://schemas.openxmlformats.org/drawingml/2006/spreadsheetDrawing" xmlns:a="http://schemas.openxmlformats.org/drawingml/2006/main">
  <xdr:twoCellAnchor>
    <xdr:from>
      <xdr:col>0</xdr:col>
      <xdr:colOff>26919</xdr:colOff>
      <xdr:row>4</xdr:row>
      <xdr:rowOff>20706</xdr:rowOff>
    </xdr:from>
    <xdr:to>
      <xdr:col>3</xdr:col>
      <xdr:colOff>583924</xdr:colOff>
      <xdr:row>15</xdr:row>
      <xdr:rowOff>69158</xdr:rowOff>
    </xdr:to>
    <xdr:graphicFrame macro="">
      <xdr:nvGraphicFramePr>
        <xdr:cNvPr id="6" name="Chart 1">
          <a:extLst>
            <a:ext uri="{FF2B5EF4-FFF2-40B4-BE49-F238E27FC236}">
              <a16:creationId xmlns:a16="http://schemas.microsoft.com/office/drawing/2014/main" id="{D557384E-6388-41E5-8F21-069BFC4A7B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600075</xdr:colOff>
      <xdr:row>4</xdr:row>
      <xdr:rowOff>13901</xdr:rowOff>
    </xdr:from>
    <xdr:to>
      <xdr:col>5</xdr:col>
      <xdr:colOff>871537</xdr:colOff>
      <xdr:row>15</xdr:row>
      <xdr:rowOff>66675</xdr:rowOff>
    </xdr:to>
    <xdr:graphicFrame macro="">
      <xdr:nvGraphicFramePr>
        <xdr:cNvPr id="3" name="Chart 2">
          <a:extLst>
            <a:ext uri="{FF2B5EF4-FFF2-40B4-BE49-F238E27FC236}">
              <a16:creationId xmlns:a16="http://schemas.microsoft.com/office/drawing/2014/main" id="{3F806ABF-705A-41BD-B362-B18E603DFA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885826</xdr:colOff>
      <xdr:row>4</xdr:row>
      <xdr:rowOff>6131</xdr:rowOff>
    </xdr:from>
    <xdr:to>
      <xdr:col>9</xdr:col>
      <xdr:colOff>584489</xdr:colOff>
      <xdr:row>15</xdr:row>
      <xdr:rowOff>50510</xdr:rowOff>
    </xdr:to>
    <xdr:graphicFrame macro="">
      <xdr:nvGraphicFramePr>
        <xdr:cNvPr id="4" name="Chart 3">
          <a:extLst>
            <a:ext uri="{FF2B5EF4-FFF2-40B4-BE49-F238E27FC236}">
              <a16:creationId xmlns:a16="http://schemas.microsoft.com/office/drawing/2014/main" id="{532A7125-131F-4E51-97DD-BAACEC3084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1.xml><?xml version="1.0" encoding="utf-8"?>
<xdr:wsDr xmlns:xdr="http://schemas.openxmlformats.org/drawingml/2006/spreadsheetDrawing" xmlns:a="http://schemas.openxmlformats.org/drawingml/2006/main">
  <xdr:twoCellAnchor>
    <xdr:from>
      <xdr:col>0</xdr:col>
      <xdr:colOff>26919</xdr:colOff>
      <xdr:row>4</xdr:row>
      <xdr:rowOff>20706</xdr:rowOff>
    </xdr:from>
    <xdr:to>
      <xdr:col>3</xdr:col>
      <xdr:colOff>583924</xdr:colOff>
      <xdr:row>15</xdr:row>
      <xdr:rowOff>69158</xdr:rowOff>
    </xdr:to>
    <xdr:graphicFrame macro="">
      <xdr:nvGraphicFramePr>
        <xdr:cNvPr id="6" name="Chart 1">
          <a:extLst>
            <a:ext uri="{FF2B5EF4-FFF2-40B4-BE49-F238E27FC236}">
              <a16:creationId xmlns:a16="http://schemas.microsoft.com/office/drawing/2014/main" id="{A22C17C2-EA1C-4B35-BAB4-4C4107E6AB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600075</xdr:colOff>
      <xdr:row>4</xdr:row>
      <xdr:rowOff>13901</xdr:rowOff>
    </xdr:from>
    <xdr:to>
      <xdr:col>5</xdr:col>
      <xdr:colOff>871537</xdr:colOff>
      <xdr:row>15</xdr:row>
      <xdr:rowOff>66675</xdr:rowOff>
    </xdr:to>
    <xdr:graphicFrame macro="">
      <xdr:nvGraphicFramePr>
        <xdr:cNvPr id="3" name="Chart 2">
          <a:extLst>
            <a:ext uri="{FF2B5EF4-FFF2-40B4-BE49-F238E27FC236}">
              <a16:creationId xmlns:a16="http://schemas.microsoft.com/office/drawing/2014/main" id="{DFDB4F03-6164-40BE-9D70-1F46A04818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885826</xdr:colOff>
      <xdr:row>4</xdr:row>
      <xdr:rowOff>6131</xdr:rowOff>
    </xdr:from>
    <xdr:to>
      <xdr:col>9</xdr:col>
      <xdr:colOff>584489</xdr:colOff>
      <xdr:row>15</xdr:row>
      <xdr:rowOff>50510</xdr:rowOff>
    </xdr:to>
    <xdr:graphicFrame macro="">
      <xdr:nvGraphicFramePr>
        <xdr:cNvPr id="4" name="Chart 3">
          <a:extLst>
            <a:ext uri="{FF2B5EF4-FFF2-40B4-BE49-F238E27FC236}">
              <a16:creationId xmlns:a16="http://schemas.microsoft.com/office/drawing/2014/main" id="{4BE0281D-575E-4F34-9891-0B6EF34455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2.xml><?xml version="1.0" encoding="utf-8"?>
<xdr:wsDr xmlns:xdr="http://schemas.openxmlformats.org/drawingml/2006/spreadsheetDrawing" xmlns:a="http://schemas.openxmlformats.org/drawingml/2006/main">
  <xdr:twoCellAnchor>
    <xdr:from>
      <xdr:col>0</xdr:col>
      <xdr:colOff>95250</xdr:colOff>
      <xdr:row>21</xdr:row>
      <xdr:rowOff>85725</xdr:rowOff>
    </xdr:from>
    <xdr:to>
      <xdr:col>7</xdr:col>
      <xdr:colOff>19050</xdr:colOff>
      <xdr:row>36</xdr:row>
      <xdr:rowOff>66675</xdr:rowOff>
    </xdr:to>
    <xdr:graphicFrame macro="">
      <xdr:nvGraphicFramePr>
        <xdr:cNvPr id="101" name="Chart 1">
          <a:extLst>
            <a:ext uri="{FF2B5EF4-FFF2-40B4-BE49-F238E27FC236}">
              <a16:creationId xmlns:a16="http://schemas.microsoft.com/office/drawing/2014/main" id="{731E8762-33B5-4EE4-A518-52E85A13C5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28575</xdr:colOff>
      <xdr:row>21</xdr:row>
      <xdr:rowOff>76200</xdr:rowOff>
    </xdr:from>
    <xdr:to>
      <xdr:col>13</xdr:col>
      <xdr:colOff>314325</xdr:colOff>
      <xdr:row>36</xdr:row>
      <xdr:rowOff>76200</xdr:rowOff>
    </xdr:to>
    <xdr:graphicFrame macro="">
      <xdr:nvGraphicFramePr>
        <xdr:cNvPr id="99" name="Chart 2">
          <a:extLst>
            <a:ext uri="{FF2B5EF4-FFF2-40B4-BE49-F238E27FC236}">
              <a16:creationId xmlns:a16="http://schemas.microsoft.com/office/drawing/2014/main" id="{2ED0313B-4415-4D44-9820-A0ACD2A5A911}"/>
            </a:ext>
            <a:ext uri="{147F2762-F138-4A5C-976F-8EAC2B608ADB}">
              <a16:predDERef xmlns:a16="http://schemas.microsoft.com/office/drawing/2014/main" pred="{731E8762-33B5-4EE4-A518-52E85A13C5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276225</xdr:colOff>
      <xdr:row>21</xdr:row>
      <xdr:rowOff>76200</xdr:rowOff>
    </xdr:from>
    <xdr:to>
      <xdr:col>21</xdr:col>
      <xdr:colOff>447675</xdr:colOff>
      <xdr:row>36</xdr:row>
      <xdr:rowOff>57150</xdr:rowOff>
    </xdr:to>
    <xdr:graphicFrame macro="">
      <xdr:nvGraphicFramePr>
        <xdr:cNvPr id="98" name="Chart 3">
          <a:extLst>
            <a:ext uri="{FF2B5EF4-FFF2-40B4-BE49-F238E27FC236}">
              <a16:creationId xmlns:a16="http://schemas.microsoft.com/office/drawing/2014/main" id="{6AB3B1E4-15B3-4CBC-ABEB-9D8D0F3318F1}"/>
            </a:ext>
            <a:ext uri="{147F2762-F138-4A5C-976F-8EAC2B608ADB}">
              <a16:predDERef xmlns:a16="http://schemas.microsoft.com/office/drawing/2014/main" pred="{2ED0313B-4415-4D44-9820-A0ACD2A5A9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447675</xdr:colOff>
      <xdr:row>21</xdr:row>
      <xdr:rowOff>95250</xdr:rowOff>
    </xdr:from>
    <xdr:to>
      <xdr:col>30</xdr:col>
      <xdr:colOff>333375</xdr:colOff>
      <xdr:row>36</xdr:row>
      <xdr:rowOff>66675</xdr:rowOff>
    </xdr:to>
    <xdr:graphicFrame macro="">
      <xdr:nvGraphicFramePr>
        <xdr:cNvPr id="97" name="Chart 4">
          <a:extLst>
            <a:ext uri="{FF2B5EF4-FFF2-40B4-BE49-F238E27FC236}">
              <a16:creationId xmlns:a16="http://schemas.microsoft.com/office/drawing/2014/main" id="{255FF447-A21E-40EA-B606-53E2B30295DB}"/>
            </a:ext>
            <a:ext uri="{147F2762-F138-4A5C-976F-8EAC2B608ADB}">
              <a16:predDERef xmlns:a16="http://schemas.microsoft.com/office/drawing/2014/main" pred="{6AB3B1E4-15B3-4CBC-ABEB-9D8D0F3318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9525</xdr:colOff>
      <xdr:row>37</xdr:row>
      <xdr:rowOff>0</xdr:rowOff>
    </xdr:from>
    <xdr:to>
      <xdr:col>6</xdr:col>
      <xdr:colOff>438150</xdr:colOff>
      <xdr:row>52</xdr:row>
      <xdr:rowOff>19050</xdr:rowOff>
    </xdr:to>
    <xdr:graphicFrame macro="">
      <xdr:nvGraphicFramePr>
        <xdr:cNvPr id="104" name="Chart 5">
          <a:extLst>
            <a:ext uri="{FF2B5EF4-FFF2-40B4-BE49-F238E27FC236}">
              <a16:creationId xmlns:a16="http://schemas.microsoft.com/office/drawing/2014/main" id="{C2430C8F-36C2-4228-9F61-263719DAFE31}"/>
            </a:ext>
            <a:ext uri="{147F2762-F138-4A5C-976F-8EAC2B608ADB}">
              <a16:predDERef xmlns:a16="http://schemas.microsoft.com/office/drawing/2014/main" pred="{255FF447-A21E-40EA-B606-53E2B30295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447675</xdr:colOff>
      <xdr:row>37</xdr:row>
      <xdr:rowOff>19050</xdr:rowOff>
    </xdr:from>
    <xdr:to>
      <xdr:col>12</xdr:col>
      <xdr:colOff>952500</xdr:colOff>
      <xdr:row>52</xdr:row>
      <xdr:rowOff>28575</xdr:rowOff>
    </xdr:to>
    <xdr:graphicFrame macro="">
      <xdr:nvGraphicFramePr>
        <xdr:cNvPr id="103" name="Chart 6">
          <a:extLst>
            <a:ext uri="{FF2B5EF4-FFF2-40B4-BE49-F238E27FC236}">
              <a16:creationId xmlns:a16="http://schemas.microsoft.com/office/drawing/2014/main" id="{9CF1CBF7-C8EB-486D-9DD9-F27A63ACBF43}"/>
            </a:ext>
            <a:ext uri="{147F2762-F138-4A5C-976F-8EAC2B608ADB}">
              <a16:predDERef xmlns:a16="http://schemas.microsoft.com/office/drawing/2014/main" pred="{C2430C8F-36C2-4228-9F61-263719DAFE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962025</xdr:colOff>
      <xdr:row>36</xdr:row>
      <xdr:rowOff>171450</xdr:rowOff>
    </xdr:from>
    <xdr:to>
      <xdr:col>21</xdr:col>
      <xdr:colOff>504825</xdr:colOff>
      <xdr:row>52</xdr:row>
      <xdr:rowOff>28575</xdr:rowOff>
    </xdr:to>
    <xdr:graphicFrame macro="">
      <xdr:nvGraphicFramePr>
        <xdr:cNvPr id="102" name="Chart 7">
          <a:extLst>
            <a:ext uri="{FF2B5EF4-FFF2-40B4-BE49-F238E27FC236}">
              <a16:creationId xmlns:a16="http://schemas.microsoft.com/office/drawing/2014/main" id="{3A24D665-80EA-4261-8C09-72138667D40D}"/>
            </a:ext>
            <a:ext uri="{147F2762-F138-4A5C-976F-8EAC2B608ADB}">
              <a16:predDERef xmlns:a16="http://schemas.microsoft.com/office/drawing/2014/main" pred="{9CF1CBF7-C8EB-486D-9DD9-F27A63ACBF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106">
  <a r="1" c="48">
    <v t="i">2</v>
    <v t="i">3</v>
    <v t="i">4</v>
    <v t="i">5</v>
    <v t="i">6</v>
    <v t="i">9</v>
    <v t="i">10</v>
    <v t="i">11</v>
    <v t="i">12</v>
    <v t="i">13</v>
    <v t="i">17</v>
    <v t="i">18</v>
    <v t="i">19</v>
    <v t="i">20</v>
    <v t="i">23</v>
    <v t="i">24</v>
    <v t="i">25</v>
    <v t="i">26</v>
    <v t="i">27</v>
    <v t="i">30</v>
    <v t="i">31</v>
    <v t="i">32</v>
    <v t="i">33</v>
    <v t="i">34</v>
    <v t="i">37</v>
    <v t="i">38</v>
    <v t="i">39</v>
    <v t="i">40</v>
    <v t="i">41</v>
    <v t="i">44</v>
    <v t="i">45</v>
    <v t="i">46</v>
    <v t="i">47</v>
    <v t="i">48</v>
    <v t="i">52</v>
    <v t="i">53</v>
    <v t="i">54</v>
    <v t="i">55</v>
    <v t="i">58</v>
    <v t="i">59</v>
    <v t="i">60</v>
    <v t="i">61</v>
    <v t="i">62</v>
    <v t="i">65</v>
    <v t="i">66</v>
    <v t="i">67</v>
    <v t="i">68</v>
    <v t="i">69</v>
  </a>
  <a r="1" c="48">
    <v>338.54</v>
    <v>336.53</v>
    <v>324.17</v>
    <v>332.46</v>
    <v>331.79</v>
    <v>328.07</v>
    <v>334.37</v>
    <v>333.26</v>
    <v>326.48</v>
    <v>331.9</v>
    <v>318.14999999999998</v>
    <v>319.58999999999997</v>
    <v>316.56</v>
    <v>303.17</v>
    <v>308.70999999999998</v>
    <v>300.14999999999998</v>
    <v>294.63</v>
    <v>294.64</v>
    <v>301.70999999999998</v>
    <v>313.26</v>
    <v>319</v>
    <v>323</v>
    <v>237.76</v>
    <v>237.09</v>
    <v>224.91</v>
    <v>220.18</v>
    <v>232</v>
    <v>228.07</v>
    <v>219.55</v>
    <v>217.7</v>
    <v>221</v>
    <v>216.54</v>
    <v>207.71</v>
    <v>206.16</v>
    <v>202.08</v>
    <v>198.45</v>
    <v>207.6</v>
    <v>210.48</v>
    <v>211.03</v>
    <v>203.49</v>
    <v>208.11</v>
    <v>202.97</v>
    <v>200.06</v>
    <v>187.47</v>
    <v>190.29</v>
    <v>198.5</v>
    <v>195.21</v>
    <v>187.61</v>
  </a>
  <a r="1" c="48">
    <v>338.29500000000002</v>
    <v>339.95</v>
    <v>333.02</v>
    <v>322.82</v>
    <v>332.74</v>
    <v>325.31</v>
    <v>326.77999999999997</v>
    <v>335.18</v>
    <v>334.98</v>
    <v>321.79000000000002</v>
    <v>323.29000000000002</v>
    <v>319.5822</v>
    <v>323.89999999999998</v>
    <v>314.81</v>
    <v>297.83999999999997</v>
    <v>299.95</v>
    <v>307.01</v>
    <v>297.75200000000001</v>
    <v>295.62040000000002</v>
    <v>300.68</v>
    <v>314.55500000000001</v>
    <v>327.82</v>
    <v>244.64500000000001</v>
    <v>234.97</v>
    <v>237.7</v>
    <v>220.85</v>
    <v>224.2</v>
    <v>228.27</v>
    <v>228.46</v>
    <v>219.31</v>
    <v>220.47</v>
    <v>212.41</v>
    <v>214.02</v>
    <v>209.39</v>
    <v>202.34</v>
    <v>204.16</v>
    <v>191.06</v>
    <v>204.94</v>
    <v>207.67500000000001</v>
    <v>209.87</v>
    <v>204.77500000000001</v>
    <v>209.01499999999999</v>
    <v>202.37</v>
    <v>200.79</v>
    <v>187.85</v>
    <v>195.74</v>
    <v>194.84</v>
    <v>192.63499999999999</v>
  </a>
  <a r="1" c="48">
    <v>341.08159999999998</v>
    <v>343.08539999999999</v>
    <v>335.76</v>
    <v>339.16500000000002</v>
    <v>337</v>
    <v>328.34</v>
    <v>334.63</v>
    <v>336.36500000000001</v>
    <v>335.63</v>
    <v>332.73</v>
    <v>324.20999999999998</v>
    <v>327.10000000000002</v>
    <v>327.82</v>
    <v>318.31</v>
    <v>309.52999999999997</v>
    <v>306.23</v>
    <v>307.51</v>
    <v>301.709</v>
    <v>301.89999999999998</v>
    <v>313.79000000000002</v>
    <v>319.65980000000002</v>
    <v>328</v>
    <v>248</v>
    <v>242.60990000000001</v>
    <v>238.3</v>
    <v>225.77</v>
    <v>233.37</v>
    <v>235</v>
    <v>230.42</v>
    <v>221</v>
    <v>221.15</v>
    <v>217.46</v>
    <v>217.5</v>
    <v>210.75</v>
    <v>207.48</v>
    <v>206.94</v>
    <v>208.35</v>
    <v>211.32</v>
    <v>213.1508</v>
    <v>211.7517</v>
    <v>209.15</v>
    <v>209.08</v>
    <v>205.89</v>
    <v>200.89</v>
    <v>196.7</v>
    <v>199.1</v>
    <v>196.28</v>
    <v>193.56</v>
  </a>
  <a r="1" c="48">
    <v>337.19</v>
    <v>331.87110000000001</v>
    <v>323.83999999999997</v>
    <v>322.72000000000003</v>
    <v>328.88010000000003</v>
    <v>315.43</v>
    <v>325.27999999999997</v>
    <v>330.03</v>
    <v>325.76</v>
    <v>321.20999999999998</v>
    <v>317.64</v>
    <v>319.33</v>
    <v>315.98</v>
    <v>303.04000000000002</v>
    <v>289.01</v>
    <v>297.58</v>
    <v>290.85000000000002</v>
    <v>294.26</v>
    <v>293.0333</v>
    <v>299.32</v>
    <v>312.12</v>
    <v>316.87470000000002</v>
    <v>235.745</v>
    <v>230.11</v>
    <v>224.01</v>
    <v>216.15</v>
    <v>222.21</v>
    <v>226.7</v>
    <v>218.77010000000001</v>
    <v>214.78</v>
    <v>215.06</v>
    <v>212.36</v>
    <v>207.1601</v>
    <v>205.18</v>
    <v>200.06</v>
    <v>198.05</v>
    <v>190.22</v>
    <v>203.18</v>
    <v>206.83</v>
    <v>202.22</v>
    <v>202.02</v>
    <v>201.42</v>
    <v>198.79</v>
    <v>187.28</v>
    <v>186.11</v>
    <v>193.92</v>
    <v>191.06800000000001</v>
    <v>186.67</v>
  </a>
  <a r="1" c="48">
    <v>14562849</v>
    <v>15997974</v>
    <v>20564521</v>
    <v>27962809</v>
    <v>14722020</v>
    <v>24942383</v>
    <v>16226847</v>
    <v>14104858</v>
    <v>14797109</v>
    <v>16868497</v>
    <v>22677332</v>
    <v>20814740</v>
    <v>16925030</v>
    <v>28710717</v>
    <v>38936901</v>
    <v>25108454</v>
    <v>28348801</v>
    <v>21629922</v>
    <v>21871620</v>
    <v>21579474</v>
    <v>18023796</v>
    <v>58458280</v>
    <v>188119925</v>
    <v>89342247</v>
    <v>88613826</v>
    <v>94729672</v>
    <v>86563275</v>
    <v>49310356</v>
    <v>46156943</v>
    <v>38184035</v>
    <v>42685473</v>
    <v>45817457</v>
    <v>38747533</v>
    <v>37128438</v>
    <v>39852391</v>
    <v>44481359</v>
    <v>49957167</v>
    <v>37627551</v>
    <v>34239803</v>
    <v>27094902</v>
    <v>29452147</v>
    <v>27263524</v>
    <v>32146264</v>
    <v>38560609</v>
    <v>37508149</v>
    <v>31776968</v>
    <v>24852975</v>
    <v>34694534</v>
  </a>
  <a r="1" c="48">
    <v>128.80000000000001</v>
    <v>133.4</v>
    <v>127.06</v>
    <v>128.47</v>
    <v>123.5</v>
    <v>125.01</v>
    <v>129.16999999999999</v>
    <v>132.22999999999999</v>
    <v>139.19</v>
    <v>140.66</v>
    <v>133.83000000000001</v>
    <v>131.01</v>
    <v>128.33000000000001</v>
    <v>124.53</v>
    <v>125.96</v>
    <v>122.48</v>
    <v>123.08</v>
    <v>116.38</v>
    <v>117.61</v>
    <v>122.63</v>
    <v>123.05</v>
    <v>124.15</v>
    <v>119.84</v>
    <v>121.02</v>
    <v>122.31</v>
    <v>123.71</v>
    <v>125.52</v>
    <v>124.71</v>
    <v>121.01</v>
    <v>119.77</v>
    <v>124.52</v>
    <v>123.6</v>
    <v>119.76</v>
    <v>119.31</v>
    <v>116.91</v>
    <v>115.9</v>
    <v>111.88</v>
    <v>111.23</v>
    <v>107.01</v>
    <v>108.05</v>
    <v>109.61</v>
    <v>108.79</v>
    <v>105.06</v>
    <v>99.29</v>
    <v>100</v>
    <v>104.95</v>
    <v>103.96</v>
    <v>101.41</v>
  </a>
  <a r="1" c="48">
    <v>124.125</v>
    <v>130.87</v>
    <v>130.71</v>
    <v>127</v>
    <v>126.55</v>
    <v>125.11</v>
    <v>126.54</v>
    <v>130.5</v>
    <v>140.75</v>
    <v>136.09</v>
    <v>136.75</v>
    <v>134.62</v>
    <v>131.91999999999999</v>
    <v>127.08</v>
    <v>123.77</v>
    <v>125.49</v>
    <v>125.38</v>
    <v>124</v>
    <v>118.71</v>
    <v>119.52</v>
    <v>122.9</v>
    <v>126.23</v>
    <v>121.45</v>
    <v>120.44</v>
    <v>122.56</v>
    <v>122</v>
    <v>124.88</v>
    <v>124.8</v>
    <v>125.5</v>
    <v>119.95</v>
    <v>122.015</v>
    <v>123.14</v>
    <v>122.49</v>
    <v>120.52</v>
    <v>117.5</v>
    <v>118.55</v>
    <v>108</v>
    <v>112.29</v>
    <v>109.37</v>
    <v>110</v>
    <v>108.4</v>
    <v>109.91</v>
    <v>107</v>
    <v>103.29</v>
    <v>100.21</v>
    <v>104.505</v>
    <v>104.19</v>
    <v>105.36</v>
  </a>
  <a r="1" c="48">
    <v>129.58590000000001</v>
    <v>135.5</v>
    <v>130.88</v>
    <v>129</v>
    <v>127.14</v>
    <v>125.87</v>
    <v>129.55000000000001</v>
    <v>132.91999999999999</v>
    <v>145</v>
    <v>143.88</v>
    <v>137.1799</v>
    <v>135.9</v>
    <v>132.7499</v>
    <v>127.98</v>
    <v>126.07</v>
    <v>125.82</v>
    <v>126.67149999999999</v>
    <v>124.14</v>
    <v>119.6</v>
    <v>122.77</v>
    <v>123.23690000000001</v>
    <v>126.47</v>
    <v>123.88</v>
    <v>121.83</v>
    <v>124.1</v>
    <v>123.86</v>
    <v>125.55</v>
    <v>128.66</v>
    <v>126.58</v>
    <v>121.55</v>
    <v>124.61</v>
    <v>124.29</v>
    <v>122.75</v>
    <v>120.69</v>
    <v>119.36</v>
    <v>119.43</v>
    <v>111.98</v>
    <v>113</v>
    <v>109.77</v>
    <v>111.1062</v>
    <v>109.97</v>
    <v>110</v>
    <v>108.12</v>
    <v>104.09</v>
    <v>103.11</v>
    <v>105.72</v>
    <v>105.53</v>
    <v>105.36</v>
  </a>
  <a r="1" c="48">
    <v>124</v>
    <v>130.30000000000001</v>
    <v>126.88</v>
    <v>124.81</v>
    <v>123.31</v>
    <v>123.26</v>
    <v>125.4975</v>
    <v>130.22</v>
    <v>138.91999999999999</v>
    <v>136.09</v>
    <v>133.29</v>
    <v>130.94</v>
    <v>128.19999999999999</v>
    <v>124.27</v>
    <v>120.13</v>
    <v>121.7</v>
    <v>121.89</v>
    <v>116.03</v>
    <v>114.19</v>
    <v>118.81</v>
    <v>120.1</v>
    <v>122.55</v>
    <v>119.25</v>
    <v>119.39</v>
    <v>121.88</v>
    <v>121.61</v>
    <v>122.76</v>
    <v>124.36</v>
    <v>120.45</v>
    <v>118</v>
    <v>121.46</v>
    <v>121.57</v>
    <v>119.65</v>
    <v>118.45</v>
    <v>115.72</v>
    <v>115.76</v>
    <v>104.38</v>
    <v>109.36</v>
    <v>105</v>
    <v>107.05</v>
    <v>107.86</v>
    <v>107.6</v>
    <v>103.80500000000001</v>
    <v>99.055000000000007</v>
    <v>98.62</v>
    <v>102.76</v>
    <v>102.52</v>
    <v>101.3</v>
  </a>
  <a r="1" c="48">
    <v>18638186</v>
    <v>25554943</v>
    <v>17891191</v>
    <v>16248974</v>
    <v>21248087</v>
    <v>11857712</v>
    <v>12113148</v>
    <v>16389195</v>
    <v>52019992</v>
    <v>28255335</v>
    <v>15202553</v>
    <v>11155139</v>
    <v>11421884</v>
    <v>15573725</v>
    <v>17100523</v>
    <v>11370503</v>
    <v>13592103</v>
    <v>18599845</v>
    <v>14005884</v>
    <v>10189146</v>
    <v>6956333</v>
    <v>8562948</v>
    <v>9926778</v>
    <v>5743240</v>
    <v>6562909</v>
    <v>7036211</v>
    <v>10979701</v>
    <v>10474922</v>
    <v>9845686</v>
    <v>8081751</v>
    <v>9258676</v>
    <v>5749484</v>
    <v>7976737</v>
    <v>8389010</v>
    <v>9793472</v>
    <v>8114717</v>
    <v>27539111</v>
    <v>14258911</v>
    <v>26390834</v>
    <v>20377882</v>
    <v>13342390</v>
    <v>10841731</v>
    <v>22379149</v>
    <v>29422885</v>
    <v>25649964</v>
    <v>13984414</v>
    <v>11811010</v>
    <v>18116439</v>
  </a>
  <a r="1" c="48">
    <v>45.48</v>
    <v>45.39</v>
    <v>43.04</v>
    <v>44.32</v>
    <v>44.53</v>
    <v>43.62</v>
    <v>44.95</v>
    <v>44.8</v>
    <v>44.25</v>
    <v>44.47</v>
    <v>43.83</v>
    <v>42.21</v>
    <v>41.55</v>
    <v>40.96</v>
    <v>41.89</v>
    <v>41.98</v>
    <v>41.68</v>
    <v>40.619999999999997</v>
    <v>41.63</v>
    <v>42.72</v>
    <v>44.16</v>
    <v>43.64</v>
    <v>42.98</v>
    <v>44.54</v>
    <v>45.61</v>
    <v>47.2</v>
    <v>48.52</v>
    <v>47.07</v>
    <v>45.46</v>
    <v>44.65</v>
    <v>45.08</v>
    <v>45.17</v>
    <v>43.68</v>
    <v>43.56</v>
    <v>43.23</v>
    <v>42.48</v>
    <v>43.51</v>
    <v>45.12</v>
    <v>44.29</v>
    <v>41.92</v>
    <v>43.73</v>
    <v>43.35</v>
    <v>41.54</v>
    <v>37.479999999999997</v>
    <v>37.630000000000003</v>
    <v>40.28</v>
    <v>40.89</v>
    <v>40.11</v>
  </a>
  <a r="1" c="48">
    <v>45.04</v>
    <v>46.2</v>
    <v>45.344999999999999</v>
    <v>43.49</v>
    <v>44.58</v>
    <v>44.63</v>
    <v>43.57</v>
    <v>45.27</v>
    <v>44.82</v>
    <v>46.05</v>
    <v>43.91</v>
    <v>44.14</v>
    <v>42.43</v>
    <v>41.51</v>
    <v>39.81</v>
    <v>41.29</v>
    <v>42.6</v>
    <v>41.95</v>
    <v>40.81</v>
    <v>41.48</v>
    <v>43.2</v>
    <v>44.18</v>
    <v>43.26</v>
    <v>42.82</v>
    <v>44.68</v>
    <v>46.12</v>
    <v>47.45</v>
    <v>48</v>
    <v>47.2</v>
    <v>45.58</v>
    <v>45.43</v>
    <v>44.76</v>
    <v>45.05</v>
    <v>43.5</v>
    <v>43.27</v>
    <v>43.91</v>
    <v>40.57</v>
    <v>43.78</v>
    <v>44.26</v>
    <v>44.1</v>
    <v>42.95</v>
    <v>44.98</v>
    <v>42.62</v>
    <v>41.52</v>
    <v>37.79</v>
    <v>39.19</v>
    <v>39.18</v>
    <v>41.2</v>
  </a>
  <a r="1" c="48">
    <v>46.37</v>
    <v>46.6</v>
    <v>45.5</v>
    <v>44.76</v>
    <v>45.38</v>
    <v>44.77</v>
    <v>45.28</v>
    <v>45.45</v>
    <v>45.7</v>
    <v>46.44</v>
    <v>44.73</v>
    <v>44.32</v>
    <v>43.42</v>
    <v>42.25</v>
    <v>41.99</v>
    <v>42.51</v>
    <v>43.45</v>
    <v>42.71</v>
    <v>41.65</v>
    <v>42.79</v>
    <v>44.319899999999997</v>
    <v>44.39</v>
    <v>44.05</v>
    <v>44.83</v>
    <v>46.03</v>
    <v>47.38</v>
    <v>48.7</v>
    <v>49</v>
    <v>47.95</v>
    <v>46.23</v>
    <v>45.9</v>
    <v>45.69</v>
    <v>45.17</v>
    <v>44.284999999999997</v>
    <v>43.94</v>
    <v>44.16</v>
    <v>43.63</v>
    <v>45.15</v>
    <v>44.8</v>
    <v>44.11</v>
    <v>44.237000000000002</v>
    <v>45.12</v>
    <v>42.89</v>
    <v>41.52</v>
    <v>38.954999999999998</v>
    <v>40.9101</v>
    <v>41.07</v>
    <v>41.5</v>
  </a>
  <a r="1" c="48">
    <v>44.8</v>
    <v>45.07</v>
    <v>43.02</v>
    <v>43.42</v>
    <v>44.34</v>
    <v>42.28</v>
    <v>43.41</v>
    <v>44.23</v>
    <v>44.04</v>
    <v>43.61</v>
    <v>43.405000000000001</v>
    <v>42.11</v>
    <v>41.44</v>
    <v>40.43</v>
    <v>39.049999999999997</v>
    <v>40.734999999999999</v>
    <v>41.43</v>
    <v>40.340000000000003</v>
    <v>39.86</v>
    <v>41.22</v>
    <v>42.75</v>
    <v>43.31</v>
    <v>42.95</v>
    <v>42.62</v>
    <v>44.68</v>
    <v>45.7</v>
    <v>47.3</v>
    <v>46.62</v>
    <v>45.18</v>
    <v>44.34</v>
    <v>44.63</v>
    <v>44.28</v>
    <v>43.59</v>
    <v>42.981400000000001</v>
    <v>42.57</v>
    <v>42.371000000000002</v>
    <v>40.450000000000003</v>
    <v>43.42</v>
    <v>43.45</v>
    <v>41.68</v>
    <v>42.51</v>
    <v>43.05</v>
    <v>40.409999999999997</v>
    <v>37.44</v>
    <v>36.46</v>
    <v>39.0456</v>
    <v>38.950000000000003</v>
    <v>40.06</v>
  </a>
  <a r="1" c="48">
    <v>5187816</v>
    <v>4036088</v>
    <v>5511417</v>
    <v>5031900</v>
    <v>5477007</v>
    <v>4576429</v>
    <v>4851527</v>
    <v>4371125</v>
    <v>4264030</v>
    <v>5292777</v>
    <v>4291356</v>
    <v>5893213</v>
    <v>5826474</v>
    <v>6150963</v>
    <v>7052805</v>
    <v>4214458</v>
    <v>5722845</v>
    <v>5284417</v>
    <v>5108369</v>
    <v>5671222</v>
    <v>4841156</v>
    <v>3556762</v>
    <v>3562032</v>
    <v>4809626</v>
    <v>6149230</v>
    <v>9317754</v>
    <v>6628890</v>
    <v>10074320</v>
    <v>7871472</v>
    <v>5067398</v>
    <v>6287655</v>
    <v>5413248</v>
    <v>4426035</v>
    <v>5214072</v>
    <v>5606149</v>
    <v>5208124</v>
    <v>5536579</v>
    <v>5417858</v>
    <v>6383462</v>
    <v>5925730</v>
    <v>5813651</v>
    <v>4957440</v>
    <v>6807695</v>
    <v>9245104</v>
    <v>8132132</v>
    <v>6192910</v>
    <v>5525428</v>
    <v>3744069</v>
  </a>
  <a r="1" c="48">
    <v>23.93</v>
    <v>24.68</v>
    <v>25.26</v>
    <v>24.77</v>
    <v>25.4</v>
    <v>24.69</v>
    <v>24.39</v>
    <v>25.7</v>
    <v>25.42</v>
    <v>25.39</v>
    <v>24.01</v>
    <v>22.59</v>
    <v>21.3</v>
    <v>19.25</v>
    <v>19.420000000000002</v>
    <v>18.98</v>
    <v>18.61</v>
    <v>18.59</v>
    <v>19.54</v>
    <v>20.72</v>
    <v>21.58</v>
    <v>22.02</v>
    <v>22.04</v>
    <v>22.2</v>
    <v>22.18</v>
    <v>23.19</v>
    <v>23.92</v>
    <v>24.23</v>
    <v>23.68</v>
    <v>23.31</v>
    <v>24.79</v>
    <v>24.54</v>
    <v>24.21</v>
    <v>24.09</v>
    <v>23.84</v>
    <v>23.37</v>
    <v>24.36</v>
    <v>26.91</v>
    <v>27.21</v>
    <v>27.73</v>
    <v>28.82</v>
    <v>30.81</v>
    <v>31.42</v>
    <v>31.2</v>
    <v>29.31</v>
    <v>31.03</v>
    <v>33.299999999999997</v>
    <v>33.340000000000003</v>
  </a>
  <a r="1" c="48">
    <v>24.13</v>
    <v>24.11</v>
    <v>24.99</v>
    <v>25.48</v>
    <v>25.07</v>
    <v>25.31</v>
    <v>24.04</v>
    <v>25.06</v>
    <v>25.7</v>
    <v>25.19</v>
    <v>24.89</v>
    <v>24.35</v>
    <v>22.52</v>
    <v>21.07</v>
    <v>18.39</v>
    <v>18.87</v>
    <v>19.73</v>
    <v>18.940000000000001</v>
    <v>19.25</v>
    <v>19.46</v>
    <v>21.1</v>
    <v>21.53</v>
    <v>21.78</v>
    <v>22</v>
    <v>22.44</v>
    <v>22.46</v>
    <v>23.27</v>
    <v>23.55</v>
    <v>23.47</v>
    <v>23.78</v>
    <v>23.425000000000001</v>
    <v>24.8</v>
    <v>24.45</v>
    <v>24.22</v>
    <v>24.07</v>
    <v>24</v>
    <v>22.25</v>
    <v>24.38</v>
    <v>26.45</v>
    <v>27.49</v>
    <v>28.21</v>
    <v>29.02</v>
    <v>30.4</v>
    <v>31.51</v>
    <v>30.17</v>
    <v>29.41</v>
    <v>31.02</v>
    <v>32.44</v>
  </a>
  <a r="1" c="48">
    <v>24.39</v>
    <v>24.98</v>
    <v>26.12</v>
    <v>25.71</v>
    <v>25.42</v>
    <v>25.7</v>
    <v>24.43</v>
    <v>25.82</v>
    <v>26.17</v>
    <v>25.54</v>
    <v>25.02</v>
    <v>24.594999999999999</v>
    <v>23.23</v>
    <v>21.08</v>
    <v>19.53</v>
    <v>19.29</v>
    <v>19.7761</v>
    <v>19.52</v>
    <v>19.850000000000001</v>
    <v>20.74</v>
    <v>21.78</v>
    <v>22.16</v>
    <v>22.68</v>
    <v>22.41</v>
    <v>22.78</v>
    <v>23.25</v>
    <v>24.05</v>
    <v>24.96</v>
    <v>24.43</v>
    <v>23.995000000000001</v>
    <v>24.844999999999999</v>
    <v>25.52</v>
    <v>24.68</v>
    <v>24.69</v>
    <v>24.66</v>
    <v>24.35</v>
    <v>24.38</v>
    <v>26.91</v>
    <v>27.55</v>
    <v>28.33</v>
    <v>29.125</v>
    <v>30.995000000000001</v>
    <v>31.55</v>
    <v>33.950000000000003</v>
    <v>30.89</v>
    <v>31.574999999999999</v>
    <v>33.380000000000003</v>
    <v>34.164999999999999</v>
  </a>
  <a r="1" c="48">
    <v>23.824999999999999</v>
    <v>23.861699999999999</v>
    <v>24.94</v>
    <v>24.62</v>
    <v>24.425000000000001</v>
    <v>24.36</v>
    <v>23.47</v>
    <v>24.93</v>
    <v>25.3</v>
    <v>24.89</v>
    <v>23.77</v>
    <v>22.59</v>
    <v>21.270099999999999</v>
    <v>19.23</v>
    <v>17.98</v>
    <v>18.36</v>
    <v>18.41</v>
    <v>18.38</v>
    <v>18.88</v>
    <v>19.329999999999998</v>
    <v>21.01</v>
    <v>21.09</v>
    <v>21.74</v>
    <v>21.62</v>
    <v>21.89</v>
    <v>22.41</v>
    <v>23.105</v>
    <v>23.4315</v>
    <v>23.3</v>
    <v>22.954999999999998</v>
    <v>23.08</v>
    <v>24.28</v>
    <v>23.96</v>
    <v>23.93</v>
    <v>23.71</v>
    <v>23.27</v>
    <v>21.89</v>
    <v>24.37</v>
    <v>26.35</v>
    <v>26.8</v>
    <v>27.73</v>
    <v>28.704999999999998</v>
    <v>29.65</v>
    <v>30.3</v>
    <v>28.5</v>
    <v>28.61</v>
    <v>30.64</v>
    <v>32.31</v>
  </a>
  <a r="1" c="48">
    <v>12346011</v>
    <v>17244714</v>
    <v>23959652</v>
    <v>17268627</v>
    <v>15564121</v>
    <v>15085748</v>
    <v>16868791</v>
    <v>17338955</v>
    <v>13503881</v>
    <v>11049222</v>
    <v>18490542</v>
    <v>20468130</v>
    <v>30792566</v>
    <v>38610293</v>
    <v>32231678</v>
    <v>24488530</v>
    <v>30875372</v>
    <v>28805133</v>
    <v>33399347</v>
    <v>22335560</v>
    <v>20379529</v>
    <v>18166344</v>
    <v>17700832</v>
    <v>16948718</v>
    <v>17126201</v>
    <v>18149496</v>
    <v>15887530</v>
    <v>21375849</v>
    <v>24213363</v>
    <v>16484114</v>
    <v>16993951</v>
    <v>14439207</v>
    <v>10280850</v>
    <v>11381367</v>
    <v>14538368</v>
    <v>14009999</v>
    <v>19742194</v>
    <v>28101422</v>
    <v>20038008</v>
    <v>18014003</v>
    <v>19656774</v>
    <v>30034185</v>
    <v>29093225</v>
    <v>34946436</v>
    <v>29597164</v>
    <v>23444396</v>
    <v>27770784</v>
    <v>27493823</v>
  </a>
  <a r="1" c="48">
    <v>2899.83</v>
    <v>2887.99</v>
    <v>2755.5</v>
    <v>2754.95</v>
    <v>2740.34</v>
    <v>2773.39</v>
    <v>2794.72</v>
    <v>2828.61</v>
    <v>2771.74</v>
    <v>2789.61</v>
    <v>2719.96</v>
    <v>2702.33</v>
    <v>2666.15</v>
    <v>2607.0300000000002</v>
    <v>2616.08</v>
    <v>2538.6999999999998</v>
    <v>2584.66</v>
    <v>2580.1</v>
    <v>2667.02</v>
    <v>2706.07</v>
    <v>2752.88</v>
    <v>2960</v>
    <v>2861.8</v>
    <v>2865.86</v>
    <v>2784.02</v>
    <v>2787.98</v>
    <v>2831.84</v>
    <v>2772.4</v>
    <v>2685.65</v>
    <v>2710.52</v>
    <v>2732.17</v>
    <v>2754.76</v>
    <v>2650.78</v>
    <v>2608.06</v>
    <v>2596.27</v>
    <v>2551.7600000000002</v>
    <v>2653.82</v>
    <v>2689.19</v>
    <v>2701.14</v>
    <v>2681.23</v>
    <v>2691.43</v>
    <v>2677.99</v>
    <v>2638.13</v>
    <v>2527.5700000000002</v>
    <v>2542.09</v>
    <v>2668.4</v>
    <v>2648.59</v>
    <v>2597.41</v>
  </a>
  <a r="1" c="48">
    <v>2901.1</v>
    <v>2907.92</v>
    <v>2888.4</v>
    <v>2739.97</v>
    <v>2762.91</v>
    <v>2701.56</v>
    <v>2760.14</v>
    <v>2823</v>
    <v>2830.8</v>
    <v>2741.58</v>
    <v>2723.5</v>
    <v>2730.47</v>
    <v>2725</v>
    <v>2651.87</v>
    <v>2519.56</v>
    <v>2574.8000000000002</v>
    <v>2622.38</v>
    <v>2626.08</v>
    <v>2593.1799999999998</v>
    <v>2683.2399</v>
    <v>2751.89</v>
    <v>3025</v>
    <v>2914.11</v>
    <v>2868.8926999999999</v>
    <v>2885</v>
    <v>2780.53</v>
    <v>2819.27</v>
    <v>2794.07</v>
    <v>2772</v>
    <v>2665.13</v>
    <v>2751.41</v>
    <v>2732.93</v>
    <v>2724.86</v>
    <v>2669.34</v>
    <v>2596.7618000000002</v>
    <v>2632.97</v>
    <v>2499.0650000000001</v>
    <v>2671.04</v>
    <v>2661</v>
    <v>2697.57</v>
    <v>2692.56</v>
    <v>2720.2</v>
    <v>2658.55</v>
    <v>2629.76</v>
    <v>2525</v>
    <v>2625</v>
    <v>2625.32</v>
    <v>2669.77</v>
  </a>
  <a r="1" c="48">
    <v>2917.02</v>
    <v>2929.6977999999999</v>
    <v>2889.9875000000002</v>
    <v>2798.8</v>
    <v>2768.97</v>
    <v>2776.39</v>
    <v>2804.32</v>
    <v>2852.1550000000002</v>
    <v>2857</v>
    <v>2814.84</v>
    <v>2742.63</v>
    <v>2759.19</v>
    <v>2752.52</v>
    <v>2697.3105999999998</v>
    <v>2624.06</v>
    <v>2587.98</v>
    <v>2660</v>
    <v>2653.0450000000001</v>
    <v>2667.13</v>
    <v>2709.46</v>
    <v>2755.855</v>
    <v>3030.9315000000001</v>
    <v>2993.5</v>
    <v>2897.5</v>
    <v>2885</v>
    <v>2800</v>
    <v>2850.4850000000001</v>
    <v>2829.69</v>
    <v>2783.125</v>
    <v>2726</v>
    <v>2762.17</v>
    <v>2761.72</v>
    <v>2742.2698999999998</v>
    <v>2681.3998999999999</v>
    <v>2643.605</v>
    <v>2641.02</v>
    <v>2660</v>
    <v>2705.43</v>
    <v>2715.03</v>
    <v>2725.11</v>
    <v>2705.25</v>
    <v>2728.7899000000002</v>
    <v>2677.03</v>
    <v>2634.7</v>
    <v>2625</v>
    <v>2674.71</v>
    <v>2665.4349999999999</v>
    <v>2675.91</v>
  </a>
  <a r="1" c="48">
    <v>2874.2550000000001</v>
    <v>2874.3249999999998</v>
    <v>2753.76</v>
    <v>2731.17</v>
    <v>2715.33</v>
    <v>2663.29</v>
    <v>2733.8449999999998</v>
    <v>2813.89</v>
    <v>2768.18</v>
    <v>2739.97</v>
    <v>2708.7649999999999</v>
    <v>2700.31</v>
    <v>2659.2930999999999</v>
    <v>2601.73</v>
    <v>2490</v>
    <v>2530.0100000000002</v>
    <v>2542.84</v>
    <v>2578.6457999999998</v>
    <v>2569.6999999999998</v>
    <v>2644.19</v>
    <v>2687.37</v>
    <v>2910.4501</v>
    <v>2853.3063000000002</v>
    <v>2810.3</v>
    <v>2778</v>
    <v>2740.277</v>
    <v>2803.7406000000001</v>
    <v>2759.14</v>
    <v>2668</v>
    <v>2665.13</v>
    <v>2716.43</v>
    <v>2698.4749999999999</v>
    <v>2649.57</v>
    <v>2603.9299999999998</v>
    <v>2564.4650000000001</v>
    <v>2550.5500000000002</v>
    <v>2499.0650000000001</v>
    <v>2635.03</v>
    <v>2651.8449999999998</v>
    <v>2664.37</v>
    <v>2661.4308000000001</v>
    <v>2660.51</v>
    <v>2606.75</v>
    <v>2525.9</v>
    <v>2513.4937</v>
    <v>2598.0100000000002</v>
    <v>2618.25</v>
    <v>2592.63</v>
  </a>
  <a r="1" c="48">
    <v>1433947</v>
    <v>1419972</v>
    <v>2730914</v>
    <v>1867371</v>
    <v>1488028</v>
    <v>2220406</v>
    <v>1436485</v>
    <v>1305602</v>
    <v>1571830</v>
    <v>1483064</v>
    <v>1744405</v>
    <v>1432382</v>
    <v>1495357</v>
    <v>2782571</v>
    <v>3834712</v>
    <v>2348028</v>
    <v>2456475</v>
    <v>1600939</v>
    <v>1718074</v>
    <v>1999300</v>
    <v>3432182</v>
    <v>6159961</v>
    <v>3575861</v>
    <v>2899911</v>
    <v>2748665</v>
    <v>2714180</v>
    <v>2007194</v>
    <v>1966533</v>
    <v>1997917</v>
    <v>1715054</v>
    <v>1335563</v>
    <v>1251065</v>
    <v>1947475</v>
    <v>2280972</v>
    <v>2249537</v>
    <v>1639301</v>
    <v>2722754</v>
    <v>1820299</v>
    <v>1943221</v>
    <v>1324768</v>
    <v>1175990</v>
    <v>1230162</v>
    <v>1522532</v>
    <v>2255647</v>
    <v>2021355</v>
    <v>1851270</v>
    <v>1355070</v>
    <v>1576322</v>
  </a>
  <a r="1" c="48">
    <v>245.37</v>
    <v>249</v>
    <v>243.34</v>
    <v>242.44</v>
    <v>238.86</v>
    <v>237.88</v>
    <v>239.74</v>
    <v>243.71</v>
    <v>242.3</v>
    <v>236.94</v>
    <v>232.26</v>
    <v>230.24</v>
    <v>229.02</v>
    <v>227.59</v>
    <v>229.42</v>
    <v>222.54</v>
    <v>219.67</v>
    <v>215.5</v>
    <v>219.01</v>
    <v>223.44</v>
    <v>222.45</v>
    <v>222.29</v>
    <v>219.44</v>
    <v>215.79</v>
    <v>217.86</v>
    <v>222.35</v>
    <v>228.89</v>
    <v>224.56</v>
    <v>229.08</v>
    <v>229.42</v>
    <v>237.43</v>
    <v>238.76</v>
    <v>235.18</v>
    <v>234.06</v>
    <v>232.45</v>
    <v>228.68</v>
    <v>230.71</v>
    <v>240.23</v>
    <v>237.4</v>
    <v>231.65</v>
    <v>236.34</v>
    <v>238.59</v>
    <v>232.22</v>
    <v>225</v>
    <v>217.93</v>
    <v>225.33</v>
    <v>229.52</v>
    <v>232.01</v>
  </a>
  <a r="1" c="48">
    <v>248.7</v>
    <v>246.41</v>
    <v>248.26</v>
    <v>243.86</v>
    <v>241.77</v>
    <v>237.42</v>
    <v>238.57</v>
    <v>240.88</v>
    <v>244.18</v>
    <v>239.22</v>
    <v>233.87</v>
    <v>233.49</v>
    <v>231.98</v>
    <v>228.98</v>
    <v>222.64</v>
    <v>222.82</v>
    <v>225.23</v>
    <v>221.1</v>
    <v>214.72</v>
    <v>218.07</v>
    <v>225.37</v>
    <v>223.22</v>
    <v>220.28</v>
    <v>217.15</v>
    <v>215.59</v>
    <v>217.65</v>
    <v>225.17</v>
    <v>223.95</v>
    <v>237.58</v>
    <v>227.45</v>
    <v>232.84</v>
    <v>235.69</v>
    <v>235.93</v>
    <v>235.49</v>
    <v>232.92</v>
    <v>234.14</v>
    <v>225.25</v>
    <v>232.67</v>
    <v>236.1</v>
    <v>237.77</v>
    <v>232.04</v>
    <v>236.77</v>
    <v>235.15</v>
    <v>232.1</v>
    <v>225.98</v>
    <v>221</v>
    <v>222.11</v>
    <v>231.54</v>
  </a>
  <a r="1" c="48">
    <v>249.095</v>
    <v>249.78</v>
    <v>250.23</v>
    <v>244.73500000000001</v>
    <v>244.3159</v>
    <v>238.71</v>
    <v>239.94</v>
    <v>245.25</v>
    <v>246.97</v>
    <v>240.05</v>
    <v>235.18</v>
    <v>235.84</v>
    <v>235.9</v>
    <v>233.3</v>
    <v>230</v>
    <v>225.07</v>
    <v>228.02</v>
    <v>223.595</v>
    <v>219.04</v>
    <v>223.51</v>
    <v>225.85</v>
    <v>225.86</v>
    <v>222.57</v>
    <v>218.18</v>
    <v>218.755</v>
    <v>222.65</v>
    <v>229.53749999999999</v>
    <v>229.32</v>
    <v>242.67</v>
    <v>232.39</v>
    <v>238.88</v>
    <v>240.65</v>
    <v>236.6</v>
    <v>238.21</v>
    <v>235.39</v>
    <v>234.14</v>
    <v>231.36500000000001</v>
    <v>240.61500000000001</v>
    <v>240.33500000000001</v>
    <v>237.77</v>
    <v>237.80500000000001</v>
    <v>240.06</v>
    <v>237.27</v>
    <v>232.63</v>
    <v>227.15</v>
    <v>228.23</v>
    <v>230.24</v>
    <v>233.75</v>
  </a>
  <a r="1" c="48">
    <v>243.72</v>
    <v>245.55</v>
    <v>243.34</v>
    <v>241.27</v>
    <v>238.17</v>
    <v>234.36</v>
    <v>235.03</v>
    <v>240.88</v>
    <v>241.89</v>
    <v>234.76070000000001</v>
    <v>231.27</v>
    <v>229.6</v>
    <v>228.62</v>
    <v>227.29</v>
    <v>219.4504</v>
    <v>218.52</v>
    <v>217.3</v>
    <v>213.53</v>
    <v>211.06</v>
    <v>216.82</v>
    <v>219.21</v>
    <v>220.22</v>
    <v>218.22499999999999</v>
    <v>214.32</v>
    <v>214.05</v>
    <v>215.42</v>
    <v>224.69</v>
    <v>223.35</v>
    <v>227.75</v>
    <v>227.25</v>
    <v>232.84</v>
    <v>235.69</v>
    <v>233.32</v>
    <v>233.91</v>
    <v>230.05</v>
    <v>228.53</v>
    <v>222.375</v>
    <v>232.3</v>
    <v>234.75</v>
    <v>230.06</v>
    <v>230.83</v>
    <v>235.8424</v>
    <v>231.45</v>
    <v>224.77</v>
    <v>217.92</v>
    <v>220.5</v>
    <v>222.11</v>
    <v>230.01009999999999</v>
  </a>
  <a r="1" c="48">
    <v>320529</v>
    <v>369934</v>
    <v>366724</v>
    <v>329713</v>
    <v>223476</v>
    <v>183216</v>
    <v>204760</v>
    <v>176187</v>
    <v>154447</v>
    <v>169727</v>
    <v>176282</v>
    <v>165301</v>
    <v>189662</v>
    <v>206121</v>
    <v>307174</v>
    <v>300847</v>
    <v>264024</v>
    <v>369791</v>
    <v>391925</v>
    <v>731813</v>
    <v>269590</v>
    <v>354415</v>
    <v>153393</v>
    <v>177902</v>
    <v>328753</v>
    <v>267024</v>
    <v>266206</v>
    <v>274906</v>
    <v>598302</v>
    <v>350875</v>
    <v>322174</v>
    <v>270007</v>
    <v>208542</v>
    <v>277270</v>
    <v>201410</v>
    <v>390656</v>
    <v>240326</v>
    <v>259273</v>
    <v>587522</v>
    <v>425832</v>
    <v>444448</v>
    <v>266234</v>
    <v>303082</v>
    <v>425535</v>
    <v>377254</v>
    <v>350848</v>
    <v>346946</v>
    <v>357976</v>
  </a>
  <a r="1" c="48">
    <v>564.37</v>
    <v>554</v>
    <v>514.42999999999995</v>
    <v>514.12</v>
    <v>510.7</v>
    <v>525.83000000000004</v>
    <v>529.89</v>
    <v>532.37</v>
    <v>516.9</v>
    <v>520.6</v>
    <v>513.34</v>
    <v>516.58000000000004</v>
    <v>510.85</v>
    <v>499.91</v>
    <v>519.66</v>
    <v>502.72</v>
    <v>500.81</v>
    <v>493.05</v>
    <v>518.16</v>
    <v>534.29999999999995</v>
    <v>535.98</v>
    <v>533.09</v>
    <v>510.83</v>
    <v>513.54</v>
    <v>507.1</v>
    <v>511.31</v>
    <v>521.75</v>
    <v>495.02</v>
    <v>473.97</v>
    <v>474.01</v>
    <v>479.5</v>
    <v>477.7</v>
    <v>457.71</v>
    <v>442.56</v>
    <v>438.4</v>
    <v>429.45</v>
    <v>463.82</v>
    <v>465.54</v>
    <v>467.68</v>
    <v>466.68</v>
    <v>471.18</v>
    <v>459.08</v>
    <v>452.13</v>
    <v>437.97</v>
    <v>431.53</v>
    <v>450.87</v>
    <v>438.95</v>
    <v>416.38</v>
  </a>
  <a r="1" c="48">
    <v>566.65</v>
    <v>563.9</v>
    <v>535</v>
    <v>510</v>
    <v>513.66</v>
    <v>500</v>
    <v>525.55330000000004</v>
    <v>533.09</v>
    <v>532.22</v>
    <v>514.49</v>
    <v>510.39</v>
    <v>516.48</v>
    <v>522.38</v>
    <v>508.5</v>
    <v>491.07</v>
    <v>505.51</v>
    <v>514</v>
    <v>508.94</v>
    <v>494.09010000000001</v>
    <v>518.98</v>
    <v>536</v>
    <v>536.25</v>
    <v>522.87</v>
    <v>503.77</v>
    <v>516</v>
    <v>501.63</v>
    <v>520.35</v>
    <v>508.08</v>
    <v>497.92</v>
    <v>473.2</v>
    <v>482.53370000000001</v>
    <v>476.48500000000001</v>
    <v>473.14</v>
    <v>458.69</v>
    <v>440.35</v>
    <v>447.78</v>
    <v>418.59</v>
    <v>465.39</v>
    <v>462.4</v>
    <v>468</v>
    <v>471.94</v>
    <v>475.83</v>
    <v>455.49</v>
    <v>456.22</v>
    <v>432.51</v>
    <v>443.8</v>
    <v>444.68</v>
    <v>439.66</v>
  </a>
  <a r="1" c="48">
    <v>575</v>
    <v>564.29999999999995</v>
    <v>538.745</v>
    <v>526.30999999999995</v>
    <v>520.41999999999996</v>
    <v>526.58000000000004</v>
    <v>535.17999999999995</v>
    <v>541.59</v>
    <v>535.26499999999999</v>
    <v>522.57150000000001</v>
    <v>519.39</v>
    <v>528.91790000000003</v>
    <v>532.02499999999998</v>
    <v>513.86239999999998</v>
    <v>520.42999999999995</v>
    <v>514.26</v>
    <v>520.49</v>
    <v>513.23</v>
    <v>519</v>
    <v>534.94000000000005</v>
    <v>538.77</v>
    <v>540.46</v>
    <v>525.17999999999995</v>
    <v>519.97</v>
    <v>516</v>
    <v>513.51</v>
    <v>522.48</v>
    <v>514.47990000000004</v>
    <v>499.93</v>
    <v>478.57</v>
    <v>482.53370000000001</v>
    <v>480.21</v>
    <v>476.45</v>
    <v>459.3</v>
    <v>451.09</v>
    <v>449.59</v>
    <v>465.93</v>
    <v>468.51990000000001</v>
    <v>468.48</v>
    <v>479.21</v>
    <v>477.49</v>
    <v>476.05</v>
    <v>463.52</v>
    <v>457.68</v>
    <v>443.8</v>
    <v>453.11</v>
    <v>447.65</v>
    <v>440.61</v>
  </a>
  <a r="1" c="48">
    <v>553.26729999999998</v>
    <v>541.30999999999995</v>
    <v>514</v>
    <v>508.2</v>
    <v>504</v>
    <v>497.01</v>
    <v>520.98209999999995</v>
    <v>529.28</v>
    <v>516.32000000000005</v>
    <v>511.27</v>
    <v>504.98</v>
    <v>515.29999999999995</v>
    <v>509.64</v>
    <v>499.27010000000001</v>
    <v>483.31</v>
    <v>500.01</v>
    <v>494.22</v>
    <v>485.62</v>
    <v>480.62</v>
    <v>514.39</v>
    <v>527.72</v>
    <v>529.32010000000002</v>
    <v>508.75</v>
    <v>503.77</v>
    <v>500.95</v>
    <v>501.07</v>
    <v>515.05999999999995</v>
    <v>492.28</v>
    <v>472.89519999999999</v>
    <v>469.21010000000001</v>
    <v>472.39</v>
    <v>467.27</v>
    <v>456.05</v>
    <v>441.77</v>
    <v>435.05</v>
    <v>428.06</v>
    <v>416.81240000000003</v>
    <v>456.01499999999999</v>
    <v>458.86</v>
    <v>462.92</v>
    <v>466.04</v>
    <v>455.44499999999999</v>
    <v>447</v>
    <v>437.18</v>
    <v>421.36</v>
    <v>438.93</v>
    <v>433.01</v>
    <v>415.43</v>
  </a>
  <a r="1" c="48">
    <v>2863488</v>
    <v>4344805</v>
    <v>7394814</v>
    <v>3913592</v>
    <v>3605411</v>
    <v>5429694</v>
    <v>3422161</v>
    <v>2901791</v>
    <v>3406500</v>
    <v>2659825</v>
    <v>3461507</v>
    <v>2985891</v>
    <v>3208136</v>
    <v>4276067</v>
    <v>7555213</v>
    <v>4051522</v>
    <v>4449496</v>
    <v>5870522</v>
    <v>4339027</v>
    <v>3995098</v>
    <v>2307434</v>
    <v>2494142</v>
    <v>3058710</v>
    <v>2583714</v>
    <v>3120737</v>
    <v>3205743</v>
    <v>2542201</v>
    <v>4735802</v>
    <v>5026970</v>
    <v>3372122</v>
    <v>3745338</v>
    <v>3750472</v>
    <v>4021128</v>
    <v>5194162</v>
    <v>4287637</v>
    <v>4263021</v>
    <v>6448772</v>
    <v>2869739</v>
    <v>3302341</v>
    <v>3352760</v>
    <v>2948450</v>
    <v>2906318</v>
    <v>2752177</v>
    <v>3676072</v>
    <v>3734842</v>
    <v>2900118</v>
    <v>2722310</v>
    <v>4434498</v>
  </a>
  <a r="1" c="48">
    <v>597.37</v>
    <v>591.15</v>
    <v>567.52</v>
    <v>553.29</v>
    <v>541.05999999999995</v>
    <v>539.85</v>
    <v>540.84</v>
    <v>537.22</v>
    <v>519.20000000000005</v>
    <v>525.69000000000005</v>
    <v>510.8</v>
    <v>515.86</v>
    <v>508.25</v>
    <v>397.5</v>
    <v>387.15</v>
    <v>366.42</v>
    <v>359.7</v>
    <v>386.7</v>
    <v>384.36</v>
    <v>427.14</v>
    <v>457.13</v>
    <v>429.48</v>
    <v>405.6</v>
    <v>410.17</v>
    <v>402.1</v>
    <v>403.53</v>
    <v>412.89</v>
    <v>406.27</v>
    <v>391.31</v>
    <v>396.57</v>
    <v>407.46</v>
    <v>398.08</v>
    <v>386.67</v>
    <v>391.29</v>
    <v>377.38</v>
    <v>367.46</v>
    <v>390.03</v>
    <v>390.8</v>
    <v>394.52</v>
    <v>386.24</v>
    <v>380.03</v>
    <v>368.07</v>
    <v>361.73</v>
    <v>350.26</v>
    <v>341.76</v>
    <v>358.79</v>
    <v>356.77</v>
    <v>340.32</v>
  </a>
  <a r="1" c="48">
    <v>605.61</v>
    <v>599.91</v>
    <v>592</v>
    <v>554.34</v>
    <v>549.46</v>
    <v>538.49</v>
    <v>536.99</v>
    <v>544.27</v>
    <v>537.05999999999995</v>
    <v>517.6</v>
    <v>520.08000000000004</v>
    <v>515</v>
    <v>517.74980000000005</v>
    <v>400.42500000000001</v>
    <v>383.91</v>
    <v>379.14</v>
    <v>378.27</v>
    <v>382.06</v>
    <v>386.76</v>
    <v>401.97</v>
    <v>432.96</v>
    <v>448.25</v>
    <v>421.44</v>
    <v>407.31</v>
    <v>410.17</v>
    <v>398.18</v>
    <v>408.65</v>
    <v>402.1</v>
    <v>405.33</v>
    <v>387.59</v>
    <v>403.79</v>
    <v>401.53</v>
    <v>394.23500000000001</v>
    <v>392.53</v>
    <v>388.95</v>
    <v>382.72</v>
    <v>355.09</v>
    <v>386.61</v>
    <v>387.33</v>
    <v>391.6</v>
    <v>388.93</v>
    <v>386</v>
    <v>368</v>
    <v>360.41</v>
    <v>349.8</v>
    <v>357.685</v>
    <v>356.2</v>
    <v>361.19</v>
  </a>
  <a r="1" c="48">
    <v>609.99</v>
    <v>600.40989999999999</v>
    <v>592.84</v>
    <v>563.36</v>
    <v>553.42999999999995</v>
    <v>543.69000000000005</v>
    <v>543.91</v>
    <v>544.27</v>
    <v>540.79</v>
    <v>538.37</v>
    <v>521.75</v>
    <v>523.21</v>
    <v>526.64</v>
    <v>409.1499</v>
    <v>387.26</v>
    <v>387.71</v>
    <v>382.66</v>
    <v>394.8</v>
    <v>387</v>
    <v>427.7</v>
    <v>458.48</v>
    <v>451.98</v>
    <v>429.26</v>
    <v>412.77</v>
    <v>412.35</v>
    <v>406.61</v>
    <v>412.98</v>
    <v>408</v>
    <v>411.6103</v>
    <v>409.36</v>
    <v>409.1619</v>
    <v>401.56</v>
    <v>399.11</v>
    <v>402.87</v>
    <v>392.42</v>
    <v>386</v>
    <v>390.73</v>
    <v>391.29</v>
    <v>397.75</v>
    <v>395</v>
    <v>389.22</v>
    <v>386.12</v>
    <v>374.8186</v>
    <v>361.995</v>
    <v>358.86</v>
    <v>364.14</v>
    <v>367.02</v>
    <v>363.36</v>
  </a>
  <a r="1" c="48">
    <v>590.55999999999995</v>
    <v>581.6</v>
    <v>566.88</v>
    <v>542.01</v>
    <v>538.21749999999997</v>
    <v>526.32000000000005</v>
    <v>530.07000000000005</v>
    <v>532.02</v>
    <v>518.26</v>
    <v>511.88</v>
    <v>508.68</v>
    <v>510.51</v>
    <v>506.93</v>
    <v>379.99</v>
    <v>351.46</v>
    <v>365.13</v>
    <v>356.62</v>
    <v>378.1</v>
    <v>372.08</v>
    <v>398.2</v>
    <v>425.5401</v>
    <v>426.48</v>
    <v>404.28</v>
    <v>396.63909999999998</v>
    <v>393.55</v>
    <v>395.83</v>
    <v>398.79</v>
    <v>396.36</v>
    <v>387.65</v>
    <v>386.89100000000002</v>
    <v>401.01</v>
    <v>390.38420000000002</v>
    <v>385.7</v>
    <v>389.04660000000001</v>
    <v>373.02</v>
    <v>366.66</v>
    <v>354.72</v>
    <v>375.58</v>
    <v>382.13</v>
    <v>383.70499999999998</v>
    <v>375.21</v>
    <v>364.65</v>
    <v>357.17</v>
    <v>350.2</v>
    <v>340.67</v>
    <v>350.50889999999998</v>
    <v>353.3</v>
    <v>340</v>
  </a>
  <a r="1" c="48">
    <v>3068808</v>
    <v>4393135</v>
    <v>4148749</v>
    <v>5711795</v>
    <v>3382873</v>
    <v>4486145</v>
    <v>3077836</v>
    <v>3787372</v>
    <v>4475063</v>
    <v>7861109</v>
    <v>4844418</v>
    <v>4353508</v>
    <v>12658993</v>
    <v>58904266</v>
    <v>32386782</v>
    <v>15145816</v>
    <v>12683981</v>
    <v>24324747</v>
    <v>11966605</v>
    <v>20047452</v>
    <v>22568099</v>
    <v>14346010</v>
    <v>9905210</v>
    <v>7789798</v>
    <v>8232859</v>
    <v>6818543</v>
    <v>7738227</v>
    <v>8452915</v>
    <v>7558939</v>
    <v>7202155</v>
    <v>5395641</v>
    <v>5277650</v>
    <v>4669222</v>
    <v>6801668</v>
    <v>6697515</v>
    <v>4614290</v>
    <v>7068724</v>
    <v>4841636</v>
    <v>5035046</v>
    <v>3290439</v>
    <v>5356809</v>
    <v>6076836</v>
    <v>5329180</v>
    <v>5708383</v>
    <v>6428655</v>
    <v>6495420</v>
    <v>4807767</v>
    <v>4819925</v>
  </a>
  <a r="1" c="48">
    <v>60.36</v>
    <v>57.53</v>
    <v>58.55</v>
    <v>58.45</v>
    <v>62.37</v>
    <v>61.54</v>
    <v>62.2</v>
    <v>61.88</v>
    <v>60.51</v>
    <v>61.39</v>
    <v>60.05</v>
    <v>59.63</v>
    <v>61.25</v>
    <v>56.21</v>
    <v>58.02</v>
    <v>61.21</v>
    <v>60.75</v>
    <v>58.03</v>
    <v>57.4</v>
    <v>56.71</v>
    <v>58.17</v>
    <v>59.21</v>
    <v>62.74</v>
    <v>64.22</v>
    <v>63.75</v>
    <v>69.97</v>
    <v>71.91</v>
    <v>71.17</v>
    <v>73.52</v>
    <v>73.86</v>
    <v>74.040000000000006</v>
    <v>77.84</v>
    <v>76.47</v>
    <v>78.2</v>
    <v>74.09</v>
    <v>75.319999999999993</v>
    <v>73.3</v>
    <v>77.849999999999994</v>
    <v>75.34</v>
    <v>79.78</v>
    <v>82.56</v>
    <v>82.89</v>
    <v>90.66</v>
    <v>85.4</v>
    <v>82.37</v>
    <v>79.52</v>
    <v>82.94</v>
    <v>79.040000000000006</v>
  </a>
  <a r="1" c="48">
    <v>60.24</v>
    <v>60.68</v>
    <v>58.95</v>
    <v>58.94</v>
    <v>60.14</v>
    <v>61.62</v>
    <v>60.71</v>
    <v>63.66</v>
    <v>61.75</v>
    <v>60.27</v>
    <v>60.5</v>
    <v>61.39</v>
    <v>62.1</v>
    <v>60.02</v>
    <v>53.81</v>
    <v>57.51</v>
    <v>61.54</v>
    <v>60.6</v>
    <v>58</v>
    <v>56.94</v>
    <v>57.99</v>
    <v>58.19</v>
    <v>58.9</v>
    <v>62.26</v>
    <v>64.95</v>
    <v>65.83</v>
    <v>69.52</v>
    <v>70.94</v>
    <v>68.959999999999994</v>
    <v>74.540000000000006</v>
    <v>72.45</v>
    <v>75</v>
    <v>77.06</v>
    <v>76.03</v>
    <v>80</v>
    <v>74.25</v>
    <v>75.290000000000006</v>
    <v>73.11</v>
    <v>77.650000000000006</v>
    <v>77.89</v>
    <v>81.010000000000005</v>
    <v>82.53</v>
    <v>82.01</v>
    <v>89.56</v>
    <v>82</v>
    <v>79.8</v>
    <v>83.69</v>
    <v>80.489999999999995</v>
  </a>
  <a r="1" c="48">
    <v>62.61</v>
    <v>61.15</v>
    <v>61.79</v>
    <v>59.491100000000003</v>
    <v>62.89</v>
    <v>62.71</v>
    <v>62.25</v>
    <v>64.37</v>
    <v>63.26</v>
    <v>61.44</v>
    <v>61.56</v>
    <v>61.93</v>
    <v>64.25</v>
    <v>60.15</v>
    <v>58.2</v>
    <v>61.6</v>
    <v>63.64</v>
    <v>61.6599</v>
    <v>58.39</v>
    <v>57.02</v>
    <v>58.44</v>
    <v>59.585000000000001</v>
    <v>63.36</v>
    <v>65.599999999999994</v>
    <v>65.77</v>
    <v>71.97</v>
    <v>72.37</v>
    <v>73.72</v>
    <v>74.5</v>
    <v>75.23</v>
    <v>74.19</v>
    <v>77.95</v>
    <v>77.66</v>
    <v>78.37</v>
    <v>80.08</v>
    <v>75.680000000000007</v>
    <v>77.45</v>
    <v>78.38</v>
    <v>80.579899999999995</v>
    <v>85.73</v>
    <v>83.16</v>
    <v>84.275000000000006</v>
    <v>90.95</v>
    <v>92.32</v>
    <v>85.599900000000005</v>
    <v>80.81</v>
    <v>84.36</v>
    <v>81.867199999999997</v>
  </a>
  <a r="1" c="48">
    <v>60.09</v>
    <v>57.21</v>
    <v>58.445</v>
    <v>57.25</v>
    <v>59.65</v>
    <v>60.441000000000003</v>
    <v>59.12</v>
    <v>60.86</v>
    <v>60.37</v>
    <v>59.34</v>
    <v>58.8</v>
    <v>58.884999999999998</v>
    <v>59.97</v>
    <v>56.04</v>
    <v>53.26</v>
    <v>56.760800000000003</v>
    <v>59.88</v>
    <v>57.47</v>
    <v>55.58</v>
    <v>55.02</v>
    <v>56.73</v>
    <v>57.25</v>
    <v>58.33</v>
    <v>61.88</v>
    <v>63.02</v>
    <v>65.599999999999994</v>
    <v>68.97</v>
    <v>70.12</v>
    <v>68.730800000000002</v>
    <v>71.92</v>
    <v>70.56</v>
    <v>74.72</v>
    <v>75.4345</v>
    <v>75.55</v>
    <v>73.11</v>
    <v>73.110100000000003</v>
    <v>69.849999999999994</v>
    <v>71.781000000000006</v>
    <v>75.010000000000005</v>
    <v>77.06</v>
    <v>78.781899999999993</v>
    <v>79.45</v>
    <v>81.73</v>
    <v>83.51</v>
    <v>77.77</v>
    <v>77</v>
    <v>78.25</v>
    <v>78.650000000000006</v>
  </a>
  <a r="1" c="48">
    <v>6208442</v>
    <v>7980653</v>
    <v>7599751</v>
    <v>4363058</v>
    <v>8071270</v>
    <v>5653472</v>
    <v>6003582</v>
    <v>6434989</v>
    <v>5769838</v>
    <v>4397108</v>
    <v>5994091</v>
    <v>7851084</v>
    <v>15925959</v>
    <v>11024982</v>
    <v>9209629</v>
    <v>7780587</v>
    <v>9267426</v>
    <v>6445290</v>
    <v>6995278</v>
    <v>7206053</v>
    <v>5939348</v>
    <v>5613758</v>
    <v>8076610</v>
    <v>7161159</v>
    <v>5021855</v>
    <v>16122881</v>
    <v>10244697</v>
    <v>11437736</v>
    <v>9952265</v>
    <v>7813281</v>
    <v>6823367</v>
    <v>7355774</v>
    <v>5515030</v>
    <v>5825344</v>
    <v>8994048</v>
    <v>6588168</v>
    <v>11610911</v>
    <v>7361905</v>
    <v>9363349</v>
    <v>15303424</v>
    <v>10760849</v>
    <v>7513666</v>
    <v>19676804</v>
    <v>12623520</v>
    <v>12840933</v>
    <v>11896861</v>
    <v>10238577</v>
    <v>5690036</v>
  </a>
  <a r="1" c="48">
    <v>156.76</v>
    <v>155.72999999999999</v>
    <v>155.19</v>
    <v>156.9</v>
    <v>157.83000000000001</v>
    <v>156.6</v>
    <v>157.88999999999999</v>
    <v>157.80000000000001</v>
    <v>155.44</v>
    <v>151.94</v>
    <v>152.27000000000001</v>
    <v>150.11000000000001</v>
    <v>147.62</v>
    <v>137.38</v>
    <v>137.46</v>
    <v>136.51</v>
    <v>133.6</v>
    <v>135.41999999999999</v>
    <v>138.63</v>
    <v>142.97</v>
    <v>144.49</v>
    <v>142.62</v>
    <v>140.03</v>
    <v>142.02000000000001</v>
    <v>142.51</v>
    <v>142.47999999999999</v>
    <v>147.22999999999999</v>
    <v>152.16</v>
    <v>149.47</v>
    <v>150.85</v>
    <v>154.72</v>
    <v>156.35</v>
    <v>152.94999999999999</v>
    <v>151.36000000000001</v>
    <v>148.09</v>
    <v>145.87</v>
    <v>149.4</v>
    <v>149.53</v>
    <v>148.46</v>
    <v>145.69999999999999</v>
    <v>147.34</v>
    <v>145.57</v>
    <v>140.72</v>
    <v>133.5</v>
    <v>131.75</v>
    <v>133.65</v>
    <v>133.63999999999999</v>
    <v>131.75</v>
  </a>
  <a r="1" c="48">
    <v>155.83000000000001</v>
    <v>158.59</v>
    <v>156.52000000000001</v>
    <v>156.24</v>
    <v>156.9</v>
    <v>157.97999999999999</v>
    <v>156.62</v>
    <v>158.5</v>
    <v>157.69999999999999</v>
    <v>152.35</v>
    <v>151.11000000000001</v>
    <v>150.84</v>
    <v>150.905</v>
    <v>141.22999999999999</v>
    <v>134.82</v>
    <v>135.29</v>
    <v>137.70699999999999</v>
    <v>135.07</v>
    <v>135.21</v>
    <v>138.86000000000001</v>
    <v>143.02000000000001</v>
    <v>144.19</v>
    <v>140</v>
    <v>140.04</v>
    <v>143.38999999999999</v>
    <v>141.79</v>
    <v>144.37</v>
    <v>156.02000000000001</v>
    <v>153.54</v>
    <v>149.37</v>
    <v>153.54</v>
    <v>154.97999999999999</v>
    <v>154.69</v>
    <v>152.91</v>
    <v>150.19</v>
    <v>149.5</v>
    <v>140</v>
    <v>149.56</v>
    <v>147.83000000000001</v>
    <v>147.86000000000001</v>
    <v>146.31</v>
    <v>147.31</v>
    <v>144.01</v>
    <v>140.28</v>
    <v>133.02000000000001</v>
    <v>135.49</v>
    <v>132.36000000000001</v>
    <v>135.08000000000001</v>
  </a>
  <a r="1" c="48">
    <v>157.56</v>
    <v>160.32</v>
    <v>159.38</v>
    <v>157.77000000000001</v>
    <v>159.30000000000001</v>
    <v>158.27000000000001</v>
    <v>158.22</v>
    <v>158.99</v>
    <v>158.53</v>
    <v>152.62</v>
    <v>153.13</v>
    <v>152.86000000000001</v>
    <v>152.66</v>
    <v>141.87</v>
    <v>137.68</v>
    <v>137.75</v>
    <v>138.19999999999999</v>
    <v>137.91</v>
    <v>138.69</v>
    <v>143.15</v>
    <v>144.69</v>
    <v>144.59</v>
    <v>142.04</v>
    <v>143.19</v>
    <v>144.09</v>
    <v>142.8879</v>
    <v>147.35499999999999</v>
    <v>157.5</v>
    <v>154.69</v>
    <v>153.72999999999999</v>
    <v>154.85</v>
    <v>156.72999999999999</v>
    <v>155.3612</v>
    <v>153.6755</v>
    <v>150.79</v>
    <v>149.74</v>
    <v>149.57</v>
    <v>150.28</v>
    <v>149.47999999999999</v>
    <v>148.14599999999999</v>
    <v>148.465</v>
    <v>148.65</v>
    <v>144.26</v>
    <v>140.88999999999999</v>
    <v>135.48500000000001</v>
    <v>135.5</v>
    <v>134.19999999999999</v>
    <v>136.16</v>
  </a>
  <a r="1" c="48">
    <v>155.36000000000001</v>
    <v>155.55000000000001</v>
    <v>155.1</v>
    <v>153.67910000000001</v>
    <v>156.29</v>
    <v>154.65</v>
    <v>155.94550000000001</v>
    <v>156.33000000000001</v>
    <v>155.16999999999999</v>
    <v>148.41499999999999</v>
    <v>149.83000000000001</v>
    <v>149.95500000000001</v>
    <v>147.15</v>
    <v>136.6319</v>
    <v>129.26</v>
    <v>132.38</v>
    <v>132.26</v>
    <v>134.02000000000001</v>
    <v>133.56</v>
    <v>138.47</v>
    <v>142.25</v>
    <v>141.38</v>
    <v>139.25</v>
    <v>139.53</v>
    <v>141.61000000000001</v>
    <v>140.74</v>
    <v>143.25</v>
    <v>151.11000000000001</v>
    <v>148.56</v>
    <v>149.21</v>
    <v>152.51</v>
    <v>153.75</v>
    <v>152.61000000000001</v>
    <v>150.05000000000001</v>
    <v>147.61000000000001</v>
    <v>145.5</v>
    <v>140</v>
    <v>147.22</v>
    <v>146.46</v>
    <v>143.779</v>
    <v>145.91999999999999</v>
    <v>144.44999999999999</v>
    <v>139.55000000000001</v>
    <v>133.44</v>
    <v>129.29</v>
    <v>133.36000000000001</v>
    <v>131.62</v>
    <v>131.57</v>
  </a>
  <a r="1" c="48">
    <v>10228257</v>
    <v>16582041</v>
    <v>12272097</v>
    <v>11095326</v>
    <v>9554622</v>
    <v>8672855</v>
    <v>8042556</v>
    <v>6995649</v>
    <v>9680583</v>
    <v>16831957</v>
    <v>10425768</v>
    <v>10413247</v>
    <v>11760374</v>
    <v>34491847</v>
    <v>31523846</v>
    <v>14694413</v>
    <v>14569916</v>
    <v>11913900</v>
    <v>10011666</v>
    <v>10185499</v>
    <v>8573340</v>
    <v>9529884</v>
    <v>9820585</v>
    <v>8061075</v>
    <v>10937517</v>
    <v>9231697</v>
    <v>22877397</v>
    <v>42500322</v>
    <v>17975207</v>
    <v>14694683</v>
    <v>12730923</v>
    <v>10656352</v>
    <v>8110299</v>
    <v>10785503</v>
    <v>12227209</v>
    <v>9300697</v>
    <v>12475485</v>
    <v>10149515</v>
    <v>10834719</v>
    <v>8943991</v>
    <v>7851027</v>
    <v>8048440</v>
    <v>12925361</v>
    <v>14549670</v>
    <v>16552011</v>
    <v>14616726</v>
    <v>8447238</v>
    <v>7058388</v>
  </a>
  <a r="1" c="48">
    <v>33.47</v>
    <v>31.58</v>
    <v>29.88</v>
    <v>29.31</v>
    <v>29.3</v>
    <v>28.91</v>
    <v>30.02</v>
    <v>31.68</v>
    <v>30.48</v>
    <v>30.95</v>
    <v>29.61</v>
    <v>28.63</v>
    <v>29.13</v>
    <v>27.35</v>
    <v>24.87</v>
    <v>23.79</v>
    <v>22.66</v>
    <v>21.11</v>
    <v>20.9</v>
    <v>24.51</v>
    <v>24.84</v>
    <v>23.76</v>
    <v>23.13</v>
    <v>23.96</v>
    <v>23.99</v>
    <v>24.69</v>
    <v>26.1</v>
    <v>25.35</v>
    <v>24.1</v>
    <v>23.79</v>
    <v>25.79</v>
    <v>25.61</v>
    <v>24.72</v>
    <v>23.21</v>
    <v>21.77</v>
    <v>20.46</v>
    <v>21.22</v>
    <v>20.94</v>
    <v>22.84</v>
    <v>21.87</v>
    <v>21.77</v>
    <v>19.88</v>
    <v>18.63</v>
    <v>18.12</v>
    <v>17.98</v>
    <v>20.170000000000002</v>
    <v>17.77</v>
    <v>16.07</v>
  </a>
  <a r="1" c="48">
    <v>33.520000000000003</v>
    <v>33.35</v>
    <v>30.97</v>
    <v>30.01</v>
    <v>29.45</v>
    <v>29</v>
    <v>28.85</v>
    <v>31.2</v>
    <v>31.68</v>
    <v>30.28</v>
    <v>30.030100000000001</v>
    <v>29.72</v>
    <v>29.46</v>
    <v>28.98</v>
    <v>25.73</v>
    <v>24.16</v>
    <v>24.6</v>
    <v>22.8</v>
    <v>20.66</v>
    <v>21.73</v>
    <v>24.89</v>
    <v>24.89</v>
    <v>22.96</v>
    <v>23.46</v>
    <v>23.78</v>
    <v>23.99</v>
    <v>25.4465</v>
    <v>25.05</v>
    <v>24.99</v>
    <v>23.76</v>
    <v>24.31</v>
    <v>25.4</v>
    <v>25.24</v>
    <v>24.78</v>
    <v>22.36</v>
    <v>22.02</v>
    <v>18.5</v>
    <v>21.33</v>
    <v>21.43</v>
    <v>22.56</v>
    <v>21.9</v>
    <v>21.73</v>
    <v>20.09</v>
    <v>18.850000000000001</v>
    <v>18.23</v>
    <v>18.559999999999999</v>
    <v>19</v>
    <v>18.11</v>
  </a>
  <a r="1" c="48">
    <v>33.799999999999997</v>
    <v>33.39</v>
    <v>31.94</v>
    <v>30.54</v>
    <v>30.42</v>
    <v>29.155000000000001</v>
    <v>30.438300000000002</v>
    <v>31.86</v>
    <v>31.85</v>
    <v>31.32</v>
    <v>30.9099</v>
    <v>30.147099999999998</v>
    <v>30.88</v>
    <v>28.990200000000002</v>
    <v>25.98</v>
    <v>25.01</v>
    <v>24.78</v>
    <v>22.809200000000001</v>
    <v>21.32</v>
    <v>24.64</v>
    <v>25.23</v>
    <v>24.89</v>
    <v>24.62</v>
    <v>24.32</v>
    <v>24.78</v>
    <v>24.86</v>
    <v>26.24</v>
    <v>26.405000000000001</v>
    <v>25.68</v>
    <v>24.54</v>
    <v>25.8401</v>
    <v>25.84</v>
    <v>26.27</v>
    <v>24.7898</v>
    <v>22.96</v>
    <v>22.5</v>
    <v>21.3093</v>
    <v>21.57</v>
    <v>23.145</v>
    <v>23.344999999999999</v>
    <v>22.21</v>
    <v>21.81</v>
    <v>20.29</v>
    <v>20.03</v>
    <v>18.75</v>
    <v>20.55</v>
    <v>19.100000000000001</v>
    <v>18.13</v>
  </a>
  <a r="1" c="48">
    <v>31.88</v>
    <v>31.11</v>
    <v>29.78</v>
    <v>28.28</v>
    <v>28.78</v>
    <v>27.78</v>
    <v>28.47</v>
    <v>30.34</v>
    <v>30.48</v>
    <v>30.08</v>
    <v>29.594999999999999</v>
    <v>28.605</v>
    <v>29.05</v>
    <v>27.22</v>
    <v>23.1</v>
    <v>23.38</v>
    <v>22.53</v>
    <v>20.96</v>
    <v>19.309999999999999</v>
    <v>21.6</v>
    <v>23.56</v>
    <v>23.01</v>
    <v>22.95</v>
    <v>22.73</v>
    <v>23.53</v>
    <v>23.54</v>
    <v>25.045000000000002</v>
    <v>25.02</v>
    <v>23.7</v>
    <v>23.34</v>
    <v>24.2</v>
    <v>25.05</v>
    <v>24.65</v>
    <v>22.74</v>
    <v>21.32</v>
    <v>20.45</v>
    <v>18.47</v>
    <v>20.190000000000001</v>
    <v>20.934999999999999</v>
    <v>21.73</v>
    <v>20.63</v>
    <v>19.720300000000002</v>
    <v>18.55</v>
    <v>18.04</v>
    <v>17.579999999999998</v>
    <v>18.510000000000002</v>
    <v>17.22</v>
    <v>16.07</v>
  </a>
  <a r="1" c="48">
    <v>64409566</v>
    <v>47866761</v>
    <v>42442725</v>
    <v>48723158</v>
    <v>40781546</v>
    <v>44833597</v>
    <v>41475695</v>
    <v>54271691</v>
    <v>35401253</v>
    <v>34862552</v>
    <v>33358030</v>
    <v>34011846</v>
    <v>45217097</v>
    <v>60210526</v>
    <v>94328983</v>
    <v>53046976</v>
    <v>72125662</v>
    <v>78287903</v>
    <v>96701088</v>
    <v>96028798</v>
    <v>81994298</v>
    <v>60475381</v>
    <v>55361292</v>
    <v>45771717</v>
    <v>39661848</v>
    <v>42607164</v>
    <v>56547708</v>
    <v>54337707</v>
    <v>47870128</v>
    <v>41441607</v>
    <v>47215175</v>
    <v>32627201</v>
    <v>34541638</v>
    <v>52112706</v>
    <v>56038239</v>
    <v>49465066</v>
    <v>77198444</v>
    <v>56994033</v>
    <v>83996570</v>
    <v>50401982</v>
    <v>47212003</v>
    <v>69419386</v>
    <v>68599391</v>
    <v>79649607</v>
    <v>74932445</v>
    <v>83630814</v>
    <v>105883566</v>
    <v>93265235</v>
  </a>
  <a r="1" c="48">
    <v>1199.78</v>
    <v>1149.5899999999999</v>
    <v>1088.1199999999999</v>
    <v>1064.7</v>
    <v>1026.96</v>
    <v>1058.1199999999999</v>
    <v>1064.4000000000001</v>
    <v>1106.22</v>
    <v>1031.56</v>
    <v>1049.6099999999999</v>
    <v>1030.51</v>
    <v>995.65</v>
    <v>996.27</v>
    <v>943.9</v>
    <v>930</v>
    <v>918.4</v>
    <v>937.41</v>
    <v>829.1</v>
    <v>846.35</v>
    <v>936.72</v>
    <v>931.25</v>
    <v>905.66</v>
    <v>891.14</v>
    <v>923.32</v>
    <v>907.34</v>
    <v>922</v>
    <v>932</v>
    <v>904.55</v>
    <v>860</v>
    <v>875.76</v>
    <v>922.43</v>
    <v>923.39</v>
    <v>876.35</v>
    <v>856.98</v>
    <v>821.53</v>
    <v>764.04</v>
    <v>800.77</v>
    <v>809.87</v>
    <v>870.43</v>
    <v>864.37</v>
    <v>879.89</v>
    <v>839.29</v>
    <v>838.29</v>
    <v>804.58</v>
    <v>824.4</v>
    <v>858.97</v>
    <v>838.3</v>
    <v>795.35</v>
  </a>
  <a r="1" c="48">
    <v>1147.75</v>
    <v>1189.55</v>
    <v>1146.6500000000001</v>
    <v>1077</v>
    <v>1080.3699999999999</v>
    <v>1000</v>
    <v>1053.67</v>
    <v>1078.8499999999999</v>
    <v>1109.0650000000001</v>
    <v>1019.88</v>
    <v>1026.605</v>
    <v>1041.7049999999999</v>
    <v>1009.73</v>
    <v>996.34</v>
    <v>904.76</v>
    <v>914.2</v>
    <v>952.43</v>
    <v>933.36</v>
    <v>831.56</v>
    <v>872.71</v>
    <v>935.21</v>
    <v>928.18</v>
    <v>882</v>
    <v>897.22</v>
    <v>923.79</v>
    <v>905.53</v>
    <v>935</v>
    <v>908.37</v>
    <v>909.63</v>
    <v>861.57</v>
    <v>900</v>
    <v>914.05</v>
    <v>913.26</v>
    <v>886</v>
    <v>834.13</v>
    <v>830.43</v>
    <v>700.39</v>
    <v>809.23</v>
    <v>815.01</v>
    <v>869.68</v>
    <v>872.13</v>
    <v>878.77</v>
    <v>849.1</v>
    <v>856.3</v>
    <v>795.53</v>
    <v>839.48</v>
    <v>851.45</v>
    <v>840.197</v>
  </a>
  <a r="1" c="48">
    <v>1201.07</v>
    <v>1208</v>
    <v>1170.3399999999999</v>
    <v>1088</v>
    <v>1080.9299000000001</v>
    <v>1059.0999999999999</v>
    <v>1075.8499999999999</v>
    <v>1114.8399999999999</v>
    <v>1115.5999999999999</v>
    <v>1052</v>
    <v>1070.7899</v>
    <v>1054.6699000000001</v>
    <v>1041.6600000000001</v>
    <v>1004.55</v>
    <v>933.51310000000001</v>
    <v>951.26</v>
    <v>987.69</v>
    <v>935.39</v>
    <v>857.5</v>
    <v>937.99</v>
    <v>943.7</v>
    <v>931.5</v>
    <v>937</v>
    <v>936.5</v>
    <v>947.77</v>
    <v>926.28989999999999</v>
    <v>946.26990000000001</v>
    <v>943.81</v>
    <v>915.96</v>
    <v>898.87990000000002</v>
    <v>923</v>
    <v>926.42989999999998</v>
    <v>918.49990000000003</v>
    <v>886.87</v>
    <v>856.73379999999997</v>
    <v>835.29970000000003</v>
    <v>802.48</v>
    <v>819.5</v>
    <v>876.86</v>
    <v>889.88</v>
    <v>886.48</v>
    <v>886.43899999999996</v>
    <v>855.65</v>
    <v>866.14</v>
    <v>849.99</v>
    <v>860.56</v>
    <v>854.45</v>
    <v>843.80200000000002</v>
  </a>
  <a r="1" c="48">
    <v>1136.04</v>
    <v>1123.05</v>
    <v>1081.0101</v>
    <v>1020.5</v>
    <v>1010</v>
    <v>980</v>
    <v>1038.82</v>
    <v>1072.5900999999999</v>
    <v>1026.5391</v>
    <v>1013.3788</v>
    <v>1016.06</v>
    <v>995</v>
    <v>994</v>
    <v>940.5</v>
    <v>851.47</v>
    <v>903.21</v>
    <v>906</v>
    <v>829</v>
    <v>792.01</v>
    <v>862.05</v>
    <v>905</v>
    <v>889.41</v>
    <v>880.52</v>
    <v>881.17</v>
    <v>902.70889999999997</v>
    <v>894.8</v>
    <v>920</v>
    <v>896.7</v>
    <v>850.7</v>
    <v>853.15</v>
    <v>893.37739999999997</v>
    <v>901.21</v>
    <v>874.1</v>
    <v>837.61</v>
    <v>801.1001</v>
    <v>760.56</v>
    <v>700</v>
    <v>782.40049999999997</v>
    <v>814.70749999999998</v>
    <v>853.78</v>
    <v>844.27210000000002</v>
    <v>832.6001</v>
    <v>825.16089999999997</v>
    <v>804.57</v>
    <v>782.17</v>
    <v>832.01</v>
    <v>810.36009999999999</v>
    <v>793.77</v>
  </a>
  <a r="1" c="48">
    <v>34895349</v>
    <v>33416086</v>
    <v>26706599</v>
    <v>30112158</v>
    <v>28054916</v>
    <v>30604959</v>
    <v>22021070</v>
    <v>27913005</v>
    <v>32403264</v>
    <v>24308137</v>
    <v>22329803</v>
    <v>25147496</v>
    <v>23496248</v>
    <v>34472009</v>
    <v>50791714</v>
    <v>28865302</v>
    <v>34955761</v>
    <v>49036523</v>
    <v>44929650</v>
    <v>34812032</v>
    <v>24379446</v>
    <v>22264345</v>
    <v>26285186</v>
    <v>24541822</v>
    <v>20331488</v>
    <v>16909671</v>
    <v>17419848</v>
    <v>22042277</v>
    <v>26548623</v>
    <v>22585472</v>
    <v>19216514</v>
    <v>17098132</v>
    <v>18392806</v>
    <v>22833947</v>
    <v>27762734</v>
    <v>31752336</v>
    <v>45107425</v>
    <v>25355921</v>
    <v>33002289</v>
    <v>24922287</v>
    <v>24881146</v>
    <v>20541169</v>
    <v>22393287</v>
    <v>24164724</v>
    <v>26799702</v>
    <v>19438875</v>
    <v>19549548</v>
    <v>22345722</v>
  </a>
  <a r="1" c="48">
    <v>4.17</v>
    <v>3.88</v>
    <v>3.5</v>
    <v>3.46</v>
    <v>3.37</v>
    <v>3.36</v>
    <v>3.57</v>
    <v>3.5</v>
    <v>3.8</v>
    <v>3.4</v>
    <v>3.25</v>
    <v>3.33</v>
    <v>3.29</v>
    <v>2.89</v>
    <v>2.77</v>
    <v>2.78</v>
    <v>2.65</v>
    <v>2.52</v>
    <v>2.69</v>
    <v>2.82</v>
    <v>3.02</v>
    <v>2.9</v>
    <v>2.8</v>
    <v>2.98</v>
    <v>2.86</v>
    <v>2.82</v>
    <v>2.83</v>
    <v>2.69</v>
    <v>2.6</v>
    <v>2.68</v>
    <v>2.75</v>
    <v>2.69</v>
    <v>2.7</v>
    <v>2.5299999999999998</v>
    <v>2.4900000000000002</v>
    <v>2.23</v>
    <v>2.25</v>
    <v>2.1800000000000002</v>
    <v>2.17</v>
    <v>2.2200000000000002</v>
    <v>2.2599999999999998</v>
    <v>2.2200000000000002</v>
    <v>2.08</v>
    <v>1.84</v>
    <v>1.81</v>
    <v>1.93</v>
    <v>2.02</v>
    <v>1.8</v>
  </a>
  <a r="1" c="48">
    <v>4.03</v>
    <v>4.3099999999999996</v>
    <v>3.83</v>
    <v>3.47</v>
    <v>3.58</v>
    <v>3.38</v>
    <v>3.36</v>
    <v>3.57</v>
    <v>3.6</v>
    <v>3.44</v>
    <v>3.27</v>
    <v>3.23</v>
    <v>3.32</v>
    <v>3.15</v>
    <v>2.7</v>
    <v>2.64</v>
    <v>2.95</v>
    <v>2.8</v>
    <v>2.4900000000000002</v>
    <v>2.7</v>
    <v>2.92</v>
    <v>3</v>
    <v>2.76</v>
    <v>2.8</v>
    <v>2.95</v>
    <v>2.85</v>
    <v>3.12</v>
    <v>2.84</v>
    <v>2.69</v>
    <v>2.65</v>
    <v>2.68</v>
    <v>2.77</v>
    <v>2.79</v>
    <v>2.66</v>
    <v>2.4700000000000002</v>
    <v>2.4900000000000002</v>
    <v>2.0499999999999998</v>
    <v>2.36</v>
    <v>2.17</v>
    <v>2.17</v>
    <v>2.2799999999999998</v>
    <v>2.34</v>
    <v>2.1800000000000002</v>
    <v>2</v>
    <v>1.99</v>
    <v>1.9</v>
    <v>1.93</v>
    <v>2.0099999999999998</v>
  </a>
  <a r="1" c="48">
    <v>4.3499999999999996</v>
    <v>4.38</v>
    <v>4.0198999999999998</v>
    <v>3.65</v>
    <v>3.88</v>
    <v>3.46</v>
    <v>3.63</v>
    <v>3.59</v>
    <v>4.6699000000000002</v>
    <v>3.65</v>
    <v>3.55</v>
    <v>3.44</v>
    <v>3.72</v>
    <v>3.2418</v>
    <v>2.83</v>
    <v>2.9</v>
    <v>2.9977</v>
    <v>2.8895</v>
    <v>2.7498999999999998</v>
    <v>2.93</v>
    <v>3.05</v>
    <v>3.0867</v>
    <v>2.89</v>
    <v>3.14</v>
    <v>3.12</v>
    <v>2.97</v>
    <v>3.12</v>
    <v>2.9887000000000001</v>
    <v>2.7749999999999999</v>
    <v>2.69</v>
    <v>2.77</v>
    <v>2.7738</v>
    <v>2.96</v>
    <v>2.7801</v>
    <v>2.5998999999999999</v>
    <v>2.5449000000000002</v>
    <v>2.34</v>
    <v>2.36</v>
    <v>2.29</v>
    <v>2.23</v>
    <v>2.34</v>
    <v>2.3479999999999999</v>
    <v>2.2200000000000002</v>
    <v>2</v>
    <v>2</v>
    <v>1.99</v>
    <v>2.0499999999999998</v>
    <v>2.15</v>
  </a>
  <a r="1" c="48">
    <v>4.0199999999999996</v>
    <v>3.7810000000000001</v>
    <v>3.45</v>
    <v>3.34</v>
    <v>3.37</v>
    <v>3.1619999999999999</v>
    <v>3.1901000000000002</v>
    <v>3.41</v>
    <v>3.51</v>
    <v>3.3</v>
    <v>3.18</v>
    <v>3.23</v>
    <v>3.2</v>
    <v>2.83</v>
    <v>2.5099999999999998</v>
    <v>2.62</v>
    <v>2.65</v>
    <v>2.46</v>
    <v>2.39</v>
    <v>2.63</v>
    <v>2.79</v>
    <v>2.77</v>
    <v>2.67</v>
    <v>2.74</v>
    <v>2.86</v>
    <v>2.82</v>
    <v>2.65</v>
    <v>2.6894999999999998</v>
    <v>2.57</v>
    <v>2.5099999999999998</v>
    <v>2.6</v>
    <v>2.62</v>
    <v>2.65</v>
    <v>2.5299999999999998</v>
    <v>2.35</v>
    <v>2.23</v>
    <v>2.04</v>
    <v>2.12</v>
    <v>2.1444999999999999</v>
    <v>2.16</v>
    <v>2.16</v>
    <v>2.19</v>
    <v>2</v>
    <v>1.82</v>
    <v>1.79</v>
    <v>1.86</v>
    <v>1.85</v>
    <v>1.8</v>
  </a>
  <a r="1" c="48">
    <v>780018</v>
    <v>755537</v>
    <v>884650</v>
    <v>466584</v>
    <v>659765</v>
    <v>351206</v>
    <v>270885</v>
    <v>198191</v>
    <v>27136251</v>
    <v>1728837</v>
    <v>703002</v>
    <v>433150</v>
    <v>2431456</v>
    <v>811225</v>
    <v>712165</v>
    <v>349108</v>
    <v>1450793</v>
    <v>301345</v>
    <v>362192</v>
    <v>384084</v>
    <v>349912</v>
    <v>177019</v>
    <v>145464</v>
    <v>638308</v>
    <v>432515</v>
    <v>241803</v>
    <v>668880</v>
    <v>611884</v>
    <v>171216</v>
    <v>252209</v>
    <v>213852</v>
    <v>192209</v>
    <v>681354</v>
    <v>150632</v>
    <v>202376</v>
    <v>152068</v>
    <v>249856</v>
    <v>206973</v>
    <v>156771</v>
    <v>81739</v>
    <v>146701</v>
    <v>74369</v>
    <v>191958</v>
    <v>371131</v>
    <v>233390</v>
    <v>345709</v>
    <v>198322</v>
    <v>174694</v>
  </a>
  <a r="1" c="48">
    <v>113.04</v>
    <v>117.07</v>
    <v>122.72</v>
    <v>116.6</v>
    <v>114.44</v>
    <v>111.86</v>
    <v>110.84</v>
    <v>114.72</v>
    <v>112.72</v>
    <v>110.82</v>
    <v>106.7</v>
    <v>104.25</v>
    <v>100.34</v>
    <v>93.05</v>
    <v>95.31</v>
    <v>94.19</v>
    <v>93.04</v>
    <v>96.74</v>
    <v>99.79</v>
    <v>101.4</v>
    <v>107.46</v>
    <v>111.98</v>
    <v>112.25</v>
    <v>111.26</v>
    <v>111.12</v>
    <v>115.57</v>
    <v>120.08</v>
    <v>121.59</v>
    <v>118.41</v>
    <v>117.35</v>
    <v>121.58</v>
    <v>122.66</v>
    <v>120.94</v>
    <v>122.93</v>
    <v>118.71</v>
    <v>117.98</v>
    <v>120.9</v>
    <v>130.05000000000001</v>
    <v>131.62</v>
    <v>131</v>
    <v>138.01</v>
    <v>137.53</v>
    <v>138.72</v>
    <v>131.9</v>
    <v>125.96</v>
    <v>130.01</v>
    <v>133.56</v>
    <v>135.25</v>
  </a>
  <a r="1" c="48">
    <v>114.89</v>
    <v>114.07</v>
    <v>118.38</v>
    <v>123.6</v>
    <v>117.5</v>
    <v>114</v>
    <v>110</v>
    <v>112.79</v>
    <v>114</v>
    <v>111.88</v>
    <v>108.44</v>
    <v>108.5</v>
    <v>103.5</v>
    <v>98.71</v>
    <v>90.24</v>
    <v>93.11</v>
    <v>95.51</v>
    <v>97.25</v>
    <v>97.9</v>
    <v>99.38</v>
    <v>103.41</v>
    <v>107.5</v>
    <v>111.41</v>
    <v>112.56</v>
    <v>112.82</v>
    <v>112.2</v>
    <v>115.63</v>
    <v>118.56</v>
    <v>119.04</v>
    <v>119</v>
    <v>117.64</v>
    <v>120.94</v>
    <v>121.5</v>
    <v>121.59</v>
    <v>122.73</v>
    <v>119.88</v>
    <v>113.68</v>
    <v>121.71</v>
    <v>128.82</v>
    <v>132.97</v>
    <v>133.08000000000001</v>
    <v>139.38999999999999</v>
    <v>135.88</v>
    <v>137.66</v>
    <v>130.77000000000001</v>
    <v>126.91</v>
    <v>130.05000000000001</v>
    <v>132.69</v>
  </a>
  <a r="1" c="48">
    <v>118.245</v>
    <v>117.8199</v>
    <v>126.67019999999999</v>
    <v>123.9799</v>
    <v>117.73990000000001</v>
    <v>115.11</v>
    <v>110.91</v>
    <v>115.34</v>
    <v>116.17</v>
    <v>112.78</v>
    <v>108.735</v>
    <v>108.92</v>
    <v>106.51</v>
    <v>98.78</v>
    <v>95.91</v>
    <v>95.42</v>
    <v>96.03</v>
    <v>99.01</v>
    <v>100.58</v>
    <v>102.93</v>
    <v>107.66500000000001</v>
    <v>112.75</v>
    <v>114.99</v>
    <v>114.34</v>
    <v>113.57</v>
    <v>116.85</v>
    <v>120.34</v>
    <v>123.36</v>
    <v>122.1</v>
    <v>119.95</v>
    <v>122.03</v>
    <v>124.39</v>
    <v>123.58</v>
    <v>124.06</v>
    <v>124.96469999999999</v>
    <v>121.13</v>
    <v>121.28</v>
    <v>130.5</v>
    <v>134.38</v>
    <v>136.95500000000001</v>
    <v>139.13</v>
    <v>140.2492</v>
    <v>138.9</v>
    <v>138.72</v>
    <v>131.78</v>
    <v>131.22</v>
    <v>134.19499999999999</v>
    <v>138.245</v>
  </a>
  <a r="1" c="48">
    <v>112.39</v>
    <v>112.68</v>
    <v>118.2</v>
    <v>116.42010000000001</v>
    <v>113.5</v>
    <v>110.46</v>
    <v>107.42</v>
    <v>111.43</v>
    <v>112.29</v>
    <v>109.441</v>
    <v>105.38</v>
    <v>103.62</v>
    <v>100.04</v>
    <v>92.89</v>
    <v>88.5</v>
    <v>92.23</v>
    <v>91.69</v>
    <v>95.32</v>
    <v>96.690100000000001</v>
    <v>99.07</v>
    <v>103.41</v>
    <v>106.02</v>
    <v>110.57</v>
    <v>110.13</v>
    <v>109.2</v>
    <v>111.83</v>
    <v>115.24</v>
    <v>118.02</v>
    <v>117.85129999999999</v>
    <v>116.52</v>
    <v>117</v>
    <v>120.63</v>
    <v>120.3</v>
    <v>121.35</v>
    <v>118.18</v>
    <v>117.22</v>
    <v>112.175</v>
    <v>121.71</v>
    <v>128.19999999999999</v>
    <v>128.35</v>
    <v>130.44999999999999</v>
    <v>135.65</v>
    <v>134.34</v>
    <v>130.25</v>
    <v>125.6</v>
    <v>126.01</v>
    <v>128.93</v>
    <v>131.13</v>
  </a>
  <a r="1" c="48">
    <v>2245724</v>
    <v>2924278</v>
    <v>7732224</v>
    <v>4619405</v>
    <v>3521154</v>
    <v>3050248</v>
    <v>4253695</v>
    <v>2869040</v>
    <v>2325176</v>
    <v>2429085</v>
    <v>3058909</v>
    <v>2742091</v>
    <v>4079327</v>
    <v>5789962</v>
    <v>6445364</v>
    <v>3402490</v>
    <v>3590174</v>
    <v>5494027</v>
    <v>5878555</v>
    <v>5601444</v>
    <v>4530887</v>
    <v>4429062</v>
    <v>3453642</v>
    <v>3354113</v>
    <v>2413996</v>
    <v>4273415</v>
    <v>4067916</v>
    <v>3280438</v>
    <v>3304742</v>
    <v>2348669</v>
    <v>1945594</v>
    <v>1941778</v>
    <v>2190704</v>
    <v>2243582</v>
    <v>4220621</v>
    <v>2377716</v>
    <v>2937331</v>
    <v>4722548</v>
    <v>4076522</v>
    <v>3765012</v>
    <v>3691059</v>
    <v>3385280</v>
    <v>2784526</v>
    <v>3622988</v>
    <v>3593490</v>
    <v>3845346</v>
    <v>2691752</v>
    <v>2683234</v>
  </a>
  <a r="1" c="48">
    <v>16.87</v>
    <v>17.61</v>
    <v>17.21</v>
    <v>18.03</v>
    <v>18.239999999999998</v>
    <v>17.739999999999998</v>
    <v>18.66</v>
    <v>18.71</v>
    <v>18.57</v>
    <v>19.47</v>
    <v>19.43</v>
    <v>19.100000000000001</v>
    <v>18.68</v>
    <v>18.100000000000001</v>
    <v>18.3</v>
    <v>19.5</v>
    <v>19.61</v>
    <v>19.850000000000001</v>
    <v>19.84</v>
    <v>19.47</v>
    <v>20.65</v>
    <v>20.97</v>
    <v>20.84</v>
    <v>21.5</v>
    <v>21.61</v>
    <v>21.11</v>
    <v>21.53</v>
    <v>21.41</v>
    <v>22.21</v>
    <v>21.21</v>
    <v>20.54</v>
    <v>21.07</v>
    <v>21.89</v>
    <v>21.87</v>
    <v>21.6</v>
    <v>21.74</v>
    <v>21.43</v>
    <v>21.88</v>
    <v>22.56</v>
    <v>22.89</v>
    <v>23</v>
    <v>22.89</v>
    <v>23.81</v>
    <v>24.33</v>
    <v>24.09</v>
    <v>23.4</v>
    <v>23.88</v>
    <v>23.17</v>
  </a>
  <a r="1" c="48">
    <v>16.420000000000002</v>
    <v>17.03</v>
    <v>17.920000000000002</v>
    <v>17.989999999999998</v>
    <v>18.135000000000002</v>
    <v>18.085000000000001</v>
    <v>18</v>
    <v>18.87</v>
    <v>18.649999999999999</v>
    <v>18.72</v>
    <v>19.809999999999999</v>
    <v>19.7</v>
    <v>18.82</v>
    <v>18.45</v>
    <v>17.52</v>
    <v>18.2</v>
    <v>19.87</v>
    <v>20.100000000000001</v>
    <v>19.97</v>
    <v>19.82</v>
    <v>19.350000000000001</v>
    <v>20.51</v>
    <v>20.7</v>
    <v>21.18</v>
    <v>21.39</v>
    <v>21.45</v>
    <v>21.21</v>
    <v>21.38</v>
    <v>21.58</v>
    <v>22.1</v>
    <v>20.32</v>
    <v>20.81</v>
    <v>21.23</v>
    <v>21.58</v>
    <v>23.18</v>
    <v>22.01</v>
    <v>22.43</v>
    <v>21.62</v>
    <v>21.79</v>
    <v>23.05</v>
    <v>23.2</v>
    <v>22.8</v>
    <v>22.84</v>
    <v>24</v>
    <v>24.85</v>
    <v>23.15</v>
    <v>23.87</v>
    <v>23.42</v>
  </a>
  <a r="1" c="48">
    <v>16.984999999999999</v>
    <v>17.7851</v>
    <v>18.075900000000001</v>
    <v>18.2</v>
    <v>18.3292</v>
    <v>18.14</v>
    <v>18.774999999999999</v>
    <v>18.979900000000001</v>
    <v>19.13</v>
    <v>19.5</v>
    <v>20.010000000000002</v>
    <v>19.72</v>
    <v>19.52</v>
    <v>18.495100000000001</v>
    <v>18.399999999999999</v>
    <v>19.62</v>
    <v>20.254999999999999</v>
    <v>20.58</v>
    <v>20.12</v>
    <v>19.829999999999998</v>
    <v>20.68</v>
    <v>21</v>
    <v>21.07</v>
    <v>22</v>
    <v>22.01</v>
    <v>21.569900000000001</v>
    <v>21.594999999999999</v>
    <v>22.03</v>
    <v>22.28</v>
    <v>22.1692</v>
    <v>20.68</v>
    <v>21.65</v>
    <v>22.56</v>
    <v>22.3</v>
    <v>23.18</v>
    <v>22.37</v>
    <v>22.5</v>
    <v>21.98</v>
    <v>22.62</v>
    <v>23.57</v>
    <v>23.405000000000001</v>
    <v>23.21</v>
    <v>23.82</v>
    <v>25.385000000000002</v>
    <v>25.7</v>
    <v>23.75</v>
    <v>24.13</v>
    <v>24.07</v>
  </a>
  <a r="1" c="48">
    <v>16.402000000000001</v>
    <v>17.03</v>
    <v>17.18</v>
    <v>17.559999999999999</v>
    <v>17.850000000000001</v>
    <v>17.445</v>
    <v>17.7</v>
    <v>18.521899999999999</v>
    <v>18.47</v>
    <v>18.66</v>
    <v>19.100000000000001</v>
    <v>18.920000000000002</v>
    <v>18.66</v>
    <v>17.75</v>
    <v>17.015000000000001</v>
    <v>17.844999999999999</v>
    <v>19.37</v>
    <v>19.39</v>
    <v>19.34</v>
    <v>19.11</v>
    <v>19.27</v>
    <v>20.3447</v>
    <v>20.454999999999998</v>
    <v>21.12</v>
    <v>20.975000000000001</v>
    <v>20.785</v>
    <v>21.15</v>
    <v>21.25</v>
    <v>21.36</v>
    <v>21.04</v>
    <v>20.13</v>
    <v>20.8</v>
    <v>21.2</v>
    <v>21.5</v>
    <v>21.15</v>
    <v>21.57</v>
    <v>20.743500000000001</v>
    <v>21.311599999999999</v>
    <v>21.64</v>
    <v>22.55</v>
    <v>22.72</v>
    <v>22.6</v>
    <v>22.84</v>
    <v>23.32</v>
    <v>22.84</v>
    <v>22.38</v>
    <v>23.12</v>
    <v>23.15</v>
  </a>
  <a r="1" c="48">
    <v>17406295</v>
    <v>21083320</v>
    <v>17499100</v>
    <v>20003350</v>
    <v>16403305</v>
    <v>20807019</v>
    <v>20872143</v>
    <v>16779853</v>
    <v>20090888</v>
    <v>17997349</v>
    <v>26563516</v>
    <v>17325259</v>
    <v>17616663</v>
    <v>18710904</v>
    <v>18582085</v>
    <v>23109060</v>
    <v>25351682</v>
    <v>22988205</v>
    <v>18523114</v>
    <v>16405788</v>
    <v>23226387</v>
    <v>16564701</v>
    <v>15075341</v>
    <v>24793979</v>
    <v>17712505</v>
    <v>17873591</v>
    <v>15944426</v>
    <v>23382621</v>
    <v>24334292</v>
    <v>21400999</v>
    <v>23041410</v>
    <v>23016361</v>
    <v>29767946</v>
    <v>16955096</v>
    <v>27308383</v>
    <v>16253109</v>
    <v>25532981</v>
    <v>19569443</v>
    <v>25636103</v>
    <v>29242001</v>
    <v>25177496</v>
    <v>19205521</v>
    <v>33011531</v>
    <v>35914435</v>
    <v>42319371</v>
    <v>39085192</v>
    <v>25204398</v>
    <v>19994182</v>
  </a>
  <a r="1" c="48">
    <v>31.06</v>
    <v>33.380000000000003</v>
    <v>31.81</v>
    <v>32.76</v>
    <v>33.21</v>
    <v>32.380000000000003</v>
    <v>34.700000000000003</v>
    <v>34.75</v>
    <v>34.15</v>
    <v>35.51</v>
    <v>36.03</v>
    <v>35.83</v>
    <v>34.950000000000003</v>
    <v>33.75</v>
    <v>34.01</v>
    <v>36.770000000000003</v>
    <v>37.06</v>
    <v>37.26</v>
    <v>37.57</v>
    <v>37.67</v>
    <v>39.29</v>
    <v>39.619999999999997</v>
    <v>40</v>
    <v>40.799999999999997</v>
    <v>41</v>
    <v>39.35</v>
    <v>40.299999999999997</v>
    <v>40.68</v>
    <v>42.98</v>
    <v>41.23</v>
    <v>39.85</v>
    <v>39.65</v>
    <v>39.86</v>
    <v>39.56</v>
    <v>38.32</v>
    <v>38.69</v>
    <v>38.92</v>
    <v>38.74</v>
    <v>43.73</v>
    <v>46.79</v>
    <v>48.37</v>
    <v>47.75</v>
    <v>56.15</v>
    <v>55.38</v>
    <v>54.6</v>
    <v>57.5</v>
    <v>58.13</v>
    <v>57.95</v>
  </a>
  <a r="1" c="48">
    <v>29.21</v>
    <v>31.61</v>
    <v>33.19</v>
    <v>33.229999999999997</v>
    <v>33.03</v>
    <v>33.090000000000003</v>
    <v>33.020000000000003</v>
    <v>34.92</v>
    <v>34.74</v>
    <v>34.270000000000003</v>
    <v>36.090000000000003</v>
    <v>36.67</v>
    <v>35.1</v>
    <v>34.68</v>
    <v>32.6</v>
    <v>33.75</v>
    <v>37.35</v>
    <v>38.04</v>
    <v>37.65</v>
    <v>37.69</v>
    <v>37.25</v>
    <v>39.090000000000003</v>
    <v>39.29</v>
    <v>40.475000000000001</v>
    <v>40.47</v>
    <v>40.840000000000003</v>
    <v>39.71</v>
    <v>40.064999999999998</v>
    <v>41</v>
    <v>42.6</v>
    <v>39.76</v>
    <v>40.42</v>
    <v>39.75</v>
    <v>39.18</v>
    <v>41</v>
    <v>38.6</v>
    <v>39.78</v>
    <v>39.22</v>
    <v>38.53</v>
    <v>44.33</v>
    <v>48.53</v>
    <v>47.87</v>
    <v>48.46</v>
    <v>57.71</v>
    <v>57.31</v>
    <v>51.825000000000003</v>
    <v>57.53</v>
    <v>56.74</v>
  </a>
  <a r="1" c="48">
    <v>31.105</v>
    <v>33.72</v>
    <v>33.817999999999998</v>
    <v>33.479999999999997</v>
    <v>33.424999999999997</v>
    <v>33.32</v>
    <v>34.86</v>
    <v>35.418500000000002</v>
    <v>35.24</v>
    <v>35.619999999999997</v>
    <v>36.93</v>
    <v>37</v>
    <v>36.42</v>
    <v>34.68</v>
    <v>34.19</v>
    <v>37.11</v>
    <v>38.28</v>
    <v>38.93</v>
    <v>38.43</v>
    <v>38.130000000000003</v>
    <v>39.549999999999997</v>
    <v>39.78</v>
    <v>40.49</v>
    <v>42.31</v>
    <v>41.5</v>
    <v>40.840000000000003</v>
    <v>41.06</v>
    <v>41.88</v>
    <v>43.155000000000001</v>
    <v>42.77</v>
    <v>40.469900000000003</v>
    <v>41.15</v>
    <v>40.58</v>
    <v>40.15</v>
    <v>41.09</v>
    <v>39.484999999999999</v>
    <v>39.979999999999997</v>
    <v>40.35</v>
    <v>43.78</v>
    <v>47.83</v>
    <v>49.29</v>
    <v>48.664999999999999</v>
    <v>56.45</v>
    <v>58.77</v>
    <v>58.740099999999998</v>
    <v>58.58</v>
    <v>59.6</v>
    <v>58.88</v>
  </a>
  <a r="1" c="48">
    <v>29.15</v>
    <v>31.41</v>
    <v>31.77</v>
    <v>31.914999999999999</v>
    <v>32.69</v>
    <v>31.93</v>
    <v>32.67</v>
    <v>34.119999999999997</v>
    <v>34.020000000000003</v>
    <v>34.14</v>
    <v>34.96</v>
    <v>35.549999999999997</v>
    <v>34.840000000000003</v>
    <v>33.1</v>
    <v>31.37</v>
    <v>33.22</v>
    <v>36.369999999999997</v>
    <v>36.39</v>
    <v>36.620199999999997</v>
    <v>36.51</v>
    <v>37.18</v>
    <v>38.61</v>
    <v>38.97</v>
    <v>40.381100000000004</v>
    <v>39.71</v>
    <v>38.97</v>
    <v>39.619999999999997</v>
    <v>40.020000000000003</v>
    <v>40.770000000000003</v>
    <v>40.825000000000003</v>
    <v>38.81</v>
    <v>39.26</v>
    <v>39.265000000000001</v>
    <v>39.03</v>
    <v>37.650100000000002</v>
    <v>38.270000000000003</v>
    <v>37.555</v>
    <v>38.51</v>
    <v>38.24</v>
    <v>44.04</v>
    <v>47.015000000000001</v>
    <v>47.07</v>
    <v>48.14</v>
    <v>52.41</v>
    <v>51.43</v>
    <v>51.03</v>
    <v>56.413499999999999</v>
    <v>56.47</v>
  </a>
  <a r="1" c="48">
    <v>15095852</v>
    <v>26692372</v>
    <v>21157260</v>
    <v>18528246</v>
    <v>14884484</v>
    <v>17609662</v>
    <v>20876121</v>
    <v>15501767</v>
    <v>13529490</v>
    <v>19566035</v>
    <v>24419099</v>
    <v>18393252</v>
    <v>16099275</v>
    <v>18434140</v>
    <v>23742862</v>
    <v>28095586</v>
    <v>25911607</v>
    <v>21102662</v>
    <v>16658181</v>
    <v>16469302</v>
    <v>20514773</v>
    <v>14752748</v>
    <v>22557478</v>
    <v>23757400</v>
    <v>15544015</v>
    <v>20307525</v>
    <v>16412010</v>
    <v>17756306</v>
    <v>24477906</v>
    <v>21485913</v>
    <v>23618152</v>
    <v>18292088</v>
    <v>15162786</v>
    <v>14462708</v>
    <v>20757170</v>
    <v>15379390</v>
    <v>32173767</v>
    <v>29780441</v>
    <v>50039517</v>
    <v>68949820</v>
    <v>51230106</v>
    <v>43690512</v>
    <v>101759603</v>
    <v>81361215</v>
    <v>81141767</v>
    <v>133945419</v>
    <v>81812591</v>
    <v>48469639</v>
  </a>
  <a r="1" c="48">
    <v>19.18</v>
    <v>18.78</v>
    <v>17.98</v>
    <v>18.41</v>
    <v>18.41</v>
    <v>18.13</v>
    <v>17.88</v>
    <v>18.39</v>
    <v>18.05</v>
    <v>17.8</v>
    <v>17.32</v>
    <v>17.32</v>
    <v>16.940000000000001</v>
    <v>16.39</v>
    <v>16.93</v>
    <v>16.850000000000001</v>
    <v>16.329999999999998</v>
    <v>15.98</v>
    <v>16.739999999999998</v>
    <v>17.28</v>
    <v>17.66</v>
    <v>17.55</v>
    <v>17.32</v>
    <v>17.04</v>
    <v>17.28</v>
    <v>17.78</v>
    <v>18.260000000000002</v>
    <v>17.95</v>
    <v>17.78</v>
    <v>17.34</v>
    <v>17.98</v>
    <v>18.059999999999999</v>
    <v>17.29</v>
    <v>17.27</v>
    <v>17.12</v>
    <v>16.54</v>
    <v>17.03</v>
    <v>17.59</v>
    <v>17.46</v>
    <v>16.850000000000001</v>
    <v>17.809999999999999</v>
    <v>17.8</v>
    <v>19.5</v>
    <v>17.82</v>
    <v>17.09</v>
    <v>17.329999999999998</v>
    <v>16.82</v>
    <v>16.34</v>
  </a>
  <a r="1" c="48">
    <v>18.940000000000001</v>
    <v>19.16</v>
    <v>18.87</v>
    <v>17.98</v>
    <v>18.22</v>
    <v>18.39</v>
    <v>18.100000000000001</v>
    <v>18.149999999999999</v>
    <v>18.54</v>
    <v>17.93</v>
    <v>17.47</v>
    <v>17.309999999999999</v>
    <v>17.48</v>
    <v>16.53</v>
    <v>15.85</v>
    <v>16.68</v>
    <v>17.29</v>
    <v>16.600000000000001</v>
    <v>15.89</v>
    <v>16.7</v>
    <v>17.260000000000002</v>
    <v>17.8</v>
    <v>17.440000000000001</v>
    <v>17.079999999999998</v>
    <v>17.100000000000001</v>
    <v>17.239999999999998</v>
    <v>18.11</v>
    <v>17.91</v>
    <v>17.89</v>
    <v>17.7</v>
    <v>17.600000000000001</v>
    <v>17.829999999999998</v>
    <v>17.78</v>
    <v>17.23</v>
    <v>17.149999999999999</v>
    <v>17.25</v>
    <v>15.88</v>
    <v>17.170000000000002</v>
    <v>17.36</v>
    <v>17.489999999999998</v>
    <v>17.04</v>
    <v>17.91</v>
    <v>20.420000000000002</v>
    <v>19.29</v>
    <v>17.77</v>
    <v>17.489999999999998</v>
    <v>17.14</v>
    <v>17.03</v>
  </a>
  <a r="1" c="48">
    <v>19.72</v>
    <v>19.29</v>
    <v>18.87</v>
    <v>18.5</v>
    <v>18.64</v>
    <v>18.39</v>
    <v>18.22</v>
    <v>18.440000000000001</v>
    <v>18.64</v>
    <v>18.13</v>
    <v>17.579999999999998</v>
    <v>17.75</v>
    <v>17.93</v>
    <v>17.07</v>
    <v>16.98</v>
    <v>17.088999999999999</v>
    <v>17.399999999999999</v>
    <v>16.899999999999999</v>
    <v>16.739999999999998</v>
    <v>17.399899999999999</v>
    <v>17.760000000000002</v>
    <v>17.940000000000001</v>
    <v>17.66</v>
    <v>17.43</v>
    <v>17.52</v>
    <v>17.850000000000001</v>
    <v>18.29</v>
    <v>18.655000000000001</v>
    <v>18.41</v>
    <v>18.02</v>
    <v>18.03</v>
    <v>18.170000000000002</v>
    <v>18.010000000000002</v>
    <v>17.66</v>
    <v>17.45</v>
    <v>17.45</v>
    <v>17.05</v>
    <v>17.61</v>
    <v>17.73</v>
    <v>17.7</v>
    <v>17.86</v>
    <v>17.95</v>
    <v>20.85</v>
    <v>20.190000000000001</v>
    <v>17.920000000000002</v>
    <v>17.850000000000001</v>
    <v>17.14</v>
    <v>17.309999999999999</v>
  </a>
  <a r="1" c="48">
    <v>18.940000000000001</v>
    <v>18.7</v>
    <v>17.953199999999999</v>
    <v>17.59</v>
    <v>17.9803</v>
    <v>17.510000000000002</v>
    <v>17.760899999999999</v>
    <v>17.97</v>
    <v>18</v>
    <v>17.350000000000001</v>
    <v>17.16</v>
    <v>17.2</v>
    <v>16.87</v>
    <v>16.28</v>
    <v>15.28</v>
    <v>16.28</v>
    <v>16.12</v>
    <v>15.89</v>
    <v>15.5</v>
    <v>16.260000000000002</v>
    <v>16.82</v>
    <v>17.386099999999999</v>
    <v>17.22</v>
    <v>16.850000000000001</v>
    <v>16.98</v>
    <v>17.21</v>
    <v>18.010000000000002</v>
    <v>17.82</v>
    <v>17.5671</v>
    <v>17.25</v>
    <v>17.596900000000002</v>
    <v>17.63</v>
    <v>17.21</v>
    <v>17.18</v>
    <v>16.843599999999999</v>
    <v>16.489999999999998</v>
    <v>15.7</v>
    <v>16.73</v>
    <v>17.21</v>
    <v>16.760000000000002</v>
    <v>16.9602</v>
    <v>17.28</v>
    <v>19.02</v>
    <v>17.809999999999999</v>
    <v>16.28</v>
    <v>17.3</v>
    <v>16.440000000000001</v>
    <v>16.2</v>
  </a>
  <a r="1" c="48">
    <v>312175</v>
    <v>288402</v>
    <v>291330</v>
    <v>442289</v>
    <v>335785</v>
    <v>469594</v>
    <v>399104</v>
    <v>408370</v>
    <v>381565</v>
    <v>277288</v>
    <v>329844</v>
    <v>336144</v>
    <v>263962</v>
    <v>534747</v>
    <v>637074</v>
    <v>305877</v>
    <v>617666</v>
    <v>592914</v>
    <v>392086</v>
    <v>375163</v>
    <v>620898</v>
    <v>277864</v>
    <v>511600</v>
    <v>334008</v>
    <v>304684</v>
    <v>274084</v>
    <v>470712</v>
    <v>412780</v>
    <v>312551</v>
    <v>161008</v>
    <v>213793</v>
    <v>208506</v>
    <v>258660</v>
    <v>274661</v>
    <v>341952</v>
    <v>259011</v>
    <v>403560</v>
    <v>272805</v>
    <v>289850</v>
    <v>354864</v>
    <v>367583</v>
    <v>1492038</v>
    <v>4882147</v>
    <v>1042567</v>
    <v>1138444</v>
    <v>432161</v>
    <v>732230</v>
    <v>493372</v>
  </a>
  <a r="1" c="48">
    <v>91.16</v>
    <v>95.35</v>
    <v>93.6</v>
    <v>95.52</v>
    <v>98.16</v>
    <v>98.06</v>
    <v>102.2</v>
    <v>102.77</v>
    <v>102</v>
    <v>105.63</v>
    <v>105.67</v>
    <v>105.13</v>
    <v>103.5</v>
    <v>100.63</v>
    <v>102.31</v>
    <v>106.94</v>
    <v>107.53</v>
    <v>109.75</v>
    <v>109.7</v>
    <v>111.48</v>
    <v>113.18</v>
    <v>112.92</v>
    <v>111.78</v>
    <v>113.7</v>
    <v>114.69</v>
    <v>111.53</v>
    <v>113.31</v>
    <v>112.66</v>
    <v>116.75</v>
    <v>113.41</v>
    <v>110.9</v>
    <v>111.77</v>
    <v>112.6</v>
    <v>111.62</v>
    <v>109.53</v>
    <v>110.33</v>
    <v>110.1</v>
    <v>107.28</v>
    <v>114.92</v>
    <v>116.41</v>
    <v>116.74</v>
    <v>116.29</v>
    <v>118.75</v>
    <v>120.15</v>
    <v>117.81</v>
    <v>113.77</v>
    <v>119.88</v>
    <v>116.68</v>
  </a>
  <a r="1" c="48">
    <v>88.33</v>
    <v>92.05</v>
    <v>97</v>
    <v>97.25</v>
    <v>96.01</v>
    <v>98.36</v>
    <v>99.35</v>
    <v>103.29</v>
    <v>101.5</v>
    <v>102.13</v>
    <v>107.6</v>
    <v>106.78</v>
    <v>103.74</v>
    <v>102.39</v>
    <v>97.52</v>
    <v>102.25</v>
    <v>107.67</v>
    <v>109.67</v>
    <v>109.75</v>
    <v>110.53</v>
    <v>110.18</v>
    <v>112.54</v>
    <v>112.25</v>
    <v>113.31</v>
    <v>113.34</v>
    <v>113.4</v>
    <v>111.46</v>
    <v>112.4</v>
    <v>113.73</v>
    <v>116.01</v>
    <v>109.65</v>
    <v>112.08</v>
    <v>111.51</v>
    <v>110.57</v>
    <v>116.87</v>
    <v>110.36</v>
    <v>113</v>
    <v>111.24</v>
    <v>109.04</v>
    <v>116</v>
    <v>118</v>
    <v>115.61</v>
    <v>116.68</v>
    <v>120.02</v>
    <v>122</v>
    <v>114.35</v>
    <v>115.37</v>
    <v>117.82</v>
  </a>
  <a r="1" c="48">
    <v>91.22</v>
    <v>96.27</v>
    <v>97.33</v>
    <v>97.4</v>
    <v>98.27</v>
    <v>99.31</v>
    <v>102.44</v>
    <v>103.5</v>
    <v>103.35</v>
    <v>106.02</v>
    <v>107.99</v>
    <v>107.17</v>
    <v>107.82</v>
    <v>102.54</v>
    <v>103.04</v>
    <v>107.7</v>
    <v>109.9</v>
    <v>111.28</v>
    <v>110.95</v>
    <v>113.2</v>
    <v>114.93</v>
    <v>113.26</v>
    <v>112.97</v>
    <v>116.53</v>
    <v>116.285</v>
    <v>113.61</v>
    <v>114.24</v>
    <v>115.464</v>
    <v>116.89</v>
    <v>116.45</v>
    <v>111.19</v>
    <v>114.31</v>
    <v>114.06</v>
    <v>112.76</v>
    <v>116.97</v>
    <v>111.545</v>
    <v>113.19</v>
    <v>112.2499</v>
    <v>115.05</v>
    <v>117.44</v>
    <v>118.95</v>
    <v>117.88</v>
    <v>120.53</v>
    <v>121.78</v>
    <v>122.5</v>
    <v>116.35</v>
    <v>120.57</v>
    <v>119.309</v>
  </a>
  <a r="1" c="48">
    <v>88.29</v>
    <v>91.65</v>
    <v>93.55</v>
    <v>94.57</v>
    <v>94.89</v>
    <v>96.03</v>
    <v>97.43</v>
    <v>101.25</v>
    <v>100.62</v>
    <v>102.13</v>
    <v>104.32</v>
    <v>103.05</v>
    <v>103.05</v>
    <v>99.449799999999996</v>
    <v>95.93</v>
    <v>99.36</v>
    <v>106.07</v>
    <v>107.75</v>
    <v>107.42</v>
    <v>107.68</v>
    <v>109.97</v>
    <v>109.26</v>
    <v>109.95</v>
    <v>112.93</v>
    <v>111.41</v>
    <v>109.565</v>
    <v>111.12</v>
    <v>111.85</v>
    <v>113.13</v>
    <v>112.4</v>
    <v>108.43</v>
    <v>110.88</v>
    <v>111.14</v>
    <v>110.45</v>
    <v>108</v>
    <v>108.88</v>
    <v>106.27</v>
    <v>105.85</v>
    <v>107.84</v>
    <v>114.3828</v>
    <v>115.88</v>
    <v>114.6001</v>
    <v>116.31</v>
    <v>116.54</v>
    <v>113.01</v>
    <v>111.53149999999999</v>
    <v>113.99</v>
    <v>115.3</v>
  </a>
  <a r="1" c="48">
    <v>2997915</v>
    <v>5716505</v>
    <v>6632080</v>
    <v>5254741</v>
    <v>6277812</v>
    <v>5381726</v>
    <v>4866428</v>
    <v>3953925</v>
    <v>3469211</v>
    <v>4752248</v>
    <v>6206163</v>
    <v>4935494</v>
    <v>4863461</v>
    <v>3801646</v>
    <v>5917807</v>
    <v>4764932</v>
    <v>5122618</v>
    <v>6218909</v>
    <v>3832573</v>
    <v>5685030</v>
    <v>4590896</v>
    <v>4368281</v>
    <v>3569037</v>
    <v>3708267</v>
    <v>3282839</v>
    <v>5698363</v>
    <v>2969145</v>
    <v>3861945</v>
    <v>4732863</v>
    <v>3960496</v>
    <v>4002623</v>
    <v>4041127</v>
    <v>3049671</v>
    <v>3315504</v>
    <v>4658592</v>
    <v>4606620</v>
    <v>6777851</v>
    <v>10111292</v>
    <v>7793999</v>
    <v>6225162</v>
    <v>4287660</v>
    <v>4147299</v>
    <v>4904851</v>
    <v>5521302</v>
    <v>7619906</v>
    <v>5747749</v>
    <v>5386852</v>
    <v>3963639</v>
  </a>
  <a r="1" c="48">
    <v>3408.09</v>
    <v>3350.44</v>
    <v>3287.14</v>
    <v>3265.08</v>
    <v>3251.08</v>
    <v>3229.72</v>
    <v>3307.24</v>
    <v>3304.14</v>
    <v>3224.28</v>
    <v>3242.76</v>
    <v>3178.35</v>
    <v>3125.98</v>
    <v>3033.35</v>
    <v>2852.86</v>
    <v>2890.88</v>
    <v>2799.72</v>
    <v>2777.45</v>
    <v>2792.75</v>
    <v>2879.56</v>
    <v>2991.47</v>
    <v>3023.87</v>
    <v>3012.25</v>
    <v>2776.91</v>
    <v>3152.79</v>
    <v>3158.71</v>
    <v>3228.27</v>
    <v>3223.79</v>
    <v>3180.07</v>
    <v>3065.87</v>
    <v>3103.34</v>
    <v>3130.21</v>
    <v>3162.01</v>
    <v>3093.05</v>
    <v>3052.03</v>
    <v>3003.95</v>
    <v>2896.54</v>
    <v>3027.16</v>
    <v>3075.77</v>
    <v>3071.26</v>
    <v>3022.84</v>
    <v>3041.05</v>
    <v>2957.97</v>
    <v>2912.82</v>
    <v>2749.06</v>
    <v>2720.29</v>
    <v>2785.58</v>
    <v>2936.35</v>
    <v>2910.49</v>
  </a>
  <a r="1" c="48">
    <v>3351</v>
    <v>3408.76</v>
    <v>3337.66</v>
    <v>3269.01</v>
    <v>3276.78</v>
    <v>3211.71</v>
    <v>3230</v>
    <v>3331.5</v>
    <v>3305.01</v>
    <v>3203</v>
    <v>3182.1</v>
    <v>3175.24</v>
    <v>3135.32</v>
    <v>2999</v>
    <v>2780</v>
    <v>2844.85</v>
    <v>2895</v>
    <v>2816</v>
    <v>2817.21</v>
    <v>2895</v>
    <v>3000</v>
    <v>3101.0084999999999</v>
    <v>2834.75</v>
    <v>3112.13</v>
    <v>3170.4</v>
    <v>3135.01</v>
    <v>3257.47</v>
    <v>3167</v>
    <v>3162.6902</v>
    <v>3035.02</v>
    <v>3152.11</v>
    <v>3115.81</v>
    <v>3162.92</v>
    <v>3109.99</v>
    <v>3009.57</v>
    <v>3033.01</v>
    <v>2796.75</v>
    <v>3011</v>
    <v>3048.5</v>
    <v>3054.65</v>
    <v>3016.98</v>
    <v>3070.63</v>
    <v>2943.18</v>
    <v>2908.87</v>
    <v>2733.67</v>
    <v>2790</v>
    <v>2913.7</v>
    <v>2991.49</v>
  </a>
  <a r="1" c="48">
    <v>3414.07</v>
    <v>3428</v>
    <v>3342.5250000000001</v>
    <v>3296</v>
    <v>3304.8649999999998</v>
    <v>3233.23</v>
    <v>3327</v>
    <v>3337.56</v>
    <v>3324.4299000000001</v>
    <v>3245</v>
    <v>3194.6898999999999</v>
    <v>3185</v>
    <v>3160</v>
    <v>3018</v>
    <v>2898.9</v>
    <v>2872</v>
    <v>2903.6950000000002</v>
    <v>2884.87</v>
    <v>2879.96</v>
    <v>3007.21</v>
    <v>3034.16</v>
    <v>3101.5</v>
    <v>2884.95</v>
    <v>3224</v>
    <v>3253.8150000000001</v>
    <v>3235.85</v>
    <v>3276.69</v>
    <v>3214.33</v>
    <v>3180</v>
    <v>3168.9663</v>
    <v>3160.14</v>
    <v>3176.68</v>
    <v>3206.9749999999999</v>
    <v>3109.99</v>
    <v>3059.65</v>
    <v>3035.26</v>
    <v>3034.98</v>
    <v>3079.8</v>
    <v>3089</v>
    <v>3081.98</v>
    <v>3059.99</v>
    <v>3078.58</v>
    <v>2957</v>
    <v>2921.89</v>
    <v>2813.99</v>
    <v>2805</v>
    <v>2973.4850000000001</v>
    <v>2993.5</v>
  </a>
  <a r="1" c="48">
    <v>3323.21</v>
    <v>3326.99</v>
    <v>3287.14</v>
    <v>3238.7442000000001</v>
    <v>3240.62</v>
    <v>3126.09</v>
    <v>3214.03</v>
    <v>3288.34</v>
    <v>3221.82</v>
    <v>3196.01</v>
    <v>3153.29</v>
    <v>3125</v>
    <v>3027.02</v>
    <v>2841.4079999999999</v>
    <v>2707.04</v>
    <v>2762.9</v>
    <v>2746.37</v>
    <v>2787</v>
    <v>2758.585</v>
    <v>2886.0101</v>
    <v>2952.5547999999999</v>
    <v>2977.2716999999998</v>
    <v>2766.66</v>
    <v>3012.16</v>
    <v>3145</v>
    <v>3111.01</v>
    <v>3205</v>
    <v>3155</v>
    <v>3054.6750000000002</v>
    <v>3033</v>
    <v>3092.75</v>
    <v>3094.69</v>
    <v>3090</v>
    <v>3017.86</v>
    <v>2969.71</v>
    <v>2893.02</v>
    <v>2790</v>
    <v>2984.27</v>
    <v>3017</v>
    <v>2999.54</v>
    <v>2975</v>
    <v>2937.12</v>
    <v>2876.14</v>
    <v>2748.33</v>
    <v>2671.45</v>
    <v>2736.56</v>
    <v>2879.56</v>
    <v>2907.38</v>
  </a>
  <a r="1" c="48">
    <v>3193457</v>
    <v>3536258</v>
    <v>3215136</v>
    <v>2597889</v>
    <v>2330295</v>
    <v>4389915</v>
    <v>3140279</v>
    <v>2501456</v>
    <v>2609415</v>
    <v>2298743</v>
    <v>3372072</v>
    <v>2662096</v>
    <v>3598666</v>
    <v>8198572</v>
    <v>7802237</v>
    <v>4541233</v>
    <v>4780085</v>
    <v>3875790</v>
    <v>3719599</v>
    <v>3915372</v>
    <v>2960992</v>
    <v>4366488</v>
    <v>11276568</v>
    <v>12672793</v>
    <v>5131219</v>
    <v>3802018</v>
    <v>3439280</v>
    <v>3413406</v>
    <v>3855022</v>
    <v>4161535</v>
    <v>2848533</v>
    <v>2635214</v>
    <v>3201625</v>
    <v>3180205</v>
    <v>3306412</v>
    <v>3212178</v>
    <v>5039288</v>
    <v>3119768</v>
    <v>2884171</v>
    <v>2243679</v>
    <v>2366736</v>
    <v>3259860</v>
    <v>3049156</v>
    <v>4346693</v>
    <v>4583129</v>
    <v>3251823</v>
    <v>6753145</v>
    <v>3445028</v>
  </a>
  <a r="1" c="48">
    <v>5.03</v>
    <v>4.82</v>
    <v>4.72</v>
    <v>4.96</v>
    <v>5.18</v>
    <v>5.0999999999999996</v>
    <v>5.5</v>
    <v>5.39</v>
    <v>5.17</v>
    <v>5.05</v>
    <v>5.18</v>
    <v>5.13</v>
    <v>5.22</v>
    <v>5.23</v>
    <v>5</v>
    <v>4.8</v>
    <v>4.37</v>
    <v>4.3</v>
    <v>4.3600000000000003</v>
    <v>4.57</v>
    <v>4.5199999999999996</v>
    <v>4.34</v>
    <v>4.08</v>
    <v>4.1900000000000004</v>
    <v>4.13</v>
    <v>4.38</v>
    <v>4.62</v>
    <v>4.38</v>
    <v>4.34</v>
    <v>4.2699999999999996</v>
    <v>4.4000000000000004</v>
    <v>4.6100000000000003</v>
    <v>4.75</v>
    <v>5.09</v>
    <v>5.03</v>
    <v>5.0199999999999996</v>
    <v>5.13</v>
    <v>5.33</v>
    <v>5.38</v>
    <v>5.18</v>
    <v>4.63</v>
    <v>4.68</v>
    <v>4.45</v>
    <v>4.3</v>
    <v>4.33</v>
    <v>4.4000000000000004</v>
    <v>4.3899999999999997</v>
    <v>4.08</v>
  </a>
  <a r="1" c="48">
    <v>5.17</v>
    <v>5.0178000000000003</v>
    <v>4.8</v>
    <v>4.7</v>
    <v>4.9800000000000004</v>
    <v>5.17</v>
    <v>5.14</v>
    <v>5.45</v>
    <v>5.35</v>
    <v>5.08</v>
    <v>5</v>
    <v>5.25</v>
    <v>5.2</v>
    <v>5.24</v>
    <v>5.1100000000000003</v>
    <v>4.91</v>
    <v>4.8499999999999996</v>
    <v>4.3600000000000003</v>
    <v>4.33</v>
    <v>4.3</v>
    <v>4.51</v>
    <v>4.5</v>
    <v>4.3600000000000003</v>
    <v>4.03</v>
    <v>4.1500000000000004</v>
    <v>4.0701000000000001</v>
    <v>4.5</v>
    <v>4.16</v>
    <v>4.45</v>
    <v>4.3</v>
    <v>4.32</v>
    <v>4.3499999999999996</v>
    <v>4.53</v>
    <v>4.7</v>
    <v>5.2641</v>
    <v>5</v>
    <v>5.04</v>
    <v>5.09</v>
    <v>5.28</v>
    <v>5.38</v>
    <v>5.15</v>
    <v>4.63</v>
    <v>4.5999999999999996</v>
    <v>4.37</v>
    <v>4.4000000000000004</v>
    <v>4.49</v>
    <v>4.32</v>
    <v>4.45</v>
  </a>
  <a r="1" c="48">
    <v>5.24</v>
    <v>5.0178000000000003</v>
    <v>4.96</v>
    <v>5.0396999999999998</v>
    <v>5.29</v>
    <v>5.19</v>
    <v>5.61</v>
    <v>5.5</v>
    <v>5.8</v>
    <v>5.35</v>
    <v>5.28</v>
    <v>5.27</v>
    <v>5.52</v>
    <v>5.4</v>
    <v>5.16</v>
    <v>5.0999999999999996</v>
    <v>5.01</v>
    <v>4.54</v>
    <v>4.4000000000000004</v>
    <v>4.7</v>
    <v>4.6802999999999999</v>
    <v>4.54</v>
    <v>4.42</v>
    <v>4.3</v>
    <v>4.3899999999999997</v>
    <v>4.45</v>
    <v>4.6900000000000004</v>
    <v>4.75</v>
    <v>4.53</v>
    <v>4.5</v>
    <v>4.45</v>
    <v>4.66</v>
    <v>4.78</v>
    <v>5.09</v>
    <v>5.2789999999999999</v>
    <v>5.17</v>
    <v>5.18</v>
    <v>5.39</v>
    <v>5.49</v>
    <v>5.46</v>
    <v>5.2304000000000004</v>
    <v>4.78</v>
    <v>4.6900000000000004</v>
    <v>4.45</v>
    <v>4.57</v>
    <v>4.5599999999999996</v>
    <v>4.5</v>
    <v>4.45</v>
  </a>
  <a r="1" c="48">
    <v>4.97</v>
    <v>4.71</v>
    <v>4.66</v>
    <v>4.7</v>
    <v>4.9000000000000004</v>
    <v>4.835</v>
    <v>4.9916999999999998</v>
    <v>5.16</v>
    <v>4.9000000000000004</v>
    <v>4.92</v>
    <v>4.91</v>
    <v>4.95</v>
    <v>4.96</v>
    <v>5.03</v>
    <v>4.55</v>
    <v>4.6500000000000004</v>
    <v>4.37</v>
    <v>4.28</v>
    <v>4.0599999999999996</v>
    <v>4.3</v>
    <v>4.3499999999999996</v>
    <v>4.21</v>
    <v>4.04</v>
    <v>4.0199999999999996</v>
    <v>4.0599999999999996</v>
    <v>4.0701000000000001</v>
    <v>4.47</v>
    <v>4.16</v>
    <v>4.2699999999999996</v>
    <v>4.2</v>
    <v>4.2100999999999997</v>
    <v>4.28</v>
    <v>4.4606000000000003</v>
    <v>4.5999999999999996</v>
    <v>4.95</v>
    <v>4.7801</v>
    <v>4.91</v>
    <v>5.05</v>
    <v>5.1683000000000003</v>
    <v>5.09</v>
    <v>4.58</v>
    <v>4.5599999999999996</v>
    <v>4.3916000000000004</v>
    <v>4.2300000000000004</v>
    <v>4.17</v>
    <v>4.32</v>
    <v>4.28</v>
    <v>4.0599999999999996</v>
  </a>
  <a r="1" c="48">
    <v>162731</v>
    <v>157032</v>
    <v>243062</v>
    <v>226839</v>
    <v>516243</v>
    <v>228733</v>
    <v>663602</v>
    <v>213448</v>
    <v>787991</v>
    <v>370196</v>
    <v>243281</v>
    <v>272772</v>
    <v>568821</v>
    <v>326970</v>
    <v>458597</v>
    <v>288223</v>
    <v>541194</v>
    <v>156672</v>
    <v>142085</v>
    <v>267375</v>
    <v>245900</v>
    <v>156048</v>
    <v>139245</v>
    <v>258126</v>
    <v>187067</v>
    <v>179318</v>
    <v>225290</v>
    <v>201201</v>
    <v>122310</v>
    <v>297202</v>
    <v>210774</v>
    <v>347134</v>
    <v>266398</v>
    <v>391041</v>
    <v>164706</v>
    <v>220170</v>
    <v>197571</v>
    <v>345250</v>
    <v>130821</v>
    <v>133334</v>
    <v>250035</v>
    <v>97798</v>
    <v>131536</v>
    <v>102943</v>
    <v>249298</v>
    <v>229581</v>
    <v>150764</v>
    <v>98306</v>
  </a>
  <a r="1" c="48">
    <v>182.01</v>
    <v>179.7</v>
    <v>174.92</v>
    <v>172</v>
    <v>172.17</v>
    <v>172.19</v>
    <v>175.08</v>
    <v>175.53</v>
    <v>172.19</v>
    <v>173.07</v>
    <v>169.8</v>
    <v>166.23</v>
    <v>164.51</v>
    <v>162.41</v>
    <v>161.62</v>
    <v>159.78</v>
    <v>159.69</v>
    <v>159.22</v>
    <v>170.33</v>
    <v>174.78</v>
    <v>174.61</v>
    <v>175.84</v>
    <v>172.9</v>
    <v>172.39</v>
    <v>171.66</v>
    <v>174.83</v>
    <v>176.28</v>
    <v>172.12</v>
    <v>168.64</v>
    <v>168.88</v>
    <v>172.79</v>
    <v>172.55</v>
    <v>168.88</v>
    <v>167.3</v>
    <v>164.32</v>
    <v>160.07</v>
    <v>162.74</v>
    <v>164.85</v>
    <v>165.12</v>
    <v>163.19999999999999</v>
    <v>166.56</v>
    <v>166.23</v>
    <v>163.16999999999999</v>
    <v>159.30000000000001</v>
    <v>157.44</v>
    <v>162.94999999999999</v>
    <v>158.52000000000001</v>
    <v>154.72999999999999</v>
  </a>
  <a r="1" c="48">
    <v>177.83</v>
    <v>182.63</v>
    <v>179.61</v>
    <v>172.7</v>
    <v>172.89</v>
    <v>169.08</v>
    <v>172.32</v>
    <v>176.12</v>
    <v>175.78</v>
    <v>171.34</v>
    <v>171.51</v>
    <v>170</v>
    <v>166.98</v>
    <v>164.41499999999999</v>
    <v>160.02000000000001</v>
    <v>158.97999999999999</v>
    <v>163.5</v>
    <v>162.44999999999999</v>
    <v>165.71</v>
    <v>170.16</v>
    <v>174.01</v>
    <v>174.745</v>
    <v>174.48</v>
    <v>171.68</v>
    <v>172.86</v>
    <v>171.73</v>
    <v>176.05</v>
    <v>174.14</v>
    <v>172.33</v>
    <v>167.37</v>
    <v>170.97</v>
    <v>171.85</v>
    <v>171.03</v>
    <v>169.82</v>
    <v>164.98</v>
    <v>165.54</v>
    <v>152.58000000000001</v>
    <v>163.84</v>
    <v>163.06</v>
    <v>164.69499999999999</v>
    <v>164.39</v>
    <v>168.47</v>
    <v>164.49</v>
    <v>163.36000000000001</v>
    <v>158.82</v>
    <v>161.47499999999999</v>
    <v>160.19999999999999</v>
    <v>158.93</v>
  </a>
  <a r="1" c="48">
    <v>182.88</v>
    <v>182.94</v>
    <v>180.17</v>
    <v>175.3</v>
    <v>174.14</v>
    <v>172.5</v>
    <v>175.18</v>
    <v>177.18</v>
    <v>176.62</v>
    <v>173.78</v>
    <v>172.54</v>
    <v>171.08</v>
    <v>169.68</v>
    <v>166.33</v>
    <v>162.30000000000001</v>
    <v>162.76</v>
    <v>164.38939999999999</v>
    <v>163.84</v>
    <v>170.35</v>
    <v>175</v>
    <v>174.84</v>
    <v>175.88</v>
    <v>176.23990000000001</v>
    <v>174.1</v>
    <v>173.94579999999999</v>
    <v>175.35</v>
    <v>176.65</v>
    <v>175.48</v>
    <v>173.08</v>
    <v>169.58</v>
    <v>172.95</v>
    <v>173.34</v>
    <v>171.91</v>
    <v>170.54130000000001</v>
    <v>166.69</v>
    <v>166.15</v>
    <v>162.85</v>
    <v>165.12</v>
    <v>165.42</v>
    <v>166.6</v>
    <v>167.36</v>
    <v>168.91</v>
    <v>165.55</v>
    <v>165.02</v>
    <v>162.88</v>
    <v>163.41</v>
    <v>160.38999999999999</v>
    <v>159.28</v>
  </a>
  <a r="1" c="48">
    <v>177.71</v>
    <v>179.12</v>
    <v>174.64</v>
    <v>171.64</v>
    <v>171.03</v>
    <v>168.17</v>
    <v>170.82</v>
    <v>174.82</v>
    <v>171.79</v>
    <v>171.09</v>
    <v>169.405</v>
    <v>165.94</v>
    <v>164.18</v>
    <v>162.30000000000001</v>
    <v>154.69999999999999</v>
    <v>157.02000000000001</v>
    <v>157.82</v>
    <v>158.28</v>
    <v>162.80000000000001</v>
    <v>169.51</v>
    <v>172.31</v>
    <v>173.33</v>
    <v>172.12</v>
    <v>170.68</v>
    <v>170.95</v>
    <v>171.43</v>
    <v>174.9</v>
    <v>171.55</v>
    <v>168.04</v>
    <v>166.56</v>
    <v>170.25</v>
    <v>170.05</v>
    <v>168.47</v>
    <v>166.19</v>
    <v>162.15</v>
    <v>159.75</v>
    <v>152</v>
    <v>160.87379999999999</v>
    <v>162.43</v>
    <v>161.97</v>
    <v>162.94999999999999</v>
    <v>165.55</v>
    <v>162.1</v>
    <v>159.04</v>
    <v>155.80000000000001</v>
    <v>159.41</v>
    <v>155.97999999999999</v>
    <v>154.5</v>
  </a>
  <a r="1" c="48">
    <v>104701220</v>
    <v>99310438</v>
    <v>94537602</v>
    <v>96903955</v>
    <v>86709147</v>
    <v>106765552</v>
    <v>76138312</v>
    <v>74805173</v>
    <v>84505760</v>
    <v>80440780</v>
    <v>91168729</v>
    <v>94814990</v>
    <v>91420515</v>
    <v>122848858</v>
    <v>162706686</v>
    <v>115798367</v>
    <v>108275308</v>
    <v>121954638</v>
    <v>179935660</v>
    <v>115541590</v>
    <v>86213911</v>
    <v>84914256</v>
    <v>89418074</v>
    <v>82465400</v>
    <v>77251204</v>
    <v>74829217</v>
    <v>71285038</v>
    <v>90865899</v>
    <v>98670687</v>
    <v>86185530</v>
    <v>64286320</v>
    <v>61177398</v>
    <v>69589344</v>
    <v>82772674</v>
    <v>91162758</v>
    <v>90009247</v>
    <v>141147540</v>
    <v>91974222</v>
    <v>95056629</v>
    <v>83474425</v>
    <v>79724750</v>
    <v>76678441</v>
    <v>83819592</v>
    <v>96418845</v>
    <v>131148280</v>
    <v>91454905</v>
    <v>105342033</v>
    <v>96970102</v>
  </a>
</arrayData>
</file>

<file path=xl/richData/rdrichvalue.xml><?xml version="1.0" encoding="utf-8"?>
<rvData xmlns="http://schemas.microsoft.com/office/spreadsheetml/2017/richdata" count="4723">
  <rv s="0">
    <v>https://www.bing.com/financeapi/forcetrigger?t=bjqejc&amp;q=XNYS%3aNIO&amp;form=skydnc</v>
    <v>Learn more on Bing</v>
  </rv>
  <rv s="1">
    <v>en-US</v>
    <v>bjqejc</v>
    <v>268435456</v>
    <v>1</v>
    <v>Powered by Refinitiv</v>
    <v>0</v>
    <v>NIO INC. (XNYS:NIO)</v>
    <v>2</v>
    <v>3</v>
    <v>Finance</v>
    <v>4</v>
    <v>55.13</v>
    <v>16.07</v>
    <v>2.5587</v>
    <v>-1.7</v>
    <v>2.2402000000000002E-2</v>
    <v>-9.5667000000000002E-2</v>
    <v>0.36</v>
    <v>USD</v>
    <v>NIO Inc is a China-based holding company principally engaged in the research, development and manufacturing of premium smart electric vehicles. The Company is mainly engaged in the design, development, manufacture and sales of high-end smart electric vehicles. The Company's products mainly include ES8, ES6, EC6 and ET7. The Company develops battery swapping technologies and autonomous driving technologies. Its electric vehicles apply NAD (NIO Autonomous Driving) technology, including super computing platform NIO Adam and super sensing system NIO Aquila. The Company is also engaged in the provision of charging piles, vehicle internet connection services and extended lifetime warranties. The Company mainly conducts its businesses in the domestic market.</v>
    <v>7763</v>
    <v>New York Stock Exchange</v>
    <v>XNYS</v>
    <v>XNYS</v>
    <v>Building 20, No. 56 Antuo Road, Anting Town, Jiading District, Shanghai, SHANGHAI, 201804 CN</v>
    <v>18.13</v>
    <v>Automobiles &amp; Auto Parts</v>
    <v>Stock</v>
    <v>44631.951148969529</v>
    <v>0</v>
    <v>16.07</v>
    <v>24808630000</v>
    <v>NIO INC.</v>
    <v>NIO INC.</v>
    <v>18.11</v>
    <v>0</v>
    <v>17.77</v>
    <v>16.07</v>
    <v>16.43</v>
    <v>1543785000</v>
    <v>NIO</v>
    <v>NIO INC. (XNYS:NIO)</v>
    <v>93265235</v>
    <v>58167733</v>
    <v>2014</v>
  </rv>
  <rv s="2">
    <v>1</v>
  </rv>
  <rv s="3">
    <fb>33.47</fb>
    <v>5</v>
  </rv>
  <rv s="3">
    <fb>44564</fb>
    <v>6</v>
  </rv>
  <rv s="3">
    <fb>64409566</fb>
    <v>7</v>
  </rv>
  <rv s="3">
    <fb>33.520000000000003</fb>
    <v>5</v>
  </rv>
  <rv s="3">
    <fb>33.799999999999997</fb>
    <v>5</v>
  </rv>
  <rv s="3">
    <fb>31.88</fb>
    <v>5</v>
  </rv>
  <rv s="3">
    <fb>31.58</fb>
    <v>5</v>
  </rv>
  <rv s="3">
    <fb>44565</fb>
    <v>6</v>
  </rv>
  <rv s="3">
    <fb>47866761</fb>
    <v>7</v>
  </rv>
  <rv s="3">
    <fb>33.35</fb>
    <v>5</v>
  </rv>
  <rv s="3">
    <fb>33.39</fb>
    <v>5</v>
  </rv>
  <rv s="3">
    <fb>31.11</fb>
    <v>5</v>
  </rv>
  <rv s="3">
    <fb>29.88</fb>
    <v>5</v>
  </rv>
  <rv s="3">
    <fb>44566</fb>
    <v>6</v>
  </rv>
  <rv s="3">
    <fb>42442725</fb>
    <v>7</v>
  </rv>
  <rv s="3">
    <fb>30.97</fb>
    <v>5</v>
  </rv>
  <rv s="3">
    <fb>31.94</fb>
    <v>5</v>
  </rv>
  <rv s="3">
    <fb>29.78</fb>
    <v>5</v>
  </rv>
  <rv s="3">
    <fb>29.31</fb>
    <v>5</v>
  </rv>
  <rv s="3">
    <fb>44567</fb>
    <v>6</v>
  </rv>
  <rv s="3">
    <fb>48723158</fb>
    <v>7</v>
  </rv>
  <rv s="3">
    <fb>30.01</fb>
    <v>5</v>
  </rv>
  <rv s="3">
    <fb>30.54</fb>
    <v>5</v>
  </rv>
  <rv s="3">
    <fb>28.28</fb>
    <v>5</v>
  </rv>
  <rv s="3">
    <fb>29.3</fb>
    <v>5</v>
  </rv>
  <rv s="3">
    <fb>44568</fb>
    <v>6</v>
  </rv>
  <rv s="3">
    <fb>40781546</fb>
    <v>7</v>
  </rv>
  <rv s="3">
    <fb>29.45</fb>
    <v>5</v>
  </rv>
  <rv s="3">
    <fb>30.42</fb>
    <v>5</v>
  </rv>
  <rv s="3">
    <fb>28.78</fb>
    <v>5</v>
  </rv>
  <rv s="3">
    <fb>28.91</fb>
    <v>5</v>
  </rv>
  <rv s="3">
    <fb>44571</fb>
    <v>6</v>
  </rv>
  <rv s="3">
    <fb>44833597</fb>
    <v>7</v>
  </rv>
  <rv s="3">
    <fb>29</fb>
    <v>5</v>
  </rv>
  <rv s="3">
    <fb>29.155000000000001</fb>
    <v>5</v>
  </rv>
  <rv s="3">
    <fb>27.78</fb>
    <v>5</v>
  </rv>
  <rv s="3">
    <fb>30.02</fb>
    <v>5</v>
  </rv>
  <rv s="3">
    <fb>44572</fb>
    <v>6</v>
  </rv>
  <rv s="3">
    <fb>41475695</fb>
    <v>7</v>
  </rv>
  <rv s="3">
    <fb>28.85</fb>
    <v>5</v>
  </rv>
  <rv s="3">
    <fb>30.438300000000002</fb>
    <v>5</v>
  </rv>
  <rv s="3">
    <fb>28.47</fb>
    <v>5</v>
  </rv>
  <rv s="3">
    <fb>31.68</fb>
    <v>5</v>
  </rv>
  <rv s="3">
    <fb>44573</fb>
    <v>6</v>
  </rv>
  <rv s="3">
    <fb>54271691</fb>
    <v>7</v>
  </rv>
  <rv s="3">
    <fb>31.2</fb>
    <v>5</v>
  </rv>
  <rv s="3">
    <fb>31.86</fb>
    <v>5</v>
  </rv>
  <rv s="3">
    <fb>30.34</fb>
    <v>5</v>
  </rv>
  <rv s="3">
    <fb>30.48</fb>
    <v>5</v>
  </rv>
  <rv s="3">
    <fb>44574</fb>
    <v>6</v>
  </rv>
  <rv s="3">
    <fb>35401253</fb>
    <v>7</v>
  </rv>
  <rv s="3">
    <fb>31.85</fb>
    <v>5</v>
  </rv>
  <rv s="3">
    <fb>30.95</fb>
    <v>5</v>
  </rv>
  <rv s="3">
    <fb>44575</fb>
    <v>6</v>
  </rv>
  <rv s="3">
    <fb>34862552</fb>
    <v>7</v>
  </rv>
  <rv s="3">
    <fb>30.28</fb>
    <v>5</v>
  </rv>
  <rv s="3">
    <fb>31.32</fb>
    <v>5</v>
  </rv>
  <rv s="3">
    <fb>30.08</fb>
    <v>5</v>
  </rv>
  <rv s="3">
    <fb>29.61</fb>
    <v>5</v>
  </rv>
  <rv s="3">
    <fb>44579</fb>
    <v>6</v>
  </rv>
  <rv s="3">
    <fb>33358030</fb>
    <v>7</v>
  </rv>
  <rv s="3">
    <fb>30.030100000000001</fb>
    <v>5</v>
  </rv>
  <rv s="3">
    <fb>30.9099</fb>
    <v>5</v>
  </rv>
  <rv s="3">
    <fb>29.594999999999999</fb>
    <v>5</v>
  </rv>
  <rv s="3">
    <fb>28.63</fb>
    <v>5</v>
  </rv>
  <rv s="3">
    <fb>44580</fb>
    <v>6</v>
  </rv>
  <rv s="3">
    <fb>34011846</fb>
    <v>7</v>
  </rv>
  <rv s="3">
    <fb>29.72</fb>
    <v>5</v>
  </rv>
  <rv s="3">
    <fb>30.147099999999998</fb>
    <v>5</v>
  </rv>
  <rv s="3">
    <fb>28.605</fb>
    <v>5</v>
  </rv>
  <rv s="3">
    <fb>29.13</fb>
    <v>5</v>
  </rv>
  <rv s="3">
    <fb>44581</fb>
    <v>6</v>
  </rv>
  <rv s="3">
    <fb>45217097</fb>
    <v>7</v>
  </rv>
  <rv s="3">
    <fb>29.46</fb>
    <v>5</v>
  </rv>
  <rv s="3">
    <fb>30.88</fb>
    <v>5</v>
  </rv>
  <rv s="3">
    <fb>29.05</fb>
    <v>5</v>
  </rv>
  <rv s="3">
    <fb>27.35</fb>
    <v>5</v>
  </rv>
  <rv s="3">
    <fb>44582</fb>
    <v>6</v>
  </rv>
  <rv s="3">
    <fb>60210526</fb>
    <v>7</v>
  </rv>
  <rv s="3">
    <fb>28.98</fb>
    <v>5</v>
  </rv>
  <rv s="3">
    <fb>28.990200000000002</fb>
    <v>5</v>
  </rv>
  <rv s="3">
    <fb>27.22</fb>
    <v>5</v>
  </rv>
  <rv s="3">
    <fb>24.87</fb>
    <v>5</v>
  </rv>
  <rv s="3">
    <fb>44585</fb>
    <v>6</v>
  </rv>
  <rv s="3">
    <fb>94328983</fb>
    <v>7</v>
  </rv>
  <rv s="3">
    <fb>25.73</fb>
    <v>5</v>
  </rv>
  <rv s="3">
    <fb>25.98</fb>
    <v>5</v>
  </rv>
  <rv s="3">
    <fb>23.1</fb>
    <v>5</v>
  </rv>
  <rv s="3">
    <fb>23.79</fb>
    <v>5</v>
  </rv>
  <rv s="3">
    <fb>44586</fb>
    <v>6</v>
  </rv>
  <rv s="3">
    <fb>53046976</fb>
    <v>7</v>
  </rv>
  <rv s="3">
    <fb>24.16</fb>
    <v>5</v>
  </rv>
  <rv s="3">
    <fb>25.01</fb>
    <v>5</v>
  </rv>
  <rv s="3">
    <fb>23.38</fb>
    <v>5</v>
  </rv>
  <rv s="3">
    <fb>22.66</fb>
    <v>5</v>
  </rv>
  <rv s="3">
    <fb>44587</fb>
    <v>6</v>
  </rv>
  <rv s="3">
    <fb>72125662</fb>
    <v>7</v>
  </rv>
  <rv s="3">
    <fb>24.6</fb>
    <v>5</v>
  </rv>
  <rv s="3">
    <fb>24.78</fb>
    <v>5</v>
  </rv>
  <rv s="3">
    <fb>22.53</fb>
    <v>5</v>
  </rv>
  <rv s="3">
    <fb>21.11</fb>
    <v>5</v>
  </rv>
  <rv s="3">
    <fb>44588</fb>
    <v>6</v>
  </rv>
  <rv s="3">
    <fb>78287903</fb>
    <v>7</v>
  </rv>
  <rv s="3">
    <fb>22.8</fb>
    <v>5</v>
  </rv>
  <rv s="3">
    <fb>22.809200000000001</fb>
    <v>5</v>
  </rv>
  <rv s="3">
    <fb>20.96</fb>
    <v>5</v>
  </rv>
  <rv s="3">
    <fb>20.9</fb>
    <v>5</v>
  </rv>
  <rv s="3">
    <fb>44589</fb>
    <v>6</v>
  </rv>
  <rv s="3">
    <fb>96701088</fb>
    <v>7</v>
  </rv>
  <rv s="3">
    <fb>20.66</fb>
    <v>5</v>
  </rv>
  <rv s="3">
    <fb>21.32</fb>
    <v>5</v>
  </rv>
  <rv s="3">
    <fb>19.309999999999999</fb>
    <v>5</v>
  </rv>
  <rv s="3">
    <fb>24.51</fb>
    <v>5</v>
  </rv>
  <rv s="3">
    <fb>44592</fb>
    <v>6</v>
  </rv>
  <rv s="3">
    <fb>96028798</fb>
    <v>7</v>
  </rv>
  <rv s="3">
    <fb>21.73</fb>
    <v>5</v>
  </rv>
  <rv s="3">
    <fb>24.64</fb>
    <v>5</v>
  </rv>
  <rv s="3">
    <fb>21.6</fb>
    <v>5</v>
  </rv>
  <rv s="3">
    <fb>24.84</fb>
    <v>5</v>
  </rv>
  <rv s="3">
    <fb>44593</fb>
    <v>6</v>
  </rv>
  <rv s="3">
    <fb>81994298</fb>
    <v>7</v>
  </rv>
  <rv s="3">
    <fb>24.89</fb>
    <v>5</v>
  </rv>
  <rv s="3">
    <fb>25.23</fb>
    <v>5</v>
  </rv>
  <rv s="3">
    <fb>23.56</fb>
    <v>5</v>
  </rv>
  <rv s="3">
    <fb>23.76</fb>
    <v>5</v>
  </rv>
  <rv s="3">
    <fb>44594</fb>
    <v>6</v>
  </rv>
  <rv s="3">
    <fb>60475381</fb>
    <v>7</v>
  </rv>
  <rv s="3">
    <fb>23.01</fb>
    <v>5</v>
  </rv>
  <rv s="3">
    <fb>23.13</fb>
    <v>5</v>
  </rv>
  <rv s="3">
    <fb>44595</fb>
    <v>6</v>
  </rv>
  <rv s="3">
    <fb>55361292</fb>
    <v>7</v>
  </rv>
  <rv s="3">
    <fb>22.96</fb>
    <v>5</v>
  </rv>
  <rv s="3">
    <fb>24.62</fb>
    <v>5</v>
  </rv>
  <rv s="3">
    <fb>22.95</fb>
    <v>5</v>
  </rv>
  <rv s="3">
    <fb>23.96</fb>
    <v>5</v>
  </rv>
  <rv s="3">
    <fb>44596</fb>
    <v>6</v>
  </rv>
  <rv s="3">
    <fb>45771717</fb>
    <v>7</v>
  </rv>
  <rv s="3">
    <fb>23.46</fb>
    <v>5</v>
  </rv>
  <rv s="3">
    <fb>24.32</fb>
    <v>5</v>
  </rv>
  <rv s="3">
    <fb>22.73</fb>
    <v>5</v>
  </rv>
  <rv s="3">
    <fb>23.99</fb>
    <v>5</v>
  </rv>
  <rv s="3">
    <fb>44599</fb>
    <v>6</v>
  </rv>
  <rv s="3">
    <fb>39661848</fb>
    <v>7</v>
  </rv>
  <rv s="3">
    <fb>23.78</fb>
    <v>5</v>
  </rv>
  <rv s="3">
    <fb>23.53</fb>
    <v>5</v>
  </rv>
  <rv s="3">
    <fb>24.69</fb>
    <v>5</v>
  </rv>
  <rv s="3">
    <fb>44600</fb>
    <v>6</v>
  </rv>
  <rv s="3">
    <fb>42607164</fb>
    <v>7</v>
  </rv>
  <rv s="3">
    <fb>24.86</fb>
    <v>5</v>
  </rv>
  <rv s="3">
    <fb>23.54</fb>
    <v>5</v>
  </rv>
  <rv s="3">
    <fb>26.1</fb>
    <v>5</v>
  </rv>
  <rv s="3">
    <fb>44601</fb>
    <v>6</v>
  </rv>
  <rv s="3">
    <fb>56547708</fb>
    <v>7</v>
  </rv>
  <rv s="3">
    <fb>25.4465</fb>
    <v>5</v>
  </rv>
  <rv s="3">
    <fb>26.24</fb>
    <v>5</v>
  </rv>
  <rv s="3">
    <fb>25.045000000000002</fb>
    <v>5</v>
  </rv>
  <rv s="3">
    <fb>25.35</fb>
    <v>5</v>
  </rv>
  <rv s="3">
    <fb>44602</fb>
    <v>6</v>
  </rv>
  <rv s="3">
    <fb>54337707</fb>
    <v>7</v>
  </rv>
  <rv s="3">
    <fb>25.05</fb>
    <v>5</v>
  </rv>
  <rv s="3">
    <fb>26.405000000000001</fb>
    <v>5</v>
  </rv>
  <rv s="3">
    <fb>25.02</fb>
    <v>5</v>
  </rv>
  <rv s="3">
    <fb>24.1</fb>
    <v>5</v>
  </rv>
  <rv s="3">
    <fb>44603</fb>
    <v>6</v>
  </rv>
  <rv s="3">
    <fb>47870128</fb>
    <v>7</v>
  </rv>
  <rv s="3">
    <fb>24.99</fb>
    <v>5</v>
  </rv>
  <rv s="3">
    <fb>25.68</fb>
    <v>5</v>
  </rv>
  <rv s="3">
    <fb>23.7</fb>
    <v>5</v>
  </rv>
  <rv s="3">
    <fb>44606</fb>
    <v>6</v>
  </rv>
  <rv s="3">
    <fb>41441607</fb>
    <v>7</v>
  </rv>
  <rv s="3">
    <fb>24.54</fb>
    <v>5</v>
  </rv>
  <rv s="3">
    <fb>23.34</fb>
    <v>5</v>
  </rv>
  <rv s="3">
    <fb>25.79</fb>
    <v>5</v>
  </rv>
  <rv s="3">
    <fb>44607</fb>
    <v>6</v>
  </rv>
  <rv s="3">
    <fb>47215175</fb>
    <v>7</v>
  </rv>
  <rv s="3">
    <fb>24.31</fb>
    <v>5</v>
  </rv>
  <rv s="3">
    <fb>25.8401</fb>
    <v>5</v>
  </rv>
  <rv s="3">
    <fb>24.2</fb>
    <v>5</v>
  </rv>
  <rv s="3">
    <fb>25.61</fb>
    <v>5</v>
  </rv>
  <rv s="3">
    <fb>44608</fb>
    <v>6</v>
  </rv>
  <rv s="3">
    <fb>32627201</fb>
    <v>7</v>
  </rv>
  <rv s="3">
    <fb>25.4</fb>
    <v>5</v>
  </rv>
  <rv s="3">
    <fb>25.84</fb>
    <v>5</v>
  </rv>
  <rv s="3">
    <fb>24.72</fb>
    <v>5</v>
  </rv>
  <rv s="3">
    <fb>44609</fb>
    <v>6</v>
  </rv>
  <rv s="3">
    <fb>34541638</fb>
    <v>7</v>
  </rv>
  <rv s="3">
    <fb>25.24</fb>
    <v>5</v>
  </rv>
  <rv s="3">
    <fb>26.27</fb>
    <v>5</v>
  </rv>
  <rv s="3">
    <fb>24.65</fb>
    <v>5</v>
  </rv>
  <rv s="3">
    <fb>23.21</fb>
    <v>5</v>
  </rv>
  <rv s="3">
    <fb>44610</fb>
    <v>6</v>
  </rv>
  <rv s="3">
    <fb>52112706</fb>
    <v>7</v>
  </rv>
  <rv s="3">
    <fb>24.7898</fb>
    <v>5</v>
  </rv>
  <rv s="3">
    <fb>22.74</fb>
    <v>5</v>
  </rv>
  <rv s="3">
    <fb>21.77</fb>
    <v>5</v>
  </rv>
  <rv s="3">
    <fb>44614</fb>
    <v>6</v>
  </rv>
  <rv s="3">
    <fb>56038239</fb>
    <v>7</v>
  </rv>
  <rv s="3">
    <fb>22.36</fb>
    <v>5</v>
  </rv>
  <rv s="3">
    <fb>20.46</fb>
    <v>5</v>
  </rv>
  <rv s="3">
    <fb>44615</fb>
    <v>6</v>
  </rv>
  <rv s="3">
    <fb>49465066</fb>
    <v>7</v>
  </rv>
  <rv s="3">
    <fb>22.02</fb>
    <v>5</v>
  </rv>
  <rv s="3">
    <fb>22.5</fb>
    <v>5</v>
  </rv>
  <rv s="3">
    <fb>20.45</fb>
    <v>5</v>
  </rv>
  <rv s="3">
    <fb>21.22</fb>
    <v>5</v>
  </rv>
  <rv s="3">
    <fb>44616</fb>
    <v>6</v>
  </rv>
  <rv s="3">
    <fb>77198444</fb>
    <v>7</v>
  </rv>
  <rv s="3">
    <fb>18.5</fb>
    <v>5</v>
  </rv>
  <rv s="3">
    <fb>21.3093</fb>
    <v>5</v>
  </rv>
  <rv s="3">
    <fb>18.47</fb>
    <v>5</v>
  </rv>
  <rv s="3">
    <fb>20.94</fb>
    <v>5</v>
  </rv>
  <rv s="3">
    <fb>44617</fb>
    <v>6</v>
  </rv>
  <rv s="3">
    <fb>56994033</fb>
    <v>7</v>
  </rv>
  <rv s="3">
    <fb>21.33</fb>
    <v>5</v>
  </rv>
  <rv s="3">
    <fb>21.57</fb>
    <v>5</v>
  </rv>
  <rv s="3">
    <fb>20.190000000000001</fb>
    <v>5</v>
  </rv>
  <rv s="3">
    <fb>22.84</fb>
    <v>5</v>
  </rv>
  <rv s="3">
    <fb>44620</fb>
    <v>6</v>
  </rv>
  <rv s="3">
    <fb>83996570</fb>
    <v>7</v>
  </rv>
  <rv s="3">
    <fb>21.43</fb>
    <v>5</v>
  </rv>
  <rv s="3">
    <fb>23.145</fb>
    <v>5</v>
  </rv>
  <rv s="3">
    <fb>20.934999999999999</fb>
    <v>5</v>
  </rv>
  <rv s="3">
    <fb>21.87</fb>
    <v>5</v>
  </rv>
  <rv s="3">
    <fb>44621</fb>
    <v>6</v>
  </rv>
  <rv s="3">
    <fb>50401982</fb>
    <v>7</v>
  </rv>
  <rv s="3">
    <fb>22.56</fb>
    <v>5</v>
  </rv>
  <rv s="3">
    <fb>23.344999999999999</fb>
    <v>5</v>
  </rv>
  <rv s="3">
    <fb>44622</fb>
    <v>6</v>
  </rv>
  <rv s="3">
    <fb>47212003</fb>
    <v>7</v>
  </rv>
  <rv s="3">
    <fb>21.9</fb>
    <v>5</v>
  </rv>
  <rv s="3">
    <fb>22.21</fb>
    <v>5</v>
  </rv>
  <rv s="3">
    <fb>20.63</fb>
    <v>5</v>
  </rv>
  <rv s="3">
    <fb>19.88</fb>
    <v>5</v>
  </rv>
  <rv s="3">
    <fb>44623</fb>
    <v>6</v>
  </rv>
  <rv s="3">
    <fb>69419386</fb>
    <v>7</v>
  </rv>
  <rv s="3">
    <fb>21.81</fb>
    <v>5</v>
  </rv>
  <rv s="3">
    <fb>19.720300000000002</fb>
    <v>5</v>
  </rv>
  <rv s="3">
    <fb>18.63</fb>
    <v>5</v>
  </rv>
  <rv s="3">
    <fb>44624</fb>
    <v>6</v>
  </rv>
  <rv s="3">
    <fb>68599391</fb>
    <v>7</v>
  </rv>
  <rv s="3">
    <fb>20.09</fb>
    <v>5</v>
  </rv>
  <rv s="3">
    <fb>20.29</fb>
    <v>5</v>
  </rv>
  <rv s="3">
    <fb>18.55</fb>
    <v>5</v>
  </rv>
  <rv s="3">
    <fb>18.12</fb>
    <v>5</v>
  </rv>
  <rv s="3">
    <fb>44627</fb>
    <v>6</v>
  </rv>
  <rv s="3">
    <fb>79649607</fb>
    <v>7</v>
  </rv>
  <rv s="3">
    <fb>18.850000000000001</fb>
    <v>5</v>
  </rv>
  <rv s="3">
    <fb>20.03</fb>
    <v>5</v>
  </rv>
  <rv s="3">
    <fb>18.04</fb>
    <v>5</v>
  </rv>
  <rv s="3">
    <fb>17.98</fb>
    <v>5</v>
  </rv>
  <rv s="3">
    <fb>44628</fb>
    <v>6</v>
  </rv>
  <rv s="3">
    <fb>74932445</fb>
    <v>7</v>
  </rv>
  <rv s="3">
    <fb>18.23</fb>
    <v>5</v>
  </rv>
  <rv s="3">
    <fb>18.75</fb>
    <v>5</v>
  </rv>
  <rv s="3">
    <fb>17.579999999999998</fb>
    <v>5</v>
  </rv>
  <rv s="3">
    <fb>20.170000000000002</fb>
    <v>5</v>
  </rv>
  <rv s="3">
    <fb>44629</fb>
    <v>6</v>
  </rv>
  <rv s="3">
    <fb>83630814</fb>
    <v>7</v>
  </rv>
  <rv s="3">
    <fb>18.559999999999999</fb>
    <v>5</v>
  </rv>
  <rv s="3">
    <fb>20.55</fb>
    <v>5</v>
  </rv>
  <rv s="3">
    <fb>18.510000000000002</fb>
    <v>5</v>
  </rv>
  <rv s="3">
    <fb>17.77</fb>
    <v>5</v>
  </rv>
  <rv s="3">
    <fb>44630</fb>
    <v>6</v>
  </rv>
  <rv s="3">
    <fb>105883566</fb>
    <v>7</v>
  </rv>
  <rv s="3">
    <fb>19</fb>
    <v>5</v>
  </rv>
  <rv s="3">
    <fb>19.100000000000001</fb>
    <v>5</v>
  </rv>
  <rv s="3">
    <fb>17.22</fb>
    <v>5</v>
  </rv>
  <rv s="3">
    <fb>44631</fb>
    <v>6</v>
  </rv>
  <rv s="3">
    <fb>93265235</fb>
    <v>7</v>
  </rv>
  <rv s="3">
    <fb>18.11</fb>
    <v>5</v>
  </rv>
  <rv s="3">
    <fb>18.13</fb>
    <v>5</v>
  </rv>
  <rv s="3">
    <fb>16.07</fb>
    <v>5</v>
  </rv>
  <rv s="0">
    <v>https://www.bing.com/financeapi/forcetrigger?t=a24kjc&amp;q=XNYS%3aTSM&amp;form=skydnc</v>
    <v>Learn more on Bing</v>
  </rv>
  <rv s="1">
    <v>en-US</v>
    <v>a24kjc</v>
    <v>268435456</v>
    <v>1</v>
    <v>Powered by Refinitiv</v>
    <v>0</v>
    <v>Taiwan Semiconductor Manufacturing Co., Ltd. (XNYS:TSM)</v>
    <v>2</v>
    <v>3</v>
    <v>Finance</v>
    <v>4</v>
    <v>145</v>
    <v>98.62</v>
    <v>0.93559999999999999</v>
    <v>-2.5499999999999998</v>
    <v>2.0709999999999999E-3</v>
    <v>-2.4529000000000002E-2</v>
    <v>0.21</v>
    <v>USD</v>
    <v>Taiwan Semiconductor Manufacturing Co., Ltd. is principally engaged in the manufacture and sale of integrated circuits and semiconductor products. The Company is mainly engaged in the manufacture, sale and packaging test of integrated circuits and other semiconductor devices, the manufacture of masks, as well as the provision of computer-aided design services. The Company's products are applied to personal computer (PCs) and peripheral products, information applications, wired and wireless communication systems, industrial equipment, consumer electronics such as digital video disc players, digital TVs, game consoles and digital cameras. The Company is also engaged in the development of 5 nanometer process technology, mask technology, complementary metal oxide semiconductor (CMOS) image sensor technology, three dimensional (3D) IC and TSMC system on integrated chips (TSMC-SoIC) technology, among others. The Company distributes its products to the United States, Asia and Europe.</v>
    <v>52045</v>
    <v>New York Stock Exchange</v>
    <v>XNYS</v>
    <v>XNYS</v>
    <v>No.8, Li-Hsin 6th Road, Hsinchu Science Park, HSINCHU, HSINCHU, 300 TW</v>
    <v>105.36</v>
    <v>Semiconductors &amp; Semiconductor Equipment</v>
    <v>Stock</v>
    <v>44631.916587036721</v>
    <v>275</v>
    <v>101.3</v>
    <v>524961900000</v>
    <v>Taiwan Semiconductor Manufacturing Co., Ltd.</v>
    <v>Taiwan Semiconductor Manufacturing Co., Ltd.</v>
    <v>105.36</v>
    <v>25.0457</v>
    <v>103.96</v>
    <v>101.41</v>
    <v>101.62</v>
    <v>5186076000</v>
    <v>TSM</v>
    <v>Taiwan Semiconductor Manufacturing Co., Ltd. (XNYS:TSM)</v>
    <v>18116439</v>
    <v>13371821</v>
    <v>1987</v>
  </rv>
  <rv s="2">
    <v>276</v>
  </rv>
  <rv s="3">
    <fb>128.80000000000001</fb>
    <v>5</v>
  </rv>
  <rv s="3">
    <fb>18638186</fb>
    <v>7</v>
  </rv>
  <rv s="3">
    <fb>124.125</fb>
    <v>5</v>
  </rv>
  <rv s="3">
    <fb>129.58590000000001</fb>
    <v>5</v>
  </rv>
  <rv s="3">
    <fb>124</fb>
    <v>5</v>
  </rv>
  <rv s="3">
    <fb>133.4</fb>
    <v>5</v>
  </rv>
  <rv s="3">
    <fb>25554943</fb>
    <v>7</v>
  </rv>
  <rv s="3">
    <fb>130.87</fb>
    <v>5</v>
  </rv>
  <rv s="3">
    <fb>135.5</fb>
    <v>5</v>
  </rv>
  <rv s="3">
    <fb>130.30000000000001</fb>
    <v>5</v>
  </rv>
  <rv s="3">
    <fb>127.06</fb>
    <v>5</v>
  </rv>
  <rv s="3">
    <fb>17891191</fb>
    <v>7</v>
  </rv>
  <rv s="3">
    <fb>130.71</fb>
    <v>5</v>
  </rv>
  <rv s="3">
    <fb>130.88</fb>
    <v>5</v>
  </rv>
  <rv s="3">
    <fb>126.88</fb>
    <v>5</v>
  </rv>
  <rv s="3">
    <fb>128.47</fb>
    <v>5</v>
  </rv>
  <rv s="3">
    <fb>16248974</fb>
    <v>7</v>
  </rv>
  <rv s="3">
    <fb>127</fb>
    <v>5</v>
  </rv>
  <rv s="3">
    <fb>129</fb>
    <v>5</v>
  </rv>
  <rv s="3">
    <fb>124.81</fb>
    <v>5</v>
  </rv>
  <rv s="3">
    <fb>123.5</fb>
    <v>5</v>
  </rv>
  <rv s="3">
    <fb>21248087</fb>
    <v>7</v>
  </rv>
  <rv s="3">
    <fb>126.55</fb>
    <v>5</v>
  </rv>
  <rv s="3">
    <fb>127.14</fb>
    <v>5</v>
  </rv>
  <rv s="3">
    <fb>123.31</fb>
    <v>5</v>
  </rv>
  <rv s="3">
    <fb>125.01</fb>
    <v>5</v>
  </rv>
  <rv s="3">
    <fb>11857712</fb>
    <v>7</v>
  </rv>
  <rv s="3">
    <fb>125.11</fb>
    <v>5</v>
  </rv>
  <rv s="3">
    <fb>125.87</fb>
    <v>5</v>
  </rv>
  <rv s="3">
    <fb>123.26</fb>
    <v>5</v>
  </rv>
  <rv s="3">
    <fb>129.16999999999999</fb>
    <v>5</v>
  </rv>
  <rv s="3">
    <fb>12113148</fb>
    <v>7</v>
  </rv>
  <rv s="3">
    <fb>126.54</fb>
    <v>5</v>
  </rv>
  <rv s="3">
    <fb>129.55000000000001</fb>
    <v>5</v>
  </rv>
  <rv s="3">
    <fb>125.4975</fb>
    <v>5</v>
  </rv>
  <rv s="3">
    <fb>132.22999999999999</fb>
    <v>5</v>
  </rv>
  <rv s="3">
    <fb>16389195</fb>
    <v>7</v>
  </rv>
  <rv s="3">
    <fb>130.5</fb>
    <v>5</v>
  </rv>
  <rv s="3">
    <fb>132.91999999999999</fb>
    <v>5</v>
  </rv>
  <rv s="3">
    <fb>130.22</fb>
    <v>5</v>
  </rv>
  <rv s="3">
    <fb>139.19</fb>
    <v>5</v>
  </rv>
  <rv s="3">
    <fb>52019992</fb>
    <v>7</v>
  </rv>
  <rv s="3">
    <fb>140.75</fb>
    <v>5</v>
  </rv>
  <rv s="3">
    <fb>145</fb>
    <v>5</v>
  </rv>
  <rv s="3">
    <fb>138.91999999999999</fb>
    <v>5</v>
  </rv>
  <rv s="3">
    <fb>140.66</fb>
    <v>5</v>
  </rv>
  <rv s="3">
    <fb>28255335</fb>
    <v>7</v>
  </rv>
  <rv s="3">
    <fb>136.09</fb>
    <v>5</v>
  </rv>
  <rv s="3">
    <fb>143.88</fb>
    <v>5</v>
  </rv>
  <rv s="3">
    <fb>133.83000000000001</fb>
    <v>5</v>
  </rv>
  <rv s="3">
    <fb>15202553</fb>
    <v>7</v>
  </rv>
  <rv s="3">
    <fb>136.75</fb>
    <v>5</v>
  </rv>
  <rv s="3">
    <fb>137.1799</fb>
    <v>5</v>
  </rv>
  <rv s="3">
    <fb>133.29</fb>
    <v>5</v>
  </rv>
  <rv s="3">
    <fb>131.01</fb>
    <v>5</v>
  </rv>
  <rv s="3">
    <fb>11155139</fb>
    <v>7</v>
  </rv>
  <rv s="3">
    <fb>134.62</fb>
    <v>5</v>
  </rv>
  <rv s="3">
    <fb>135.9</fb>
    <v>5</v>
  </rv>
  <rv s="3">
    <fb>130.94</fb>
    <v>5</v>
  </rv>
  <rv s="3">
    <fb>128.33000000000001</fb>
    <v>5</v>
  </rv>
  <rv s="3">
    <fb>11421884</fb>
    <v>7</v>
  </rv>
  <rv s="3">
    <fb>131.91999999999999</fb>
    <v>5</v>
  </rv>
  <rv s="3">
    <fb>132.7499</fb>
    <v>5</v>
  </rv>
  <rv s="3">
    <fb>128.19999999999999</fb>
    <v>5</v>
  </rv>
  <rv s="3">
    <fb>124.53</fb>
    <v>5</v>
  </rv>
  <rv s="3">
    <fb>15573725</fb>
    <v>7</v>
  </rv>
  <rv s="3">
    <fb>127.08</fb>
    <v>5</v>
  </rv>
  <rv s="3">
    <fb>127.98</fb>
    <v>5</v>
  </rv>
  <rv s="3">
    <fb>124.27</fb>
    <v>5</v>
  </rv>
  <rv s="3">
    <fb>125.96</fb>
    <v>5</v>
  </rv>
  <rv s="3">
    <fb>17100523</fb>
    <v>7</v>
  </rv>
  <rv s="3">
    <fb>123.77</fb>
    <v>5</v>
  </rv>
  <rv s="3">
    <fb>126.07</fb>
    <v>5</v>
  </rv>
  <rv s="3">
    <fb>120.13</fb>
    <v>5</v>
  </rv>
  <rv s="3">
    <fb>122.48</fb>
    <v>5</v>
  </rv>
  <rv s="3">
    <fb>11370503</fb>
    <v>7</v>
  </rv>
  <rv s="3">
    <fb>125.49</fb>
    <v>5</v>
  </rv>
  <rv s="3">
    <fb>125.82</fb>
    <v>5</v>
  </rv>
  <rv s="3">
    <fb>121.7</fb>
    <v>5</v>
  </rv>
  <rv s="3">
    <fb>123.08</fb>
    <v>5</v>
  </rv>
  <rv s="3">
    <fb>13592103</fb>
    <v>7</v>
  </rv>
  <rv s="3">
    <fb>125.38</fb>
    <v>5</v>
  </rv>
  <rv s="3">
    <fb>126.67149999999999</fb>
    <v>5</v>
  </rv>
  <rv s="3">
    <fb>121.89</fb>
    <v>5</v>
  </rv>
  <rv s="3">
    <fb>116.38</fb>
    <v>5</v>
  </rv>
  <rv s="3">
    <fb>18599845</fb>
    <v>7</v>
  </rv>
  <rv s="3">
    <fb>124.14</fb>
    <v>5</v>
  </rv>
  <rv s="3">
    <fb>116.03</fb>
    <v>5</v>
  </rv>
  <rv s="3">
    <fb>117.61</fb>
    <v>5</v>
  </rv>
  <rv s="3">
    <fb>14005884</fb>
    <v>7</v>
  </rv>
  <rv s="3">
    <fb>118.71</fb>
    <v>5</v>
  </rv>
  <rv s="3">
    <fb>119.6</fb>
    <v>5</v>
  </rv>
  <rv s="3">
    <fb>114.19</fb>
    <v>5</v>
  </rv>
  <rv s="3">
    <fb>122.63</fb>
    <v>5</v>
  </rv>
  <rv s="3">
    <fb>10189146</fb>
    <v>7</v>
  </rv>
  <rv s="3">
    <fb>119.52</fb>
    <v>5</v>
  </rv>
  <rv s="3">
    <fb>122.77</fb>
    <v>5</v>
  </rv>
  <rv s="3">
    <fb>118.81</fb>
    <v>5</v>
  </rv>
  <rv s="3">
    <fb>123.05</fb>
    <v>5</v>
  </rv>
  <rv s="3">
    <fb>6956333</fb>
    <v>7</v>
  </rv>
  <rv s="3">
    <fb>122.9</fb>
    <v>5</v>
  </rv>
  <rv s="3">
    <fb>123.23690000000001</fb>
    <v>5</v>
  </rv>
  <rv s="3">
    <fb>120.1</fb>
    <v>5</v>
  </rv>
  <rv s="3">
    <fb>124.15</fb>
    <v>5</v>
  </rv>
  <rv s="3">
    <fb>8562948</fb>
    <v>7</v>
  </rv>
  <rv s="3">
    <fb>126.23</fb>
    <v>5</v>
  </rv>
  <rv s="3">
    <fb>126.47</fb>
    <v>5</v>
  </rv>
  <rv s="3">
    <fb>122.55</fb>
    <v>5</v>
  </rv>
  <rv s="3">
    <fb>119.84</fb>
    <v>5</v>
  </rv>
  <rv s="3">
    <fb>9926778</fb>
    <v>7</v>
  </rv>
  <rv s="3">
    <fb>121.45</fb>
    <v>5</v>
  </rv>
  <rv s="3">
    <fb>123.88</fb>
    <v>5</v>
  </rv>
  <rv s="3">
    <fb>119.25</fb>
    <v>5</v>
  </rv>
  <rv s="3">
    <fb>121.02</fb>
    <v>5</v>
  </rv>
  <rv s="3">
    <fb>5743240</fb>
    <v>7</v>
  </rv>
  <rv s="3">
    <fb>120.44</fb>
    <v>5</v>
  </rv>
  <rv s="3">
    <fb>121.83</fb>
    <v>5</v>
  </rv>
  <rv s="3">
    <fb>119.39</fb>
    <v>5</v>
  </rv>
  <rv s="3">
    <fb>122.31</fb>
    <v>5</v>
  </rv>
  <rv s="3">
    <fb>6562909</fb>
    <v>7</v>
  </rv>
  <rv s="3">
    <fb>122.56</fb>
    <v>5</v>
  </rv>
  <rv s="3">
    <fb>124.1</fb>
    <v>5</v>
  </rv>
  <rv s="3">
    <fb>121.88</fb>
    <v>5</v>
  </rv>
  <rv s="3">
    <fb>123.71</fb>
    <v>5</v>
  </rv>
  <rv s="3">
    <fb>7036211</fb>
    <v>7</v>
  </rv>
  <rv s="3">
    <fb>122</fb>
    <v>5</v>
  </rv>
  <rv s="3">
    <fb>123.86</fb>
    <v>5</v>
  </rv>
  <rv s="3">
    <fb>121.61</fb>
    <v>5</v>
  </rv>
  <rv s="3">
    <fb>125.52</fb>
    <v>5</v>
  </rv>
  <rv s="3">
    <fb>10979701</fb>
    <v>7</v>
  </rv>
  <rv s="3">
    <fb>124.88</fb>
    <v>5</v>
  </rv>
  <rv s="3">
    <fb>125.55</fb>
    <v>5</v>
  </rv>
  <rv s="3">
    <fb>122.76</fb>
    <v>5</v>
  </rv>
  <rv s="3">
    <fb>124.71</fb>
    <v>5</v>
  </rv>
  <rv s="3">
    <fb>10474922</fb>
    <v>7</v>
  </rv>
  <rv s="3">
    <fb>124.8</fb>
    <v>5</v>
  </rv>
  <rv s="3">
    <fb>128.66</fb>
    <v>5</v>
  </rv>
  <rv s="3">
    <fb>124.36</fb>
    <v>5</v>
  </rv>
  <rv s="3">
    <fb>121.01</fb>
    <v>5</v>
  </rv>
  <rv s="3">
    <fb>9845686</fb>
    <v>7</v>
  </rv>
  <rv s="3">
    <fb>125.5</fb>
    <v>5</v>
  </rv>
  <rv s="3">
    <fb>126.58</fb>
    <v>5</v>
  </rv>
  <rv s="3">
    <fb>120.45</fb>
    <v>5</v>
  </rv>
  <rv s="3">
    <fb>119.77</fb>
    <v>5</v>
  </rv>
  <rv s="3">
    <fb>8081751</fb>
    <v>7</v>
  </rv>
  <rv s="3">
    <fb>119.95</fb>
    <v>5</v>
  </rv>
  <rv s="3">
    <fb>121.55</fb>
    <v>5</v>
  </rv>
  <rv s="3">
    <fb>118</fb>
    <v>5</v>
  </rv>
  <rv s="3">
    <fb>124.52</fb>
    <v>5</v>
  </rv>
  <rv s="3">
    <fb>9258676</fb>
    <v>7</v>
  </rv>
  <rv s="3">
    <fb>122.015</fb>
    <v>5</v>
  </rv>
  <rv s="3">
    <fb>124.61</fb>
    <v>5</v>
  </rv>
  <rv s="3">
    <fb>121.46</fb>
    <v>5</v>
  </rv>
  <rv s="3">
    <fb>123.6</fb>
    <v>5</v>
  </rv>
  <rv s="3">
    <fb>5749484</fb>
    <v>7</v>
  </rv>
  <rv s="3">
    <fb>123.14</fb>
    <v>5</v>
  </rv>
  <rv s="3">
    <fb>124.29</fb>
    <v>5</v>
  </rv>
  <rv s="3">
    <fb>121.57</fb>
    <v>5</v>
  </rv>
  <rv s="3">
    <fb>119.76</fb>
    <v>5</v>
  </rv>
  <rv s="3">
    <fb>7976737</fb>
    <v>7</v>
  </rv>
  <rv s="3">
    <fb>122.49</fb>
    <v>5</v>
  </rv>
  <rv s="3">
    <fb>122.75</fb>
    <v>5</v>
  </rv>
  <rv s="3">
    <fb>119.65</fb>
    <v>5</v>
  </rv>
  <rv s="3">
    <fb>119.31</fb>
    <v>5</v>
  </rv>
  <rv s="3">
    <fb>8389010</fb>
    <v>7</v>
  </rv>
  <rv s="3">
    <fb>120.52</fb>
    <v>5</v>
  </rv>
  <rv s="3">
    <fb>120.69</fb>
    <v>5</v>
  </rv>
  <rv s="3">
    <fb>118.45</fb>
    <v>5</v>
  </rv>
  <rv s="3">
    <fb>116.91</fb>
    <v>5</v>
  </rv>
  <rv s="3">
    <fb>9793472</fb>
    <v>7</v>
  </rv>
  <rv s="3">
    <fb>117.5</fb>
    <v>5</v>
  </rv>
  <rv s="3">
    <fb>119.36</fb>
    <v>5</v>
  </rv>
  <rv s="3">
    <fb>115.72</fb>
    <v>5</v>
  </rv>
  <rv s="3">
    <fb>115.9</fb>
    <v>5</v>
  </rv>
  <rv s="3">
    <fb>8114717</fb>
    <v>7</v>
  </rv>
  <rv s="3">
    <fb>118.55</fb>
    <v>5</v>
  </rv>
  <rv s="3">
    <fb>119.43</fb>
    <v>5</v>
  </rv>
  <rv s="3">
    <fb>115.76</fb>
    <v>5</v>
  </rv>
  <rv s="3">
    <fb>111.88</fb>
    <v>5</v>
  </rv>
  <rv s="3">
    <fb>27539111</fb>
    <v>7</v>
  </rv>
  <rv s="3">
    <fb>108</fb>
    <v>5</v>
  </rv>
  <rv s="3">
    <fb>111.98</fb>
    <v>5</v>
  </rv>
  <rv s="3">
    <fb>104.38</fb>
    <v>5</v>
  </rv>
  <rv s="3">
    <fb>111.23</fb>
    <v>5</v>
  </rv>
  <rv s="3">
    <fb>14258911</fb>
    <v>7</v>
  </rv>
  <rv s="3">
    <fb>112.29</fb>
    <v>5</v>
  </rv>
  <rv s="3">
    <fb>113</fb>
    <v>5</v>
  </rv>
  <rv s="3">
    <fb>109.36</fb>
    <v>5</v>
  </rv>
  <rv s="3">
    <fb>107.01</fb>
    <v>5</v>
  </rv>
  <rv s="3">
    <fb>26390834</fb>
    <v>7</v>
  </rv>
  <rv s="3">
    <fb>109.37</fb>
    <v>5</v>
  </rv>
  <rv s="3">
    <fb>109.77</fb>
    <v>5</v>
  </rv>
  <rv s="3">
    <fb>105</fb>
    <v>5</v>
  </rv>
  <rv s="3">
    <fb>108.05</fb>
    <v>5</v>
  </rv>
  <rv s="3">
    <fb>20377882</fb>
    <v>7</v>
  </rv>
  <rv s="3">
    <fb>110</fb>
    <v>5</v>
  </rv>
  <rv s="3">
    <fb>111.1062</fb>
    <v>5</v>
  </rv>
  <rv s="3">
    <fb>107.05</fb>
    <v>5</v>
  </rv>
  <rv s="3">
    <fb>109.61</fb>
    <v>5</v>
  </rv>
  <rv s="3">
    <fb>13342390</fb>
    <v>7</v>
  </rv>
  <rv s="3">
    <fb>108.4</fb>
    <v>5</v>
  </rv>
  <rv s="3">
    <fb>109.97</fb>
    <v>5</v>
  </rv>
  <rv s="3">
    <fb>107.86</fb>
    <v>5</v>
  </rv>
  <rv s="3">
    <fb>108.79</fb>
    <v>5</v>
  </rv>
  <rv s="3">
    <fb>10841731</fb>
    <v>7</v>
  </rv>
  <rv s="3">
    <fb>109.91</fb>
    <v>5</v>
  </rv>
  <rv s="3">
    <fb>107.6</fb>
    <v>5</v>
  </rv>
  <rv s="3">
    <fb>105.06</fb>
    <v>5</v>
  </rv>
  <rv s="3">
    <fb>22379149</fb>
    <v>7</v>
  </rv>
  <rv s="3">
    <fb>107</fb>
    <v>5</v>
  </rv>
  <rv s="3">
    <fb>108.12</fb>
    <v>5</v>
  </rv>
  <rv s="3">
    <fb>103.80500000000001</fb>
    <v>5</v>
  </rv>
  <rv s="3">
    <fb>99.29</fb>
    <v>5</v>
  </rv>
  <rv s="3">
    <fb>29422885</fb>
    <v>7</v>
  </rv>
  <rv s="3">
    <fb>103.29</fb>
    <v>5</v>
  </rv>
  <rv s="3">
    <fb>104.09</fb>
    <v>5</v>
  </rv>
  <rv s="3">
    <fb>99.055000000000007</fb>
    <v>5</v>
  </rv>
  <rv s="3">
    <fb>100</fb>
    <v>5</v>
  </rv>
  <rv s="3">
    <fb>25649964</fb>
    <v>7</v>
  </rv>
  <rv s="3">
    <fb>100.21</fb>
    <v>5</v>
  </rv>
  <rv s="3">
    <fb>103.11</fb>
    <v>5</v>
  </rv>
  <rv s="3">
    <fb>98.62</fb>
    <v>5</v>
  </rv>
  <rv s="3">
    <fb>104.95</fb>
    <v>5</v>
  </rv>
  <rv s="3">
    <fb>13984414</fb>
    <v>7</v>
  </rv>
  <rv s="3">
    <fb>104.505</fb>
    <v>5</v>
  </rv>
  <rv s="3">
    <fb>105.72</fb>
    <v>5</v>
  </rv>
  <rv s="3">
    <fb>102.76</fb>
    <v>5</v>
  </rv>
  <rv s="3">
    <fb>103.96</fb>
    <v>5</v>
  </rv>
  <rv s="3">
    <fb>11811010</fb>
    <v>7</v>
  </rv>
  <rv s="3">
    <fb>104.19</fb>
    <v>5</v>
  </rv>
  <rv s="3">
    <fb>105.53</fb>
    <v>5</v>
  </rv>
  <rv s="3">
    <fb>102.52</fb>
    <v>5</v>
  </rv>
  <rv s="3">
    <fb>18116439</fb>
    <v>7</v>
  </rv>
  <rv s="3">
    <fb>105.36</fb>
    <v>5</v>
  </rv>
  <rv s="3">
    <fb>101.3</fb>
    <v>5</v>
  </rv>
  <rv s="3">
    <fb>101.41</fb>
    <v>5</v>
  </rv>
  <rv s="0">
    <v>https://www.bing.com/financeapi/forcetrigger?t=a1qevh&amp;q=XNYS%3aCSL&amp;form=skydnc</v>
    <v>Learn more on Bing</v>
  </rv>
  <rv s="1">
    <v>en-US</v>
    <v>a1qevh</v>
    <v>268435456</v>
    <v>1</v>
    <v>Powered by Refinitiv</v>
    <v>0</v>
    <v>CARLISLE COMPANIES INCORPORATED (XNYS:CSL)</v>
    <v>2</v>
    <v>3</v>
    <v>Finance</v>
    <v>4</v>
    <v>250.23</v>
    <v>152.44</v>
    <v>1.0987</v>
    <v>2.4900000000000002</v>
    <v>0</v>
    <v>1.0848999999999999E-2</v>
    <v>0</v>
    <v>USD</v>
    <v>Carlisle Companies Incorporated is a global manufacturer of engineered products. The Company designs, manufactures and markets a range of products that serve a range of markets, including energy, agriculture, mining, construction, aerospace and defense electronics, medical technology, transportation, protective coatings, wood and auto refinishing. It operates through three segments: Carlisle Construction Materials (CCM), Carlisle Interconnect Technologies (CIT) and Carlisle Fluid Technologies (CFT). The CCM segment produces a range of building envelope products for commercial, industrial and residential buildings. The CIT segment produces wire and cable, including optical fiber, for the commercial aerospace, military and defense electronics, medical device, industrial, and test and measurement markets. The CFT segment produces engineered liquid, powder, sealants and adhesives finishing equipment and integrated system solutions for spraying, pumping, mixing, metering and curing.</v>
    <v>11000</v>
    <v>New York Stock Exchange</v>
    <v>XNYS</v>
    <v>XNYS</v>
    <v>16430 N Scottsdale Rd Ste 400, SCOTTSDALE, AZ, 85254-1501 US</v>
    <v>233.75</v>
    <v>Homebuilding &amp; Construction Supplies</v>
    <v>Stock</v>
    <v>44631.884228356248</v>
    <v>514</v>
    <v>230.01009999999999</v>
    <v>12083060000</v>
    <v>CARLISLE COMPANIES INCORPORATED</v>
    <v>CARLISLE COMPANIES INCORPORATED</v>
    <v>231.54</v>
    <v>31.616900000000001</v>
    <v>229.52</v>
    <v>232.01</v>
    <v>232.01</v>
    <v>52079910</v>
    <v>CSL</v>
    <v>CARLISLE COMPANIES INCORPORATED (XNYS:CSL)</v>
    <v>357976</v>
    <v>324589</v>
    <v>1986</v>
  </rv>
  <rv s="2">
    <v>515</v>
  </rv>
  <rv s="3">
    <fb>245.37</fb>
    <v>5</v>
  </rv>
  <rv s="3">
    <fb>320529</fb>
    <v>7</v>
  </rv>
  <rv s="3">
    <fb>248.7</fb>
    <v>5</v>
  </rv>
  <rv s="3">
    <fb>249.095</fb>
    <v>5</v>
  </rv>
  <rv s="3">
    <fb>243.72</fb>
    <v>5</v>
  </rv>
  <rv s="3">
    <fb>249</fb>
    <v>5</v>
  </rv>
  <rv s="3">
    <fb>369934</fb>
    <v>7</v>
  </rv>
  <rv s="3">
    <fb>246.41</fb>
    <v>5</v>
  </rv>
  <rv s="3">
    <fb>249.78</fb>
    <v>5</v>
  </rv>
  <rv s="3">
    <fb>245.55</fb>
    <v>5</v>
  </rv>
  <rv s="3">
    <fb>243.34</fb>
    <v>5</v>
  </rv>
  <rv s="3">
    <fb>366724</fb>
    <v>7</v>
  </rv>
  <rv s="3">
    <fb>248.26</fb>
    <v>5</v>
  </rv>
  <rv s="3">
    <fb>250.23</fb>
    <v>5</v>
  </rv>
  <rv s="3">
    <fb>242.44</fb>
    <v>5</v>
  </rv>
  <rv s="3">
    <fb>329713</fb>
    <v>7</v>
  </rv>
  <rv s="3">
    <fb>243.86</fb>
    <v>5</v>
  </rv>
  <rv s="3">
    <fb>244.73500000000001</fb>
    <v>5</v>
  </rv>
  <rv s="3">
    <fb>241.27</fb>
    <v>5</v>
  </rv>
  <rv s="3">
    <fb>238.86</fb>
    <v>5</v>
  </rv>
  <rv s="3">
    <fb>223476</fb>
    <v>7</v>
  </rv>
  <rv s="3">
    <fb>241.77</fb>
    <v>5</v>
  </rv>
  <rv s="3">
    <fb>244.3159</fb>
    <v>5</v>
  </rv>
  <rv s="3">
    <fb>238.17</fb>
    <v>5</v>
  </rv>
  <rv s="3">
    <fb>237.88</fb>
    <v>5</v>
  </rv>
  <rv s="3">
    <fb>183216</fb>
    <v>7</v>
  </rv>
  <rv s="3">
    <fb>237.42</fb>
    <v>5</v>
  </rv>
  <rv s="3">
    <fb>238.71</fb>
    <v>5</v>
  </rv>
  <rv s="3">
    <fb>234.36</fb>
    <v>5</v>
  </rv>
  <rv s="3">
    <fb>239.74</fb>
    <v>5</v>
  </rv>
  <rv s="3">
    <fb>204760</fb>
    <v>7</v>
  </rv>
  <rv s="3">
    <fb>238.57</fb>
    <v>5</v>
  </rv>
  <rv s="3">
    <fb>239.94</fb>
    <v>5</v>
  </rv>
  <rv s="3">
    <fb>235.03</fb>
    <v>5</v>
  </rv>
  <rv s="3">
    <fb>243.71</fb>
    <v>5</v>
  </rv>
  <rv s="3">
    <fb>176187</fb>
    <v>7</v>
  </rv>
  <rv s="3">
    <fb>240.88</fb>
    <v>5</v>
  </rv>
  <rv s="3">
    <fb>245.25</fb>
    <v>5</v>
  </rv>
  <rv s="3">
    <fb>242.3</fb>
    <v>5</v>
  </rv>
  <rv s="3">
    <fb>154447</fb>
    <v>7</v>
  </rv>
  <rv s="3">
    <fb>244.18</fb>
    <v>5</v>
  </rv>
  <rv s="3">
    <fb>246.97</fb>
    <v>5</v>
  </rv>
  <rv s="3">
    <fb>241.89</fb>
    <v>5</v>
  </rv>
  <rv s="3">
    <fb>236.94</fb>
    <v>5</v>
  </rv>
  <rv s="3">
    <fb>169727</fb>
    <v>7</v>
  </rv>
  <rv s="3">
    <fb>239.22</fb>
    <v>5</v>
  </rv>
  <rv s="3">
    <fb>240.05</fb>
    <v>5</v>
  </rv>
  <rv s="3">
    <fb>234.76070000000001</fb>
    <v>5</v>
  </rv>
  <rv s="3">
    <fb>232.26</fb>
    <v>5</v>
  </rv>
  <rv s="3">
    <fb>176282</fb>
    <v>7</v>
  </rv>
  <rv s="3">
    <fb>233.87</fb>
    <v>5</v>
  </rv>
  <rv s="3">
    <fb>235.18</fb>
    <v>5</v>
  </rv>
  <rv s="3">
    <fb>231.27</fb>
    <v>5</v>
  </rv>
  <rv s="3">
    <fb>230.24</fb>
    <v>5</v>
  </rv>
  <rv s="3">
    <fb>165301</fb>
    <v>7</v>
  </rv>
  <rv s="3">
    <fb>233.49</fb>
    <v>5</v>
  </rv>
  <rv s="3">
    <fb>235.84</fb>
    <v>5</v>
  </rv>
  <rv s="3">
    <fb>229.6</fb>
    <v>5</v>
  </rv>
  <rv s="3">
    <fb>229.02</fb>
    <v>5</v>
  </rv>
  <rv s="3">
    <fb>189662</fb>
    <v>7</v>
  </rv>
  <rv s="3">
    <fb>231.98</fb>
    <v>5</v>
  </rv>
  <rv s="3">
    <fb>235.9</fb>
    <v>5</v>
  </rv>
  <rv s="3">
    <fb>228.62</fb>
    <v>5</v>
  </rv>
  <rv s="3">
    <fb>227.59</fb>
    <v>5</v>
  </rv>
  <rv s="3">
    <fb>206121</fb>
    <v>7</v>
  </rv>
  <rv s="3">
    <fb>228.98</fb>
    <v>5</v>
  </rv>
  <rv s="3">
    <fb>233.3</fb>
    <v>5</v>
  </rv>
  <rv s="3">
    <fb>227.29</fb>
    <v>5</v>
  </rv>
  <rv s="3">
    <fb>229.42</fb>
    <v>5</v>
  </rv>
  <rv s="3">
    <fb>307174</fb>
    <v>7</v>
  </rv>
  <rv s="3">
    <fb>222.64</fb>
    <v>5</v>
  </rv>
  <rv s="3">
    <fb>230</fb>
    <v>5</v>
  </rv>
  <rv s="3">
    <fb>219.4504</fb>
    <v>5</v>
  </rv>
  <rv s="3">
    <fb>222.54</fb>
    <v>5</v>
  </rv>
  <rv s="3">
    <fb>300847</fb>
    <v>7</v>
  </rv>
  <rv s="3">
    <fb>222.82</fb>
    <v>5</v>
  </rv>
  <rv s="3">
    <fb>225.07</fb>
    <v>5</v>
  </rv>
  <rv s="3">
    <fb>218.52</fb>
    <v>5</v>
  </rv>
  <rv s="3">
    <fb>219.67</fb>
    <v>5</v>
  </rv>
  <rv s="3">
    <fb>264024</fb>
    <v>7</v>
  </rv>
  <rv s="3">
    <fb>225.23</fb>
    <v>5</v>
  </rv>
  <rv s="3">
    <fb>228.02</fb>
    <v>5</v>
  </rv>
  <rv s="3">
    <fb>217.3</fb>
    <v>5</v>
  </rv>
  <rv s="3">
    <fb>215.5</fb>
    <v>5</v>
  </rv>
  <rv s="3">
    <fb>369791</fb>
    <v>7</v>
  </rv>
  <rv s="3">
    <fb>221.1</fb>
    <v>5</v>
  </rv>
  <rv s="3">
    <fb>223.595</fb>
    <v>5</v>
  </rv>
  <rv s="3">
    <fb>213.53</fb>
    <v>5</v>
  </rv>
  <rv s="3">
    <fb>219.01</fb>
    <v>5</v>
  </rv>
  <rv s="3">
    <fb>391925</fb>
    <v>7</v>
  </rv>
  <rv s="3">
    <fb>214.72</fb>
    <v>5</v>
  </rv>
  <rv s="3">
    <fb>219.04</fb>
    <v>5</v>
  </rv>
  <rv s="3">
    <fb>211.06</fb>
    <v>5</v>
  </rv>
  <rv s="3">
    <fb>223.44</fb>
    <v>5</v>
  </rv>
  <rv s="3">
    <fb>731813</fb>
    <v>7</v>
  </rv>
  <rv s="3">
    <fb>218.07</fb>
    <v>5</v>
  </rv>
  <rv s="3">
    <fb>223.51</fb>
    <v>5</v>
  </rv>
  <rv s="3">
    <fb>216.82</fb>
    <v>5</v>
  </rv>
  <rv s="3">
    <fb>222.45</fb>
    <v>5</v>
  </rv>
  <rv s="3">
    <fb>269590</fb>
    <v>7</v>
  </rv>
  <rv s="3">
    <fb>225.37</fb>
    <v>5</v>
  </rv>
  <rv s="3">
    <fb>225.85</fb>
    <v>5</v>
  </rv>
  <rv s="3">
    <fb>219.21</fb>
    <v>5</v>
  </rv>
  <rv s="3">
    <fb>222.29</fb>
    <v>5</v>
  </rv>
  <rv s="3">
    <fb>354415</fb>
    <v>7</v>
  </rv>
  <rv s="3">
    <fb>223.22</fb>
    <v>5</v>
  </rv>
  <rv s="3">
    <fb>225.86</fb>
    <v>5</v>
  </rv>
  <rv s="3">
    <fb>220.22</fb>
    <v>5</v>
  </rv>
  <rv s="3">
    <fb>219.44</fb>
    <v>5</v>
  </rv>
  <rv s="3">
    <fb>153393</fb>
    <v>7</v>
  </rv>
  <rv s="3">
    <fb>220.28</fb>
    <v>5</v>
  </rv>
  <rv s="3">
    <fb>222.57</fb>
    <v>5</v>
  </rv>
  <rv s="3">
    <fb>218.22499999999999</fb>
    <v>5</v>
  </rv>
  <rv s="3">
    <fb>215.79</fb>
    <v>5</v>
  </rv>
  <rv s="3">
    <fb>177902</fb>
    <v>7</v>
  </rv>
  <rv s="3">
    <fb>217.15</fb>
    <v>5</v>
  </rv>
  <rv s="3">
    <fb>218.18</fb>
    <v>5</v>
  </rv>
  <rv s="3">
    <fb>214.32</fb>
    <v>5</v>
  </rv>
  <rv s="3">
    <fb>217.86</fb>
    <v>5</v>
  </rv>
  <rv s="3">
    <fb>328753</fb>
    <v>7</v>
  </rv>
  <rv s="3">
    <fb>215.59</fb>
    <v>5</v>
  </rv>
  <rv s="3">
    <fb>218.755</fb>
    <v>5</v>
  </rv>
  <rv s="3">
    <fb>214.05</fb>
    <v>5</v>
  </rv>
  <rv s="3">
    <fb>222.35</fb>
    <v>5</v>
  </rv>
  <rv s="3">
    <fb>267024</fb>
    <v>7</v>
  </rv>
  <rv s="3">
    <fb>217.65</fb>
    <v>5</v>
  </rv>
  <rv s="3">
    <fb>222.65</fb>
    <v>5</v>
  </rv>
  <rv s="3">
    <fb>215.42</fb>
    <v>5</v>
  </rv>
  <rv s="3">
    <fb>228.89</fb>
    <v>5</v>
  </rv>
  <rv s="3">
    <fb>266206</fb>
    <v>7</v>
  </rv>
  <rv s="3">
    <fb>225.17</fb>
    <v>5</v>
  </rv>
  <rv s="3">
    <fb>229.53749999999999</fb>
    <v>5</v>
  </rv>
  <rv s="3">
    <fb>224.69</fb>
    <v>5</v>
  </rv>
  <rv s="3">
    <fb>224.56</fb>
    <v>5</v>
  </rv>
  <rv s="3">
    <fb>274906</fb>
    <v>7</v>
  </rv>
  <rv s="3">
    <fb>223.95</fb>
    <v>5</v>
  </rv>
  <rv s="3">
    <fb>229.32</fb>
    <v>5</v>
  </rv>
  <rv s="3">
    <fb>223.35</fb>
    <v>5</v>
  </rv>
  <rv s="3">
    <fb>229.08</fb>
    <v>5</v>
  </rv>
  <rv s="3">
    <fb>598302</fb>
    <v>7</v>
  </rv>
  <rv s="3">
    <fb>237.58</fb>
    <v>5</v>
  </rv>
  <rv s="3">
    <fb>242.67</fb>
    <v>5</v>
  </rv>
  <rv s="3">
    <fb>227.75</fb>
    <v>5</v>
  </rv>
  <rv s="3">
    <fb>350875</fb>
    <v>7</v>
  </rv>
  <rv s="3">
    <fb>227.45</fb>
    <v>5</v>
  </rv>
  <rv s="3">
    <fb>232.39</fb>
    <v>5</v>
  </rv>
  <rv s="3">
    <fb>227.25</fb>
    <v>5</v>
  </rv>
  <rv s="3">
    <fb>237.43</fb>
    <v>5</v>
  </rv>
  <rv s="3">
    <fb>322174</fb>
    <v>7</v>
  </rv>
  <rv s="3">
    <fb>232.84</fb>
    <v>5</v>
  </rv>
  <rv s="3">
    <fb>238.88</fb>
    <v>5</v>
  </rv>
  <rv s="3">
    <fb>238.76</fb>
    <v>5</v>
  </rv>
  <rv s="3">
    <fb>270007</fb>
    <v>7</v>
  </rv>
  <rv s="3">
    <fb>235.69</fb>
    <v>5</v>
  </rv>
  <rv s="3">
    <fb>240.65</fb>
    <v>5</v>
  </rv>
  <rv s="3">
    <fb>208542</fb>
    <v>7</v>
  </rv>
  <rv s="3">
    <fb>235.93</fb>
    <v>5</v>
  </rv>
  <rv s="3">
    <fb>236.6</fb>
    <v>5</v>
  </rv>
  <rv s="3">
    <fb>233.32</fb>
    <v>5</v>
  </rv>
  <rv s="3">
    <fb>234.06</fb>
    <v>5</v>
  </rv>
  <rv s="3">
    <fb>277270</fb>
    <v>7</v>
  </rv>
  <rv s="3">
    <fb>235.49</fb>
    <v>5</v>
  </rv>
  <rv s="3">
    <fb>238.21</fb>
    <v>5</v>
  </rv>
  <rv s="3">
    <fb>233.91</fb>
    <v>5</v>
  </rv>
  <rv s="3">
    <fb>232.45</fb>
    <v>5</v>
  </rv>
  <rv s="3">
    <fb>201410</fb>
    <v>7</v>
  </rv>
  <rv s="3">
    <fb>232.92</fb>
    <v>5</v>
  </rv>
  <rv s="3">
    <fb>235.39</fb>
    <v>5</v>
  </rv>
  <rv s="3">
    <fb>230.05</fb>
    <v>5</v>
  </rv>
  <rv s="3">
    <fb>228.68</fb>
    <v>5</v>
  </rv>
  <rv s="3">
    <fb>390656</fb>
    <v>7</v>
  </rv>
  <rv s="3">
    <fb>234.14</fb>
    <v>5</v>
  </rv>
  <rv s="3">
    <fb>228.53</fb>
    <v>5</v>
  </rv>
  <rv s="3">
    <fb>230.71</fb>
    <v>5</v>
  </rv>
  <rv s="3">
    <fb>240326</fb>
    <v>7</v>
  </rv>
  <rv s="3">
    <fb>225.25</fb>
    <v>5</v>
  </rv>
  <rv s="3">
    <fb>231.36500000000001</fb>
    <v>5</v>
  </rv>
  <rv s="3">
    <fb>222.375</fb>
    <v>5</v>
  </rv>
  <rv s="3">
    <fb>240.23</fb>
    <v>5</v>
  </rv>
  <rv s="3">
    <fb>259273</fb>
    <v>7</v>
  </rv>
  <rv s="3">
    <fb>232.67</fb>
    <v>5</v>
  </rv>
  <rv s="3">
    <fb>240.61500000000001</fb>
    <v>5</v>
  </rv>
  <rv s="3">
    <fb>232.3</fb>
    <v>5</v>
  </rv>
  <rv s="3">
    <fb>237.4</fb>
    <v>5</v>
  </rv>
  <rv s="3">
    <fb>587522</fb>
    <v>7</v>
  </rv>
  <rv s="3">
    <fb>236.1</fb>
    <v>5</v>
  </rv>
  <rv s="3">
    <fb>240.33500000000001</fb>
    <v>5</v>
  </rv>
  <rv s="3">
    <fb>234.75</fb>
    <v>5</v>
  </rv>
  <rv s="3">
    <fb>231.65</fb>
    <v>5</v>
  </rv>
  <rv s="3">
    <fb>425832</fb>
    <v>7</v>
  </rv>
  <rv s="3">
    <fb>237.77</fb>
    <v>5</v>
  </rv>
  <rv s="3">
    <fb>230.06</fb>
    <v>5</v>
  </rv>
  <rv s="3">
    <fb>236.34</fb>
    <v>5</v>
  </rv>
  <rv s="3">
    <fb>444448</fb>
    <v>7</v>
  </rv>
  <rv s="3">
    <fb>232.04</fb>
    <v>5</v>
  </rv>
  <rv s="3">
    <fb>237.80500000000001</fb>
    <v>5</v>
  </rv>
  <rv s="3">
    <fb>230.83</fb>
    <v>5</v>
  </rv>
  <rv s="3">
    <fb>238.59</fb>
    <v>5</v>
  </rv>
  <rv s="3">
    <fb>266234</fb>
    <v>7</v>
  </rv>
  <rv s="3">
    <fb>236.77</fb>
    <v>5</v>
  </rv>
  <rv s="3">
    <fb>240.06</fb>
    <v>5</v>
  </rv>
  <rv s="3">
    <fb>235.8424</fb>
    <v>5</v>
  </rv>
  <rv s="3">
    <fb>232.22</fb>
    <v>5</v>
  </rv>
  <rv s="3">
    <fb>303082</fb>
    <v>7</v>
  </rv>
  <rv s="3">
    <fb>235.15</fb>
    <v>5</v>
  </rv>
  <rv s="3">
    <fb>237.27</fb>
    <v>5</v>
  </rv>
  <rv s="3">
    <fb>231.45</fb>
    <v>5</v>
  </rv>
  <rv s="3">
    <fb>225</fb>
    <v>5</v>
  </rv>
  <rv s="3">
    <fb>425535</fb>
    <v>7</v>
  </rv>
  <rv s="3">
    <fb>232.1</fb>
    <v>5</v>
  </rv>
  <rv s="3">
    <fb>232.63</fb>
    <v>5</v>
  </rv>
  <rv s="3">
    <fb>224.77</fb>
    <v>5</v>
  </rv>
  <rv s="3">
    <fb>217.93</fb>
    <v>5</v>
  </rv>
  <rv s="3">
    <fb>377254</fb>
    <v>7</v>
  </rv>
  <rv s="3">
    <fb>225.98</fb>
    <v>5</v>
  </rv>
  <rv s="3">
    <fb>227.15</fb>
    <v>5</v>
  </rv>
  <rv s="3">
    <fb>217.92</fb>
    <v>5</v>
  </rv>
  <rv s="3">
    <fb>225.33</fb>
    <v>5</v>
  </rv>
  <rv s="3">
    <fb>350848</fb>
    <v>7</v>
  </rv>
  <rv s="3">
    <fb>221</fb>
    <v>5</v>
  </rv>
  <rv s="3">
    <fb>228.23</fb>
    <v>5</v>
  </rv>
  <rv s="3">
    <fb>220.5</fb>
    <v>5</v>
  </rv>
  <rv s="3">
    <fb>229.52</fb>
    <v>5</v>
  </rv>
  <rv s="3">
    <fb>346946</fb>
    <v>7</v>
  </rv>
  <rv s="3">
    <fb>222.11</fb>
    <v>5</v>
  </rv>
  <rv s="3">
    <fb>357976</fb>
    <v>7</v>
  </rv>
  <rv s="3">
    <fb>231.54</fb>
    <v>5</v>
  </rv>
  <rv s="3">
    <fb>233.75</fb>
    <v>5</v>
  </rv>
  <rv s="3">
    <fb>230.01009999999999</fb>
    <v>5</v>
  </rv>
  <rv s="3">
    <fb>232.01</fb>
    <v>5</v>
  </rv>
  <rv s="0">
    <v>https://www.bing.com/financeapi/forcetrigger?t=a1slm7&amp;q=XNAS%3aFB&amp;form=skydnc</v>
    <v>Learn more on Bing</v>
  </rv>
  <rv s="1">
    <v>en-US</v>
    <v>a1slm7</v>
    <v>268435456</v>
    <v>1</v>
    <v>Powered by Refinitiv</v>
    <v>0</v>
    <v>Meta Platforms, Inc. (XNAS:FB)</v>
    <v>2</v>
    <v>3</v>
    <v>Finance</v>
    <v>4</v>
    <v>384.33</v>
    <v>186.11</v>
    <v>1.4135</v>
    <v>-7.6</v>
    <v>-3.251E-3</v>
    <v>-3.8932000000000001E-2</v>
    <v>-0.61</v>
    <v>USD</v>
    <v>Meta Platforms Inc., formerly Facebook, Inc., is focused on building products that enable people to connect and share through mobile devices, personal computers virtual reality headsets, and in-home devices. Its segments include Family of Apps (FoA) and Facebook Reality Labs (FRL). FoA segment includes Facebook, Instagram, Messenger, WhatsApp and other services. FRL segment includes augmented and virtual reality related consumer hardware, software and content. Facebook enables people to connect, share and communicate with each other on mobile devices and personal computers. Instagram helps people to express themselves through photos, videos, and private messaging, and connect with and shop from businesses and creators. Messenger is a messaging application for people to connect with friends, family, groups, and businesses across platforms and devices. WhatsApp is a messaging application that is used by people around the world to communicate and transact.</v>
    <v>71970</v>
    <v>Nasdaq Stock Market</v>
    <v>XNAS</v>
    <v>XNAS</v>
    <v>1601 Willow Rd, MENLO PARK, CA, 94025 US</v>
    <v>193.56</v>
    <v>Software &amp; IT Services</v>
    <v>Stock</v>
    <v>44631.905227418749</v>
    <v>747</v>
    <v>186.67</v>
    <v>510663500000</v>
    <v>Meta Platforms, Inc.</v>
    <v>Meta Platforms, Inc.</v>
    <v>192.63499999999999</v>
    <v>13.6021</v>
    <v>195.21</v>
    <v>187.61</v>
    <v>187</v>
    <v>2721942000</v>
    <v>FB</v>
    <v>Meta Platforms, Inc. (XNAS:FB)</v>
    <v>34694534</v>
    <v>52013229</v>
    <v>2004</v>
  </rv>
  <rv s="2">
    <v>748</v>
  </rv>
  <rv s="3">
    <fb>338.54</fb>
    <v>5</v>
  </rv>
  <rv s="3">
    <fb>14562849</fb>
    <v>7</v>
  </rv>
  <rv s="3">
    <fb>338.29500000000002</fb>
    <v>5</v>
  </rv>
  <rv s="3">
    <fb>341.08159999999998</fb>
    <v>5</v>
  </rv>
  <rv s="3">
    <fb>337.19</fb>
    <v>5</v>
  </rv>
  <rv s="3">
    <fb>336.53</fb>
    <v>5</v>
  </rv>
  <rv s="3">
    <fb>15997974</fb>
    <v>7</v>
  </rv>
  <rv s="3">
    <fb>339.95</fb>
    <v>5</v>
  </rv>
  <rv s="3">
    <fb>343.08539999999999</fb>
    <v>5</v>
  </rv>
  <rv s="3">
    <fb>331.87110000000001</fb>
    <v>5</v>
  </rv>
  <rv s="3">
    <fb>324.17</fb>
    <v>5</v>
  </rv>
  <rv s="3">
    <fb>20564521</fb>
    <v>7</v>
  </rv>
  <rv s="3">
    <fb>333.02</fb>
    <v>5</v>
  </rv>
  <rv s="3">
    <fb>335.76</fb>
    <v>5</v>
  </rv>
  <rv s="3">
    <fb>323.83999999999997</fb>
    <v>5</v>
  </rv>
  <rv s="3">
    <fb>332.46</fb>
    <v>5</v>
  </rv>
  <rv s="3">
    <fb>27962809</fb>
    <v>7</v>
  </rv>
  <rv s="3">
    <fb>322.82</fb>
    <v>5</v>
  </rv>
  <rv s="3">
    <fb>339.16500000000002</fb>
    <v>5</v>
  </rv>
  <rv s="3">
    <fb>322.72000000000003</fb>
    <v>5</v>
  </rv>
  <rv s="3">
    <fb>331.79</fb>
    <v>5</v>
  </rv>
  <rv s="3">
    <fb>14722020</fb>
    <v>7</v>
  </rv>
  <rv s="3">
    <fb>332.74</fb>
    <v>5</v>
  </rv>
  <rv s="3">
    <fb>337</fb>
    <v>5</v>
  </rv>
  <rv s="3">
    <fb>328.88010000000003</fb>
    <v>5</v>
  </rv>
  <rv s="3">
    <fb>328.07</fb>
    <v>5</v>
  </rv>
  <rv s="3">
    <fb>24942383</fb>
    <v>7</v>
  </rv>
  <rv s="3">
    <fb>325.31</fb>
    <v>5</v>
  </rv>
  <rv s="3">
    <fb>328.34</fb>
    <v>5</v>
  </rv>
  <rv s="3">
    <fb>315.43</fb>
    <v>5</v>
  </rv>
  <rv s="3">
    <fb>334.37</fb>
    <v>5</v>
  </rv>
  <rv s="3">
    <fb>16226847</fb>
    <v>7</v>
  </rv>
  <rv s="3">
    <fb>326.77999999999997</fb>
    <v>5</v>
  </rv>
  <rv s="3">
    <fb>334.63</fb>
    <v>5</v>
  </rv>
  <rv s="3">
    <fb>325.27999999999997</fb>
    <v>5</v>
  </rv>
  <rv s="3">
    <fb>333.26</fb>
    <v>5</v>
  </rv>
  <rv s="3">
    <fb>14104858</fb>
    <v>7</v>
  </rv>
  <rv s="3">
    <fb>335.18</fb>
    <v>5</v>
  </rv>
  <rv s="3">
    <fb>336.36500000000001</fb>
    <v>5</v>
  </rv>
  <rv s="3">
    <fb>330.03</fb>
    <v>5</v>
  </rv>
  <rv s="3">
    <fb>326.48</fb>
    <v>5</v>
  </rv>
  <rv s="3">
    <fb>14797109</fb>
    <v>7</v>
  </rv>
  <rv s="3">
    <fb>334.98</fb>
    <v>5</v>
  </rv>
  <rv s="3">
    <fb>335.63</fb>
    <v>5</v>
  </rv>
  <rv s="3">
    <fb>325.76</fb>
    <v>5</v>
  </rv>
  <rv s="3">
    <fb>331.9</fb>
    <v>5</v>
  </rv>
  <rv s="3">
    <fb>16868497</fb>
    <v>7</v>
  </rv>
  <rv s="3">
    <fb>321.79000000000002</fb>
    <v>5</v>
  </rv>
  <rv s="3">
    <fb>332.73</fb>
    <v>5</v>
  </rv>
  <rv s="3">
    <fb>321.20999999999998</fb>
    <v>5</v>
  </rv>
  <rv s="3">
    <fb>318.14999999999998</fb>
    <v>5</v>
  </rv>
  <rv s="3">
    <fb>22677332</fb>
    <v>7</v>
  </rv>
  <rv s="3">
    <fb>323.29000000000002</fb>
    <v>5</v>
  </rv>
  <rv s="3">
    <fb>324.20999999999998</fb>
    <v>5</v>
  </rv>
  <rv s="3">
    <fb>317.64</fb>
    <v>5</v>
  </rv>
  <rv s="3">
    <fb>319.58999999999997</fb>
    <v>5</v>
  </rv>
  <rv s="3">
    <fb>20814740</fb>
    <v>7</v>
  </rv>
  <rv s="3">
    <fb>319.5822</fb>
    <v>5</v>
  </rv>
  <rv s="3">
    <fb>327.10000000000002</fb>
    <v>5</v>
  </rv>
  <rv s="3">
    <fb>319.33</fb>
    <v>5</v>
  </rv>
  <rv s="3">
    <fb>316.56</fb>
    <v>5</v>
  </rv>
  <rv s="3">
    <fb>16925030</fb>
    <v>7</v>
  </rv>
  <rv s="3">
    <fb>323.89999999999998</fb>
    <v>5</v>
  </rv>
  <rv s="3">
    <fb>327.82</fb>
    <v>5</v>
  </rv>
  <rv s="3">
    <fb>315.98</fb>
    <v>5</v>
  </rv>
  <rv s="3">
    <fb>303.17</fb>
    <v>5</v>
  </rv>
  <rv s="3">
    <fb>28710717</fb>
    <v>7</v>
  </rv>
  <rv s="3">
    <fb>314.81</fb>
    <v>5</v>
  </rv>
  <rv s="3">
    <fb>318.31</fb>
    <v>5</v>
  </rv>
  <rv s="3">
    <fb>303.04000000000002</fb>
    <v>5</v>
  </rv>
  <rv s="3">
    <fb>308.70999999999998</fb>
    <v>5</v>
  </rv>
  <rv s="3">
    <fb>38936901</fb>
    <v>7</v>
  </rv>
  <rv s="3">
    <fb>297.83999999999997</fb>
    <v>5</v>
  </rv>
  <rv s="3">
    <fb>309.52999999999997</fb>
    <v>5</v>
  </rv>
  <rv s="3">
    <fb>289.01</fb>
    <v>5</v>
  </rv>
  <rv s="3">
    <fb>300.14999999999998</fb>
    <v>5</v>
  </rv>
  <rv s="3">
    <fb>25108454</fb>
    <v>7</v>
  </rv>
  <rv s="3">
    <fb>299.95</fb>
    <v>5</v>
  </rv>
  <rv s="3">
    <fb>306.23</fb>
    <v>5</v>
  </rv>
  <rv s="3">
    <fb>297.58</fb>
    <v>5</v>
  </rv>
  <rv s="3">
    <fb>294.63</fb>
    <v>5</v>
  </rv>
  <rv s="3">
    <fb>28348801</fb>
    <v>7</v>
  </rv>
  <rv s="3">
    <fb>307.01</fb>
    <v>5</v>
  </rv>
  <rv s="3">
    <fb>307.51</fb>
    <v>5</v>
  </rv>
  <rv s="3">
    <fb>290.85000000000002</fb>
    <v>5</v>
  </rv>
  <rv s="3">
    <fb>294.64</fb>
    <v>5</v>
  </rv>
  <rv s="3">
    <fb>21629922</fb>
    <v>7</v>
  </rv>
  <rv s="3">
    <fb>297.75200000000001</fb>
    <v>5</v>
  </rv>
  <rv s="3">
    <fb>301.709</fb>
    <v>5</v>
  </rv>
  <rv s="3">
    <fb>294.26</fb>
    <v>5</v>
  </rv>
  <rv s="3">
    <fb>301.70999999999998</fb>
    <v>5</v>
  </rv>
  <rv s="3">
    <fb>21871620</fb>
    <v>7</v>
  </rv>
  <rv s="3">
    <fb>295.62040000000002</fb>
    <v>5</v>
  </rv>
  <rv s="3">
    <fb>301.89999999999998</fb>
    <v>5</v>
  </rv>
  <rv s="3">
    <fb>293.0333</fb>
    <v>5</v>
  </rv>
  <rv s="3">
    <fb>313.26</fb>
    <v>5</v>
  </rv>
  <rv s="3">
    <fb>21579474</fb>
    <v>7</v>
  </rv>
  <rv s="3">
    <fb>300.68</fb>
    <v>5</v>
  </rv>
  <rv s="3">
    <fb>313.79000000000002</fb>
    <v>5</v>
  </rv>
  <rv s="3">
    <fb>299.32</fb>
    <v>5</v>
  </rv>
  <rv s="3">
    <fb>319</fb>
    <v>5</v>
  </rv>
  <rv s="3">
    <fb>18023796</fb>
    <v>7</v>
  </rv>
  <rv s="3">
    <fb>314.55500000000001</fb>
    <v>5</v>
  </rv>
  <rv s="3">
    <fb>319.65980000000002</fb>
    <v>5</v>
  </rv>
  <rv s="3">
    <fb>312.12</fb>
    <v>5</v>
  </rv>
  <rv s="3">
    <fb>323</fb>
    <v>5</v>
  </rv>
  <rv s="3">
    <fb>58458280</fb>
    <v>7</v>
  </rv>
  <rv s="3">
    <fb>328</fb>
    <v>5</v>
  </rv>
  <rv s="3">
    <fb>316.87470000000002</fb>
    <v>5</v>
  </rv>
  <rv s="3">
    <fb>237.76</fb>
    <v>5</v>
  </rv>
  <rv s="3">
    <fb>188119925</fb>
    <v>7</v>
  </rv>
  <rv s="3">
    <fb>244.64500000000001</fb>
    <v>5</v>
  </rv>
  <rv s="3">
    <fb>248</fb>
    <v>5</v>
  </rv>
  <rv s="3">
    <fb>235.745</fb>
    <v>5</v>
  </rv>
  <rv s="3">
    <fb>237.09</fb>
    <v>5</v>
  </rv>
  <rv s="3">
    <fb>89342247</fb>
    <v>7</v>
  </rv>
  <rv s="3">
    <fb>234.97</fb>
    <v>5</v>
  </rv>
  <rv s="3">
    <fb>242.60990000000001</fb>
    <v>5</v>
  </rv>
  <rv s="3">
    <fb>230.11</fb>
    <v>5</v>
  </rv>
  <rv s="3">
    <fb>224.91</fb>
    <v>5</v>
  </rv>
  <rv s="3">
    <fb>88613826</fb>
    <v>7</v>
  </rv>
  <rv s="3">
    <fb>237.7</fb>
    <v>5</v>
  </rv>
  <rv s="3">
    <fb>238.3</fb>
    <v>5</v>
  </rv>
  <rv s="3">
    <fb>224.01</fb>
    <v>5</v>
  </rv>
  <rv s="3">
    <fb>220.18</fb>
    <v>5</v>
  </rv>
  <rv s="3">
    <fb>94729672</fb>
    <v>7</v>
  </rv>
  <rv s="3">
    <fb>220.85</fb>
    <v>5</v>
  </rv>
  <rv s="3">
    <fb>225.77</fb>
    <v>5</v>
  </rv>
  <rv s="3">
    <fb>216.15</fb>
    <v>5</v>
  </rv>
  <rv s="3">
    <fb>232</fb>
    <v>5</v>
  </rv>
  <rv s="3">
    <fb>86563275</fb>
    <v>7</v>
  </rv>
  <rv s="3">
    <fb>224.2</fb>
    <v>5</v>
  </rv>
  <rv s="3">
    <fb>233.37</fb>
    <v>5</v>
  </rv>
  <rv s="3">
    <fb>222.21</fb>
    <v>5</v>
  </rv>
  <rv s="3">
    <fb>228.07</fb>
    <v>5</v>
  </rv>
  <rv s="3">
    <fb>49310356</fb>
    <v>7</v>
  </rv>
  <rv s="3">
    <fb>228.27</fb>
    <v>5</v>
  </rv>
  <rv s="3">
    <fb>235</fb>
    <v>5</v>
  </rv>
  <rv s="3">
    <fb>226.7</fb>
    <v>5</v>
  </rv>
  <rv s="3">
    <fb>219.55</fb>
    <v>5</v>
  </rv>
  <rv s="3">
    <fb>46156943</fb>
    <v>7</v>
  </rv>
  <rv s="3">
    <fb>228.46</fb>
    <v>5</v>
  </rv>
  <rv s="3">
    <fb>230.42</fb>
    <v>5</v>
  </rv>
  <rv s="3">
    <fb>218.77010000000001</fb>
    <v>5</v>
  </rv>
  <rv s="3">
    <fb>217.7</fb>
    <v>5</v>
  </rv>
  <rv s="3">
    <fb>38184035</fb>
    <v>7</v>
  </rv>
  <rv s="3">
    <fb>219.31</fb>
    <v>5</v>
  </rv>
  <rv s="3">
    <fb>214.78</fb>
    <v>5</v>
  </rv>
  <rv s="3">
    <fb>42685473</fb>
    <v>7</v>
  </rv>
  <rv s="3">
    <fb>220.47</fb>
    <v>5</v>
  </rv>
  <rv s="3">
    <fb>221.15</fb>
    <v>5</v>
  </rv>
  <rv s="3">
    <fb>215.06</fb>
    <v>5</v>
  </rv>
  <rv s="3">
    <fb>216.54</fb>
    <v>5</v>
  </rv>
  <rv s="3">
    <fb>45817457</fb>
    <v>7</v>
  </rv>
  <rv s="3">
    <fb>212.41</fb>
    <v>5</v>
  </rv>
  <rv s="3">
    <fb>217.46</fb>
    <v>5</v>
  </rv>
  <rv s="3">
    <fb>212.36</fb>
    <v>5</v>
  </rv>
  <rv s="3">
    <fb>207.71</fb>
    <v>5</v>
  </rv>
  <rv s="3">
    <fb>38747533</fb>
    <v>7</v>
  </rv>
  <rv s="3">
    <fb>214.02</fb>
    <v>5</v>
  </rv>
  <rv s="3">
    <fb>217.5</fb>
    <v>5</v>
  </rv>
  <rv s="3">
    <fb>207.1601</fb>
    <v>5</v>
  </rv>
  <rv s="3">
    <fb>206.16</fb>
    <v>5</v>
  </rv>
  <rv s="3">
    <fb>37128438</fb>
    <v>7</v>
  </rv>
  <rv s="3">
    <fb>209.39</fb>
    <v>5</v>
  </rv>
  <rv s="3">
    <fb>210.75</fb>
    <v>5</v>
  </rv>
  <rv s="3">
    <fb>205.18</fb>
    <v>5</v>
  </rv>
  <rv s="3">
    <fb>202.08</fb>
    <v>5</v>
  </rv>
  <rv s="3">
    <fb>39852391</fb>
    <v>7</v>
  </rv>
  <rv s="3">
    <fb>202.34</fb>
    <v>5</v>
  </rv>
  <rv s="3">
    <fb>207.48</fb>
    <v>5</v>
  </rv>
  <rv s="3">
    <fb>200.06</fb>
    <v>5</v>
  </rv>
  <rv s="3">
    <fb>198.45</fb>
    <v>5</v>
  </rv>
  <rv s="3">
    <fb>44481359</fb>
    <v>7</v>
  </rv>
  <rv s="3">
    <fb>204.16</fb>
    <v>5</v>
  </rv>
  <rv s="3">
    <fb>206.94</fb>
    <v>5</v>
  </rv>
  <rv s="3">
    <fb>198.05</fb>
    <v>5</v>
  </rv>
  <rv s="3">
    <fb>207.6</fb>
    <v>5</v>
  </rv>
  <rv s="3">
    <fb>49957167</fb>
    <v>7</v>
  </rv>
  <rv s="3">
    <fb>191.06</fb>
    <v>5</v>
  </rv>
  <rv s="3">
    <fb>208.35</fb>
    <v>5</v>
  </rv>
  <rv s="3">
    <fb>190.22</fb>
    <v>5</v>
  </rv>
  <rv s="3">
    <fb>210.48</fb>
    <v>5</v>
  </rv>
  <rv s="3">
    <fb>37627551</fb>
    <v>7</v>
  </rv>
  <rv s="3">
    <fb>204.94</fb>
    <v>5</v>
  </rv>
  <rv s="3">
    <fb>211.32</fb>
    <v>5</v>
  </rv>
  <rv s="3">
    <fb>203.18</fb>
    <v>5</v>
  </rv>
  <rv s="3">
    <fb>211.03</fb>
    <v>5</v>
  </rv>
  <rv s="3">
    <fb>34239803</fb>
    <v>7</v>
  </rv>
  <rv s="3">
    <fb>207.67500000000001</fb>
    <v>5</v>
  </rv>
  <rv s="3">
    <fb>213.1508</fb>
    <v>5</v>
  </rv>
  <rv s="3">
    <fb>206.83</fb>
    <v>5</v>
  </rv>
  <rv s="3">
    <fb>203.49</fb>
    <v>5</v>
  </rv>
  <rv s="3">
    <fb>27094902</fb>
    <v>7</v>
  </rv>
  <rv s="3">
    <fb>209.87</fb>
    <v>5</v>
  </rv>
  <rv s="3">
    <fb>211.7517</fb>
    <v>5</v>
  </rv>
  <rv s="3">
    <fb>202.22</fb>
    <v>5</v>
  </rv>
  <rv s="3">
    <fb>208.11</fb>
    <v>5</v>
  </rv>
  <rv s="3">
    <fb>29452147</fb>
    <v>7</v>
  </rv>
  <rv s="3">
    <fb>204.77500000000001</fb>
    <v>5</v>
  </rv>
  <rv s="3">
    <fb>209.15</fb>
    <v>5</v>
  </rv>
  <rv s="3">
    <fb>202.02</fb>
    <v>5</v>
  </rv>
  <rv s="3">
    <fb>202.97</fb>
    <v>5</v>
  </rv>
  <rv s="3">
    <fb>27263524</fb>
    <v>7</v>
  </rv>
  <rv s="3">
    <fb>209.01499999999999</fb>
    <v>5</v>
  </rv>
  <rv s="3">
    <fb>209.08</fb>
    <v>5</v>
  </rv>
  <rv s="3">
    <fb>201.42</fb>
    <v>5</v>
  </rv>
  <rv s="3">
    <fb>32146264</fb>
    <v>7</v>
  </rv>
  <rv s="3">
    <fb>202.37</fb>
    <v>5</v>
  </rv>
  <rv s="3">
    <fb>205.89</fb>
    <v>5</v>
  </rv>
  <rv s="3">
    <fb>198.79</fb>
    <v>5</v>
  </rv>
  <rv s="3">
    <fb>187.47</fb>
    <v>5</v>
  </rv>
  <rv s="3">
    <fb>38560609</fb>
    <v>7</v>
  </rv>
  <rv s="3">
    <fb>200.79</fb>
    <v>5</v>
  </rv>
  <rv s="3">
    <fb>200.89</fb>
    <v>5</v>
  </rv>
  <rv s="3">
    <fb>187.28</fb>
    <v>5</v>
  </rv>
  <rv s="3">
    <fb>190.29</fb>
    <v>5</v>
  </rv>
  <rv s="3">
    <fb>37508149</fb>
    <v>7</v>
  </rv>
  <rv s="3">
    <fb>187.85</fb>
    <v>5</v>
  </rv>
  <rv s="3">
    <fb>196.7</fb>
    <v>5</v>
  </rv>
  <rv s="3">
    <fb>186.11</fb>
    <v>5</v>
  </rv>
  <rv s="3">
    <fb>198.5</fb>
    <v>5</v>
  </rv>
  <rv s="3">
    <fb>31776968</fb>
    <v>7</v>
  </rv>
  <rv s="3">
    <fb>195.74</fb>
    <v>5</v>
  </rv>
  <rv s="3">
    <fb>199.1</fb>
    <v>5</v>
  </rv>
  <rv s="3">
    <fb>193.92</fb>
    <v>5</v>
  </rv>
  <rv s="3">
    <fb>195.21</fb>
    <v>5</v>
  </rv>
  <rv s="3">
    <fb>24852975</fb>
    <v>7</v>
  </rv>
  <rv s="3">
    <fb>194.84</fb>
    <v>5</v>
  </rv>
  <rv s="3">
    <fb>196.28</fb>
    <v>5</v>
  </rv>
  <rv s="3">
    <fb>191.06800000000001</fb>
    <v>5</v>
  </rv>
  <rv s="3">
    <fb>34694534</fb>
    <v>7</v>
  </rv>
  <rv s="3">
    <fb>192.63499999999999</fb>
    <v>5</v>
  </rv>
  <rv s="3">
    <fb>193.56</fb>
    <v>5</v>
  </rv>
  <rv s="3">
    <fb>186.67</fb>
    <v>5</v>
  </rv>
  <rv s="3">
    <fb>187.61</fb>
    <v>5</v>
  </rv>
  <rv s="0">
    <v>http://en.wikipedia.org/wiki/Public_domain</v>
    <v>Public domain</v>
  </rv>
  <rv s="0">
    <v>http://en.wikipedia.org/wiki/Alphabet_Inc.</v>
    <v>Wikipedia</v>
  </rv>
  <rv s="4">
    <v>986</v>
    <v>987</v>
  </rv>
  <rv s="5">
    <v>12</v>
    <v>https://www.bing.com/th?id=AMMS_91f59ff6c9305ce24b1cf0389cd856f8&amp;qlt=95</v>
    <v>988</v>
    <v>0</v>
    <v>https://www.bing.com/images/search?form=xlimg&amp;q=alphabet+inc.</v>
    <v>Image of ALPHABET INC.</v>
  </rv>
  <rv s="0">
    <v>https://www.bing.com/financeapi/forcetrigger?t=a1u3rw&amp;q=XNAS%3aGOOGL&amp;form=skydnc</v>
    <v>Learn more on Bing</v>
  </rv>
  <rv s="6">
    <v>en-US</v>
    <v>a1u3rw</v>
    <v>268435456</v>
    <v>1</v>
    <v>Powered by Refinitiv</v>
    <v>8</v>
    <v>ALPHABET INC. (XNAS:GOOGL)</v>
    <v>10</v>
    <v>11</v>
    <v>Finance</v>
    <v>4</v>
    <v>3030.9315000000001</v>
    <v>1996.09</v>
    <v>1.0705</v>
    <v>-51.18</v>
    <v>-5.4279999999999997E-4</v>
    <v>-1.9323E-2</v>
    <v>-1.41</v>
    <v>USD</v>
    <v>Alphabet Inc. is a holding company. The Company's segments include Google Services, Google Cloud and Other Bets. Google Services includes products and services such as ads, Android, Chrome, hardware, Google Maps, Google Play, Search, and YouTube. Google Cloud includes Google’s infrastructure and data analytics platforms, collaboration tools, and other services for enterprise customers. Its Google Cloud provides enterprise-ready cloud services, including Google Cloud Platform and Google Workspace. Its Google Cloud Platform enables developers to build, test, and deploy applications on its infrastructure. Its Google Workspace collaboration tools include applications like Gmail, Docs, Drive, Calendar and Meet. Its hardware products include Pixel phones, Chromecast with Google TV and the Google Nest Hub smart display. The Other Bets segment is engaged in the sales of Internet and television services, licensing and research and development (R&amp;D) services.</v>
    <v>156500</v>
    <v>Nasdaq Stock Market</v>
    <v>XNAS</v>
    <v>XNAS</v>
    <v>1600 Amphitheatre Pkwy, MOUNTAIN VIEW, CA, 94043-1351 US</v>
    <v>2675.91</v>
    <v>989</v>
    <v>Software &amp; IT Services</v>
    <v>Stock</v>
    <v>44631.905535532031</v>
    <v>990</v>
    <v>2592.63</v>
    <v>1720633000000</v>
    <v>ALPHABET INC.</v>
    <v>ALPHABET INC.</v>
    <v>2669.77</v>
    <v>23.145800000000001</v>
    <v>2648.59</v>
    <v>2597.41</v>
    <v>2596</v>
    <v>660971300</v>
    <v>GOOGL</v>
    <v>ALPHABET INC. (XNAS:GOOGL)</v>
    <v>1576322</v>
    <v>1982092</v>
    <v>2015</v>
  </rv>
  <rv s="2">
    <v>991</v>
  </rv>
  <rv s="3">
    <fb>2899.83</fb>
    <v>5</v>
  </rv>
  <rv s="3">
    <fb>1433947</fb>
    <v>7</v>
  </rv>
  <rv s="3">
    <fb>2901.1</fb>
    <v>5</v>
  </rv>
  <rv s="3">
    <fb>2917.02</fb>
    <v>5</v>
  </rv>
  <rv s="3">
    <fb>2874.2550000000001</fb>
    <v>5</v>
  </rv>
  <rv s="3">
    <fb>2887.99</fb>
    <v>5</v>
  </rv>
  <rv s="3">
    <fb>1419972</fb>
    <v>7</v>
  </rv>
  <rv s="3">
    <fb>2907.92</fb>
    <v>5</v>
  </rv>
  <rv s="3">
    <fb>2929.6977999999999</fb>
    <v>5</v>
  </rv>
  <rv s="3">
    <fb>2874.3249999999998</fb>
    <v>5</v>
  </rv>
  <rv s="3">
    <fb>2755.5</fb>
    <v>5</v>
  </rv>
  <rv s="3">
    <fb>2730914</fb>
    <v>7</v>
  </rv>
  <rv s="3">
    <fb>2888.4</fb>
    <v>5</v>
  </rv>
  <rv s="3">
    <fb>2889.9875000000002</fb>
    <v>5</v>
  </rv>
  <rv s="3">
    <fb>2753.76</fb>
    <v>5</v>
  </rv>
  <rv s="3">
    <fb>2754.95</fb>
    <v>5</v>
  </rv>
  <rv s="3">
    <fb>1867371</fb>
    <v>7</v>
  </rv>
  <rv s="3">
    <fb>2739.97</fb>
    <v>5</v>
  </rv>
  <rv s="3">
    <fb>2798.8</fb>
    <v>5</v>
  </rv>
  <rv s="3">
    <fb>2731.17</fb>
    <v>5</v>
  </rv>
  <rv s="3">
    <fb>2740.34</fb>
    <v>5</v>
  </rv>
  <rv s="3">
    <fb>1488028</fb>
    <v>7</v>
  </rv>
  <rv s="3">
    <fb>2762.91</fb>
    <v>5</v>
  </rv>
  <rv s="3">
    <fb>2768.97</fb>
    <v>5</v>
  </rv>
  <rv s="3">
    <fb>2715.33</fb>
    <v>5</v>
  </rv>
  <rv s="3">
    <fb>2773.39</fb>
    <v>5</v>
  </rv>
  <rv s="3">
    <fb>2220406</fb>
    <v>7</v>
  </rv>
  <rv s="3">
    <fb>2701.56</fb>
    <v>5</v>
  </rv>
  <rv s="3">
    <fb>2776.39</fb>
    <v>5</v>
  </rv>
  <rv s="3">
    <fb>2663.29</fb>
    <v>5</v>
  </rv>
  <rv s="3">
    <fb>2794.72</fb>
    <v>5</v>
  </rv>
  <rv s="3">
    <fb>1436485</fb>
    <v>7</v>
  </rv>
  <rv s="3">
    <fb>2760.14</fb>
    <v>5</v>
  </rv>
  <rv s="3">
    <fb>2804.32</fb>
    <v>5</v>
  </rv>
  <rv s="3">
    <fb>2733.8449999999998</fb>
    <v>5</v>
  </rv>
  <rv s="3">
    <fb>2828.61</fb>
    <v>5</v>
  </rv>
  <rv s="3">
    <fb>1305602</fb>
    <v>7</v>
  </rv>
  <rv s="3">
    <fb>2823</fb>
    <v>5</v>
  </rv>
  <rv s="3">
    <fb>2852.1550000000002</fb>
    <v>5</v>
  </rv>
  <rv s="3">
    <fb>2813.89</fb>
    <v>5</v>
  </rv>
  <rv s="3">
    <fb>2771.74</fb>
    <v>5</v>
  </rv>
  <rv s="3">
    <fb>1571830</fb>
    <v>7</v>
  </rv>
  <rv s="3">
    <fb>2830.8</fb>
    <v>5</v>
  </rv>
  <rv s="3">
    <fb>2857</fb>
    <v>5</v>
  </rv>
  <rv s="3">
    <fb>2768.18</fb>
    <v>5</v>
  </rv>
  <rv s="3">
    <fb>2789.61</fb>
    <v>5</v>
  </rv>
  <rv s="3">
    <fb>1483064</fb>
    <v>7</v>
  </rv>
  <rv s="3">
    <fb>2741.58</fb>
    <v>5</v>
  </rv>
  <rv s="3">
    <fb>2814.84</fb>
    <v>5</v>
  </rv>
  <rv s="3">
    <fb>2719.96</fb>
    <v>5</v>
  </rv>
  <rv s="3">
    <fb>1744405</fb>
    <v>7</v>
  </rv>
  <rv s="3">
    <fb>2723.5</fb>
    <v>5</v>
  </rv>
  <rv s="3">
    <fb>2742.63</fb>
    <v>5</v>
  </rv>
  <rv s="3">
    <fb>2708.7649999999999</fb>
    <v>5</v>
  </rv>
  <rv s="3">
    <fb>2702.33</fb>
    <v>5</v>
  </rv>
  <rv s="3">
    <fb>1432382</fb>
    <v>7</v>
  </rv>
  <rv s="3">
    <fb>2730.47</fb>
    <v>5</v>
  </rv>
  <rv s="3">
    <fb>2759.19</fb>
    <v>5</v>
  </rv>
  <rv s="3">
    <fb>2700.31</fb>
    <v>5</v>
  </rv>
  <rv s="3">
    <fb>2666.15</fb>
    <v>5</v>
  </rv>
  <rv s="3">
    <fb>1495357</fb>
    <v>7</v>
  </rv>
  <rv s="3">
    <fb>2725</fb>
    <v>5</v>
  </rv>
  <rv s="3">
    <fb>2752.52</fb>
    <v>5</v>
  </rv>
  <rv s="3">
    <fb>2659.2930999999999</fb>
    <v>5</v>
  </rv>
  <rv s="3">
    <fb>2607.0300000000002</fb>
    <v>5</v>
  </rv>
  <rv s="3">
    <fb>2782571</fb>
    <v>7</v>
  </rv>
  <rv s="3">
    <fb>2651.87</fb>
    <v>5</v>
  </rv>
  <rv s="3">
    <fb>2697.3105999999998</fb>
    <v>5</v>
  </rv>
  <rv s="3">
    <fb>2601.73</fb>
    <v>5</v>
  </rv>
  <rv s="3">
    <fb>2616.08</fb>
    <v>5</v>
  </rv>
  <rv s="3">
    <fb>3834712</fb>
    <v>7</v>
  </rv>
  <rv s="3">
    <fb>2519.56</fb>
    <v>5</v>
  </rv>
  <rv s="3">
    <fb>2624.06</fb>
    <v>5</v>
  </rv>
  <rv s="3">
    <fb>2490</fb>
    <v>5</v>
  </rv>
  <rv s="3">
    <fb>2538.6999999999998</fb>
    <v>5</v>
  </rv>
  <rv s="3">
    <fb>2348028</fb>
    <v>7</v>
  </rv>
  <rv s="3">
    <fb>2574.8000000000002</fb>
    <v>5</v>
  </rv>
  <rv s="3">
    <fb>2587.98</fb>
    <v>5</v>
  </rv>
  <rv s="3">
    <fb>2530.0100000000002</fb>
    <v>5</v>
  </rv>
  <rv s="3">
    <fb>2584.66</fb>
    <v>5</v>
  </rv>
  <rv s="3">
    <fb>2456475</fb>
    <v>7</v>
  </rv>
  <rv s="3">
    <fb>2622.38</fb>
    <v>5</v>
  </rv>
  <rv s="3">
    <fb>2660</fb>
    <v>5</v>
  </rv>
  <rv s="3">
    <fb>2542.84</fb>
    <v>5</v>
  </rv>
  <rv s="3">
    <fb>2580.1</fb>
    <v>5</v>
  </rv>
  <rv s="3">
    <fb>1600939</fb>
    <v>7</v>
  </rv>
  <rv s="3">
    <fb>2626.08</fb>
    <v>5</v>
  </rv>
  <rv s="3">
    <fb>2653.0450000000001</fb>
    <v>5</v>
  </rv>
  <rv s="3">
    <fb>2578.6457999999998</fb>
    <v>5</v>
  </rv>
  <rv s="3">
    <fb>2667.02</fb>
    <v>5</v>
  </rv>
  <rv s="3">
    <fb>1718074</fb>
    <v>7</v>
  </rv>
  <rv s="3">
    <fb>2593.1799999999998</fb>
    <v>5</v>
  </rv>
  <rv s="3">
    <fb>2667.13</fb>
    <v>5</v>
  </rv>
  <rv s="3">
    <fb>2569.6999999999998</fb>
    <v>5</v>
  </rv>
  <rv s="3">
    <fb>2706.07</fb>
    <v>5</v>
  </rv>
  <rv s="3">
    <fb>1999300</fb>
    <v>7</v>
  </rv>
  <rv s="3">
    <fb>2683.2399</fb>
    <v>5</v>
  </rv>
  <rv s="3">
    <fb>2709.46</fb>
    <v>5</v>
  </rv>
  <rv s="3">
    <fb>2644.19</fb>
    <v>5</v>
  </rv>
  <rv s="3">
    <fb>2752.88</fb>
    <v>5</v>
  </rv>
  <rv s="3">
    <fb>3432182</fb>
    <v>7</v>
  </rv>
  <rv s="3">
    <fb>2751.89</fb>
    <v>5</v>
  </rv>
  <rv s="3">
    <fb>2755.855</fb>
    <v>5</v>
  </rv>
  <rv s="3">
    <fb>2687.37</fb>
    <v>5</v>
  </rv>
  <rv s="3">
    <fb>2960</fb>
    <v>5</v>
  </rv>
  <rv s="3">
    <fb>6159961</fb>
    <v>7</v>
  </rv>
  <rv s="3">
    <fb>3025</fb>
    <v>5</v>
  </rv>
  <rv s="3">
    <fb>3030.9315000000001</fb>
    <v>5</v>
  </rv>
  <rv s="3">
    <fb>2910.4501</fb>
    <v>5</v>
  </rv>
  <rv s="3">
    <fb>2861.8</fb>
    <v>5</v>
  </rv>
  <rv s="3">
    <fb>3575861</fb>
    <v>7</v>
  </rv>
  <rv s="3">
    <fb>2914.11</fb>
    <v>5</v>
  </rv>
  <rv s="3">
    <fb>2993.5</fb>
    <v>5</v>
  </rv>
  <rv s="3">
    <fb>2853.3063000000002</fb>
    <v>5</v>
  </rv>
  <rv s="3">
    <fb>2865.86</fb>
    <v>5</v>
  </rv>
  <rv s="3">
    <fb>2899911</fb>
    <v>7</v>
  </rv>
  <rv s="3">
    <fb>2868.8926999999999</fb>
    <v>5</v>
  </rv>
  <rv s="3">
    <fb>2897.5</fb>
    <v>5</v>
  </rv>
  <rv s="3">
    <fb>2810.3</fb>
    <v>5</v>
  </rv>
  <rv s="3">
    <fb>2784.02</fb>
    <v>5</v>
  </rv>
  <rv s="3">
    <fb>2748665</fb>
    <v>7</v>
  </rv>
  <rv s="3">
    <fb>2885</fb>
    <v>5</v>
  </rv>
  <rv s="3">
    <fb>2778</fb>
    <v>5</v>
  </rv>
  <rv s="3">
    <fb>2787.98</fb>
    <v>5</v>
  </rv>
  <rv s="3">
    <fb>2714180</fb>
    <v>7</v>
  </rv>
  <rv s="3">
    <fb>2780.53</fb>
    <v>5</v>
  </rv>
  <rv s="3">
    <fb>2800</fb>
    <v>5</v>
  </rv>
  <rv s="3">
    <fb>2740.277</fb>
    <v>5</v>
  </rv>
  <rv s="3">
    <fb>2831.84</fb>
    <v>5</v>
  </rv>
  <rv s="3">
    <fb>2007194</fb>
    <v>7</v>
  </rv>
  <rv s="3">
    <fb>2819.27</fb>
    <v>5</v>
  </rv>
  <rv s="3">
    <fb>2850.4850000000001</fb>
    <v>5</v>
  </rv>
  <rv s="3">
    <fb>2803.7406000000001</fb>
    <v>5</v>
  </rv>
  <rv s="3">
    <fb>2772.4</fb>
    <v>5</v>
  </rv>
  <rv s="3">
    <fb>1966533</fb>
    <v>7</v>
  </rv>
  <rv s="3">
    <fb>2794.07</fb>
    <v>5</v>
  </rv>
  <rv s="3">
    <fb>2829.69</fb>
    <v>5</v>
  </rv>
  <rv s="3">
    <fb>2759.14</fb>
    <v>5</v>
  </rv>
  <rv s="3">
    <fb>2685.65</fb>
    <v>5</v>
  </rv>
  <rv s="3">
    <fb>1997917</fb>
    <v>7</v>
  </rv>
  <rv s="3">
    <fb>2772</fb>
    <v>5</v>
  </rv>
  <rv s="3">
    <fb>2783.125</fb>
    <v>5</v>
  </rv>
  <rv s="3">
    <fb>2668</fb>
    <v>5</v>
  </rv>
  <rv s="3">
    <fb>2710.52</fb>
    <v>5</v>
  </rv>
  <rv s="3">
    <fb>1715054</fb>
    <v>7</v>
  </rv>
  <rv s="3">
    <fb>2665.13</fb>
    <v>5</v>
  </rv>
  <rv s="3">
    <fb>2726</fb>
    <v>5</v>
  </rv>
  <rv s="3">
    <fb>2732.17</fb>
    <v>5</v>
  </rv>
  <rv s="3">
    <fb>1335563</fb>
    <v>7</v>
  </rv>
  <rv s="3">
    <fb>2751.41</fb>
    <v>5</v>
  </rv>
  <rv s="3">
    <fb>2762.17</fb>
    <v>5</v>
  </rv>
  <rv s="3">
    <fb>2716.43</fb>
    <v>5</v>
  </rv>
  <rv s="3">
    <fb>2754.76</fb>
    <v>5</v>
  </rv>
  <rv s="3">
    <fb>1251065</fb>
    <v>7</v>
  </rv>
  <rv s="3">
    <fb>2732.93</fb>
    <v>5</v>
  </rv>
  <rv s="3">
    <fb>2761.72</fb>
    <v>5</v>
  </rv>
  <rv s="3">
    <fb>2698.4749999999999</fb>
    <v>5</v>
  </rv>
  <rv s="3">
    <fb>2650.78</fb>
    <v>5</v>
  </rv>
  <rv s="3">
    <fb>1947475</fb>
    <v>7</v>
  </rv>
  <rv s="3">
    <fb>2724.86</fb>
    <v>5</v>
  </rv>
  <rv s="3">
    <fb>2742.2698999999998</fb>
    <v>5</v>
  </rv>
  <rv s="3">
    <fb>2649.57</fb>
    <v>5</v>
  </rv>
  <rv s="3">
    <fb>2608.06</fb>
    <v>5</v>
  </rv>
  <rv s="3">
    <fb>2280972</fb>
    <v>7</v>
  </rv>
  <rv s="3">
    <fb>2669.34</fb>
    <v>5</v>
  </rv>
  <rv s="3">
    <fb>2681.3998999999999</fb>
    <v>5</v>
  </rv>
  <rv s="3">
    <fb>2603.9299999999998</fb>
    <v>5</v>
  </rv>
  <rv s="3">
    <fb>2596.27</fb>
    <v>5</v>
  </rv>
  <rv s="3">
    <fb>2249537</fb>
    <v>7</v>
  </rv>
  <rv s="3">
    <fb>2596.7618000000002</fb>
    <v>5</v>
  </rv>
  <rv s="3">
    <fb>2643.605</fb>
    <v>5</v>
  </rv>
  <rv s="3">
    <fb>2564.4650000000001</fb>
    <v>5</v>
  </rv>
  <rv s="3">
    <fb>2551.7600000000002</fb>
    <v>5</v>
  </rv>
  <rv s="3">
    <fb>1639301</fb>
    <v>7</v>
  </rv>
  <rv s="3">
    <fb>2632.97</fb>
    <v>5</v>
  </rv>
  <rv s="3">
    <fb>2641.02</fb>
    <v>5</v>
  </rv>
  <rv s="3">
    <fb>2550.5500000000002</fb>
    <v>5</v>
  </rv>
  <rv s="3">
    <fb>2653.82</fb>
    <v>5</v>
  </rv>
  <rv s="3">
    <fb>2722754</fb>
    <v>7</v>
  </rv>
  <rv s="3">
    <fb>2499.0650000000001</fb>
    <v>5</v>
  </rv>
  <rv s="3">
    <fb>2689.19</fb>
    <v>5</v>
  </rv>
  <rv s="3">
    <fb>1820299</fb>
    <v>7</v>
  </rv>
  <rv s="3">
    <fb>2671.04</fb>
    <v>5</v>
  </rv>
  <rv s="3">
    <fb>2705.43</fb>
    <v>5</v>
  </rv>
  <rv s="3">
    <fb>2635.03</fb>
    <v>5</v>
  </rv>
  <rv s="3">
    <fb>2701.14</fb>
    <v>5</v>
  </rv>
  <rv s="3">
    <fb>1943221</fb>
    <v>7</v>
  </rv>
  <rv s="3">
    <fb>2661</fb>
    <v>5</v>
  </rv>
  <rv s="3">
    <fb>2715.03</fb>
    <v>5</v>
  </rv>
  <rv s="3">
    <fb>2651.8449999999998</fb>
    <v>5</v>
  </rv>
  <rv s="3">
    <fb>2681.23</fb>
    <v>5</v>
  </rv>
  <rv s="3">
    <fb>1324768</fb>
    <v>7</v>
  </rv>
  <rv s="3">
    <fb>2697.57</fb>
    <v>5</v>
  </rv>
  <rv s="3">
    <fb>2725.11</fb>
    <v>5</v>
  </rv>
  <rv s="3">
    <fb>2664.37</fb>
    <v>5</v>
  </rv>
  <rv s="3">
    <fb>2691.43</fb>
    <v>5</v>
  </rv>
  <rv s="3">
    <fb>1175990</fb>
    <v>7</v>
  </rv>
  <rv s="3">
    <fb>2692.56</fb>
    <v>5</v>
  </rv>
  <rv s="3">
    <fb>2705.25</fb>
    <v>5</v>
  </rv>
  <rv s="3">
    <fb>2661.4308000000001</fb>
    <v>5</v>
  </rv>
  <rv s="3">
    <fb>2677.99</fb>
    <v>5</v>
  </rv>
  <rv s="3">
    <fb>1230162</fb>
    <v>7</v>
  </rv>
  <rv s="3">
    <fb>2720.2</fb>
    <v>5</v>
  </rv>
  <rv s="3">
    <fb>2728.7899000000002</fb>
    <v>5</v>
  </rv>
  <rv s="3">
    <fb>2660.51</fb>
    <v>5</v>
  </rv>
  <rv s="3">
    <fb>2638.13</fb>
    <v>5</v>
  </rv>
  <rv s="3">
    <fb>1522532</fb>
    <v>7</v>
  </rv>
  <rv s="3">
    <fb>2658.55</fb>
    <v>5</v>
  </rv>
  <rv s="3">
    <fb>2677.03</fb>
    <v>5</v>
  </rv>
  <rv s="3">
    <fb>2606.75</fb>
    <v>5</v>
  </rv>
  <rv s="3">
    <fb>2527.5700000000002</fb>
    <v>5</v>
  </rv>
  <rv s="3">
    <fb>2255647</fb>
    <v>7</v>
  </rv>
  <rv s="3">
    <fb>2629.76</fb>
    <v>5</v>
  </rv>
  <rv s="3">
    <fb>2634.7</fb>
    <v>5</v>
  </rv>
  <rv s="3">
    <fb>2525.9</fb>
    <v>5</v>
  </rv>
  <rv s="3">
    <fb>2542.09</fb>
    <v>5</v>
  </rv>
  <rv s="3">
    <fb>2021355</fb>
    <v>7</v>
  </rv>
  <rv s="3">
    <fb>2525</fb>
    <v>5</v>
  </rv>
  <rv s="3">
    <fb>2625</fb>
    <v>5</v>
  </rv>
  <rv s="3">
    <fb>2513.4937</fb>
    <v>5</v>
  </rv>
  <rv s="3">
    <fb>2668.4</fb>
    <v>5</v>
  </rv>
  <rv s="3">
    <fb>1851270</fb>
    <v>7</v>
  </rv>
  <rv s="3">
    <fb>2674.71</fb>
    <v>5</v>
  </rv>
  <rv s="3">
    <fb>2598.0100000000002</fb>
    <v>5</v>
  </rv>
  <rv s="3">
    <fb>2648.59</fb>
    <v>5</v>
  </rv>
  <rv s="3">
    <fb>1355070</fb>
    <v>7</v>
  </rv>
  <rv s="3">
    <fb>2625.32</fb>
    <v>5</v>
  </rv>
  <rv s="3">
    <fb>2665.4349999999999</fb>
    <v>5</v>
  </rv>
  <rv s="3">
    <fb>2618.25</fb>
    <v>5</v>
  </rv>
  <rv s="3">
    <fb>1576322</fb>
    <v>7</v>
  </rv>
  <rv s="3">
    <fb>2669.77</fb>
    <v>5</v>
  </rv>
  <rv s="3">
    <fb>2675.91</fb>
    <v>5</v>
  </rv>
  <rv s="3">
    <fb>2592.63</fb>
    <v>5</v>
  </rv>
  <rv s="3">
    <fb>2597.41</fb>
    <v>5</v>
  </rv>
  <rv s="0">
    <v>http://commons.wikimedia.org/wiki/File:Adobe_Systems_logo_and_wordmark.svg</v>
    <v>commons.wikimedia.org</v>
  </rv>
  <rv s="4">
    <v>986</v>
    <v>1227</v>
  </rv>
  <rv s="5">
    <v>12</v>
    <v>https://www.bing.com/th?id=AMMS_8f9887bbe9a0de55785480179eb55aa9&amp;qlt=95</v>
    <v>1228</v>
    <v>0</v>
    <v>https://www.bing.com/images/search?form=xlimg&amp;q=adobe+systems</v>
    <v>Image of ADOBE INC.</v>
  </rv>
  <rv s="0">
    <v>https://www.bing.com/financeapi/forcetrigger?t=a1mv7w&amp;q=XNAS%3aADBE&amp;form=skydnc</v>
    <v>Learn more on Bing</v>
  </rv>
  <rv s="6">
    <v>en-US</v>
    <v>a1mv7w</v>
    <v>268435456</v>
    <v>1</v>
    <v>Powered by Refinitiv</v>
    <v>8</v>
    <v>ADOBE INC. (XNAS:ADBE)</v>
    <v>10</v>
    <v>11</v>
    <v>Finance</v>
    <v>13</v>
    <v>699.54</v>
    <v>415.43</v>
    <v>1.0916999999999999</v>
    <v>-22.57</v>
    <v>1.4890000000000001E-3</v>
    <v>-5.1417999999999998E-2</v>
    <v>0.62</v>
    <v>USD</v>
    <v>Adobe Inc., formerly Adobe Systems Incorporated, is a software company. The Company offers products and services used by professionals, marketers, knowledge workers, application developers, enterprises and consumers for creating, managing, measuring, optimizing and engaging with compelling content and experiences. It operates through three segments: Digital Media, Digital Experience and Publishing. Its Digital Media segment provides tools and solutions that enable individuals, small and medium businesses and enterprises to create, publish, promote and monetize their digital content. Its Digital Experience segment provides solutions and services for how digital advertising and marketing are created, managed, executed, measured and optimized. Its Publishing segment addresses market opportunities ranging from the diverse authoring and publishing needs of technical and business publishing to its legacy type and original equipment manufacturer printing businesses.</v>
    <v>25988</v>
    <v>Nasdaq Stock Market</v>
    <v>XNAS</v>
    <v>XNAS</v>
    <v>345 PARK AVE, SAN JOSE, CA, 95110-2704 US</v>
    <v>440.61</v>
    <v>1229</v>
    <v>Software &amp; IT Services</v>
    <v>Stock</v>
    <v>44631.916563529689</v>
    <v>1230</v>
    <v>415.43</v>
    <v>196406500000</v>
    <v>ADOBE INC.</v>
    <v>ADOBE INC.</v>
    <v>439.66</v>
    <v>41.534399999999998</v>
    <v>438.95</v>
    <v>416.38</v>
    <v>417</v>
    <v>471700000</v>
    <v>ADBE</v>
    <v>ADOBE INC. (XNAS:ADBE)</v>
    <v>4434498</v>
    <v>3621088</v>
    <v>1997</v>
  </rv>
  <rv s="2">
    <v>1231</v>
  </rv>
  <rv s="3">
    <fb>564.37</fb>
    <v>5</v>
  </rv>
  <rv s="3">
    <fb>2863488</fb>
    <v>7</v>
  </rv>
  <rv s="3">
    <fb>566.65</fb>
    <v>5</v>
  </rv>
  <rv s="3">
    <fb>575</fb>
    <v>5</v>
  </rv>
  <rv s="3">
    <fb>553.26729999999998</fb>
    <v>5</v>
  </rv>
  <rv s="3">
    <fb>554</fb>
    <v>5</v>
  </rv>
  <rv s="3">
    <fb>4344805</fb>
    <v>7</v>
  </rv>
  <rv s="3">
    <fb>563.9</fb>
    <v>5</v>
  </rv>
  <rv s="3">
    <fb>564.29999999999995</fb>
    <v>5</v>
  </rv>
  <rv s="3">
    <fb>541.30999999999995</fb>
    <v>5</v>
  </rv>
  <rv s="3">
    <fb>514.42999999999995</fb>
    <v>5</v>
  </rv>
  <rv s="3">
    <fb>7394814</fb>
    <v>7</v>
  </rv>
  <rv s="3">
    <fb>535</fb>
    <v>5</v>
  </rv>
  <rv s="3">
    <fb>538.745</fb>
    <v>5</v>
  </rv>
  <rv s="3">
    <fb>514</fb>
    <v>5</v>
  </rv>
  <rv s="3">
    <fb>514.12</fb>
    <v>5</v>
  </rv>
  <rv s="3">
    <fb>3913592</fb>
    <v>7</v>
  </rv>
  <rv s="3">
    <fb>510</fb>
    <v>5</v>
  </rv>
  <rv s="3">
    <fb>526.30999999999995</fb>
    <v>5</v>
  </rv>
  <rv s="3">
    <fb>508.2</fb>
    <v>5</v>
  </rv>
  <rv s="3">
    <fb>510.7</fb>
    <v>5</v>
  </rv>
  <rv s="3">
    <fb>3605411</fb>
    <v>7</v>
  </rv>
  <rv s="3">
    <fb>513.66</fb>
    <v>5</v>
  </rv>
  <rv s="3">
    <fb>520.41999999999996</fb>
    <v>5</v>
  </rv>
  <rv s="3">
    <fb>504</fb>
    <v>5</v>
  </rv>
  <rv s="3">
    <fb>525.83000000000004</fb>
    <v>5</v>
  </rv>
  <rv s="3">
    <fb>5429694</fb>
    <v>7</v>
  </rv>
  <rv s="3">
    <fb>500</fb>
    <v>5</v>
  </rv>
  <rv s="3">
    <fb>526.58000000000004</fb>
    <v>5</v>
  </rv>
  <rv s="3">
    <fb>497.01</fb>
    <v>5</v>
  </rv>
  <rv s="3">
    <fb>529.89</fb>
    <v>5</v>
  </rv>
  <rv s="3">
    <fb>3422161</fb>
    <v>7</v>
  </rv>
  <rv s="3">
    <fb>525.55330000000004</fb>
    <v>5</v>
  </rv>
  <rv s="3">
    <fb>535.17999999999995</fb>
    <v>5</v>
  </rv>
  <rv s="3">
    <fb>520.98209999999995</fb>
    <v>5</v>
  </rv>
  <rv s="3">
    <fb>532.37</fb>
    <v>5</v>
  </rv>
  <rv s="3">
    <fb>2901791</fb>
    <v>7</v>
  </rv>
  <rv s="3">
    <fb>533.09</fb>
    <v>5</v>
  </rv>
  <rv s="3">
    <fb>541.59</fb>
    <v>5</v>
  </rv>
  <rv s="3">
    <fb>529.28</fb>
    <v>5</v>
  </rv>
  <rv s="3">
    <fb>516.9</fb>
    <v>5</v>
  </rv>
  <rv s="3">
    <fb>3406500</fb>
    <v>7</v>
  </rv>
  <rv s="3">
    <fb>532.22</fb>
    <v>5</v>
  </rv>
  <rv s="3">
    <fb>535.26499999999999</fb>
    <v>5</v>
  </rv>
  <rv s="3">
    <fb>516.32000000000005</fb>
    <v>5</v>
  </rv>
  <rv s="3">
    <fb>520.6</fb>
    <v>5</v>
  </rv>
  <rv s="3">
    <fb>2659825</fb>
    <v>7</v>
  </rv>
  <rv s="3">
    <fb>514.49</fb>
    <v>5</v>
  </rv>
  <rv s="3">
    <fb>522.57150000000001</fb>
    <v>5</v>
  </rv>
  <rv s="3">
    <fb>511.27</fb>
    <v>5</v>
  </rv>
  <rv s="3">
    <fb>513.34</fb>
    <v>5</v>
  </rv>
  <rv s="3">
    <fb>3461507</fb>
    <v>7</v>
  </rv>
  <rv s="3">
    <fb>510.39</fb>
    <v>5</v>
  </rv>
  <rv s="3">
    <fb>519.39</fb>
    <v>5</v>
  </rv>
  <rv s="3">
    <fb>504.98</fb>
    <v>5</v>
  </rv>
  <rv s="3">
    <fb>516.58000000000004</fb>
    <v>5</v>
  </rv>
  <rv s="3">
    <fb>2985891</fb>
    <v>7</v>
  </rv>
  <rv s="3">
    <fb>516.48</fb>
    <v>5</v>
  </rv>
  <rv s="3">
    <fb>528.91790000000003</fb>
    <v>5</v>
  </rv>
  <rv s="3">
    <fb>515.29999999999995</fb>
    <v>5</v>
  </rv>
  <rv s="3">
    <fb>510.85</fb>
    <v>5</v>
  </rv>
  <rv s="3">
    <fb>3208136</fb>
    <v>7</v>
  </rv>
  <rv s="3">
    <fb>522.38</fb>
    <v>5</v>
  </rv>
  <rv s="3">
    <fb>532.02499999999998</fb>
    <v>5</v>
  </rv>
  <rv s="3">
    <fb>509.64</fb>
    <v>5</v>
  </rv>
  <rv s="3">
    <fb>499.91</fb>
    <v>5</v>
  </rv>
  <rv s="3">
    <fb>4276067</fb>
    <v>7</v>
  </rv>
  <rv s="3">
    <fb>508.5</fb>
    <v>5</v>
  </rv>
  <rv s="3">
    <fb>513.86239999999998</fb>
    <v>5</v>
  </rv>
  <rv s="3">
    <fb>499.27010000000001</fb>
    <v>5</v>
  </rv>
  <rv s="3">
    <fb>519.66</fb>
    <v>5</v>
  </rv>
  <rv s="3">
    <fb>7555213</fb>
    <v>7</v>
  </rv>
  <rv s="3">
    <fb>491.07</fb>
    <v>5</v>
  </rv>
  <rv s="3">
    <fb>520.42999999999995</fb>
    <v>5</v>
  </rv>
  <rv s="3">
    <fb>483.31</fb>
    <v>5</v>
  </rv>
  <rv s="3">
    <fb>502.72</fb>
    <v>5</v>
  </rv>
  <rv s="3">
    <fb>4051522</fb>
    <v>7</v>
  </rv>
  <rv s="3">
    <fb>505.51</fb>
    <v>5</v>
  </rv>
  <rv s="3">
    <fb>514.26</fb>
    <v>5</v>
  </rv>
  <rv s="3">
    <fb>500.01</fb>
    <v>5</v>
  </rv>
  <rv s="3">
    <fb>500.81</fb>
    <v>5</v>
  </rv>
  <rv s="3">
    <fb>4449496</fb>
    <v>7</v>
  </rv>
  <rv s="3">
    <fb>520.49</fb>
    <v>5</v>
  </rv>
  <rv s="3">
    <fb>494.22</fb>
    <v>5</v>
  </rv>
  <rv s="3">
    <fb>493.05</fb>
    <v>5</v>
  </rv>
  <rv s="3">
    <fb>5870522</fb>
    <v>7</v>
  </rv>
  <rv s="3">
    <fb>508.94</fb>
    <v>5</v>
  </rv>
  <rv s="3">
    <fb>513.23</fb>
    <v>5</v>
  </rv>
  <rv s="3">
    <fb>485.62</fb>
    <v>5</v>
  </rv>
  <rv s="3">
    <fb>518.16</fb>
    <v>5</v>
  </rv>
  <rv s="3">
    <fb>4339027</fb>
    <v>7</v>
  </rv>
  <rv s="3">
    <fb>494.09010000000001</fb>
    <v>5</v>
  </rv>
  <rv s="3">
    <fb>519</fb>
    <v>5</v>
  </rv>
  <rv s="3">
    <fb>480.62</fb>
    <v>5</v>
  </rv>
  <rv s="3">
    <fb>534.29999999999995</fb>
    <v>5</v>
  </rv>
  <rv s="3">
    <fb>3995098</fb>
    <v>7</v>
  </rv>
  <rv s="3">
    <fb>518.98</fb>
    <v>5</v>
  </rv>
  <rv s="3">
    <fb>534.94000000000005</fb>
    <v>5</v>
  </rv>
  <rv s="3">
    <fb>514.39</fb>
    <v>5</v>
  </rv>
  <rv s="3">
    <fb>535.98</fb>
    <v>5</v>
  </rv>
  <rv s="3">
    <fb>2307434</fb>
    <v>7</v>
  </rv>
  <rv s="3">
    <fb>536</fb>
    <v>5</v>
  </rv>
  <rv s="3">
    <fb>538.77</fb>
    <v>5</v>
  </rv>
  <rv s="3">
    <fb>527.72</fb>
    <v>5</v>
  </rv>
  <rv s="3">
    <fb>2494142</fb>
    <v>7</v>
  </rv>
  <rv s="3">
    <fb>536.25</fb>
    <v>5</v>
  </rv>
  <rv s="3">
    <fb>540.46</fb>
    <v>5</v>
  </rv>
  <rv s="3">
    <fb>529.32010000000002</fb>
    <v>5</v>
  </rv>
  <rv s="3">
    <fb>510.83</fb>
    <v>5</v>
  </rv>
  <rv s="3">
    <fb>3058710</fb>
    <v>7</v>
  </rv>
  <rv s="3">
    <fb>522.87</fb>
    <v>5</v>
  </rv>
  <rv s="3">
    <fb>525.17999999999995</fb>
    <v>5</v>
  </rv>
  <rv s="3">
    <fb>508.75</fb>
    <v>5</v>
  </rv>
  <rv s="3">
    <fb>513.54</fb>
    <v>5</v>
  </rv>
  <rv s="3">
    <fb>2583714</fb>
    <v>7</v>
  </rv>
  <rv s="3">
    <fb>503.77</fb>
    <v>5</v>
  </rv>
  <rv s="3">
    <fb>519.97</fb>
    <v>5</v>
  </rv>
  <rv s="3">
    <fb>507.1</fb>
    <v>5</v>
  </rv>
  <rv s="3">
    <fb>3120737</fb>
    <v>7</v>
  </rv>
  <rv s="3">
    <fb>516</fb>
    <v>5</v>
  </rv>
  <rv s="3">
    <fb>500.95</fb>
    <v>5</v>
  </rv>
  <rv s="3">
    <fb>511.31</fb>
    <v>5</v>
  </rv>
  <rv s="3">
    <fb>3205743</fb>
    <v>7</v>
  </rv>
  <rv s="3">
    <fb>501.63</fb>
    <v>5</v>
  </rv>
  <rv s="3">
    <fb>513.51</fb>
    <v>5</v>
  </rv>
  <rv s="3">
    <fb>501.07</fb>
    <v>5</v>
  </rv>
  <rv s="3">
    <fb>521.75</fb>
    <v>5</v>
  </rv>
  <rv s="3">
    <fb>2542201</fb>
    <v>7</v>
  </rv>
  <rv s="3">
    <fb>520.35</fb>
    <v>5</v>
  </rv>
  <rv s="3">
    <fb>522.48</fb>
    <v>5</v>
  </rv>
  <rv s="3">
    <fb>515.05999999999995</fb>
    <v>5</v>
  </rv>
  <rv s="3">
    <fb>495.02</fb>
    <v>5</v>
  </rv>
  <rv s="3">
    <fb>4735802</fb>
    <v>7</v>
  </rv>
  <rv s="3">
    <fb>508.08</fb>
    <v>5</v>
  </rv>
  <rv s="3">
    <fb>514.47990000000004</fb>
    <v>5</v>
  </rv>
  <rv s="3">
    <fb>492.28</fb>
    <v>5</v>
  </rv>
  <rv s="3">
    <fb>473.97</fb>
    <v>5</v>
  </rv>
  <rv s="3">
    <fb>5026970</fb>
    <v>7</v>
  </rv>
  <rv s="3">
    <fb>497.92</fb>
    <v>5</v>
  </rv>
  <rv s="3">
    <fb>499.93</fb>
    <v>5</v>
  </rv>
  <rv s="3">
    <fb>472.89519999999999</fb>
    <v>5</v>
  </rv>
  <rv s="3">
    <fb>474.01</fb>
    <v>5</v>
  </rv>
  <rv s="3">
    <fb>3372122</fb>
    <v>7</v>
  </rv>
  <rv s="3">
    <fb>473.2</fb>
    <v>5</v>
  </rv>
  <rv s="3">
    <fb>478.57</fb>
    <v>5</v>
  </rv>
  <rv s="3">
    <fb>469.21010000000001</fb>
    <v>5</v>
  </rv>
  <rv s="3">
    <fb>479.5</fb>
    <v>5</v>
  </rv>
  <rv s="3">
    <fb>3745338</fb>
    <v>7</v>
  </rv>
  <rv s="3">
    <fb>482.53370000000001</fb>
    <v>5</v>
  </rv>
  <rv s="3">
    <fb>472.39</fb>
    <v>5</v>
  </rv>
  <rv s="3">
    <fb>477.7</fb>
    <v>5</v>
  </rv>
  <rv s="3">
    <fb>3750472</fb>
    <v>7</v>
  </rv>
  <rv s="3">
    <fb>476.48500000000001</fb>
    <v>5</v>
  </rv>
  <rv s="3">
    <fb>480.21</fb>
    <v>5</v>
  </rv>
  <rv s="3">
    <fb>467.27</fb>
    <v>5</v>
  </rv>
  <rv s="3">
    <fb>457.71</fb>
    <v>5</v>
  </rv>
  <rv s="3">
    <fb>4021128</fb>
    <v>7</v>
  </rv>
  <rv s="3">
    <fb>473.14</fb>
    <v>5</v>
  </rv>
  <rv s="3">
    <fb>476.45</fb>
    <v>5</v>
  </rv>
  <rv s="3">
    <fb>456.05</fb>
    <v>5</v>
  </rv>
  <rv s="3">
    <fb>442.56</fb>
    <v>5</v>
  </rv>
  <rv s="3">
    <fb>5194162</fb>
    <v>7</v>
  </rv>
  <rv s="3">
    <fb>458.69</fb>
    <v>5</v>
  </rv>
  <rv s="3">
    <fb>459.3</fb>
    <v>5</v>
  </rv>
  <rv s="3">
    <fb>441.77</fb>
    <v>5</v>
  </rv>
  <rv s="3">
    <fb>438.4</fb>
    <v>5</v>
  </rv>
  <rv s="3">
    <fb>4287637</fb>
    <v>7</v>
  </rv>
  <rv s="3">
    <fb>440.35</fb>
    <v>5</v>
  </rv>
  <rv s="3">
    <fb>451.09</fb>
    <v>5</v>
  </rv>
  <rv s="3">
    <fb>435.05</fb>
    <v>5</v>
  </rv>
  <rv s="3">
    <fb>429.45</fb>
    <v>5</v>
  </rv>
  <rv s="3">
    <fb>4263021</fb>
    <v>7</v>
  </rv>
  <rv s="3">
    <fb>447.78</fb>
    <v>5</v>
  </rv>
  <rv s="3">
    <fb>449.59</fb>
    <v>5</v>
  </rv>
  <rv s="3">
    <fb>428.06</fb>
    <v>5</v>
  </rv>
  <rv s="3">
    <fb>463.82</fb>
    <v>5</v>
  </rv>
  <rv s="3">
    <fb>6448772</fb>
    <v>7</v>
  </rv>
  <rv s="3">
    <fb>418.59</fb>
    <v>5</v>
  </rv>
  <rv s="3">
    <fb>465.93</fb>
    <v>5</v>
  </rv>
  <rv s="3">
    <fb>416.81240000000003</fb>
    <v>5</v>
  </rv>
  <rv s="3">
    <fb>465.54</fb>
    <v>5</v>
  </rv>
  <rv s="3">
    <fb>2869739</fb>
    <v>7</v>
  </rv>
  <rv s="3">
    <fb>465.39</fb>
    <v>5</v>
  </rv>
  <rv s="3">
    <fb>468.51990000000001</fb>
    <v>5</v>
  </rv>
  <rv s="3">
    <fb>456.01499999999999</fb>
    <v>5</v>
  </rv>
  <rv s="3">
    <fb>467.68</fb>
    <v>5</v>
  </rv>
  <rv s="3">
    <fb>3302341</fb>
    <v>7</v>
  </rv>
  <rv s="3">
    <fb>462.4</fb>
    <v>5</v>
  </rv>
  <rv s="3">
    <fb>468.48</fb>
    <v>5</v>
  </rv>
  <rv s="3">
    <fb>458.86</fb>
    <v>5</v>
  </rv>
  <rv s="3">
    <fb>466.68</fb>
    <v>5</v>
  </rv>
  <rv s="3">
    <fb>3352760</fb>
    <v>7</v>
  </rv>
  <rv s="3">
    <fb>468</fb>
    <v>5</v>
  </rv>
  <rv s="3">
    <fb>479.21</fb>
    <v>5</v>
  </rv>
  <rv s="3">
    <fb>462.92</fb>
    <v>5</v>
  </rv>
  <rv s="3">
    <fb>471.18</fb>
    <v>5</v>
  </rv>
  <rv s="3">
    <fb>2948450</fb>
    <v>7</v>
  </rv>
  <rv s="3">
    <fb>471.94</fb>
    <v>5</v>
  </rv>
  <rv s="3">
    <fb>477.49</fb>
    <v>5</v>
  </rv>
  <rv s="3">
    <fb>466.04</fb>
    <v>5</v>
  </rv>
  <rv s="3">
    <fb>459.08</fb>
    <v>5</v>
  </rv>
  <rv s="3">
    <fb>2906318</fb>
    <v>7</v>
  </rv>
  <rv s="3">
    <fb>475.83</fb>
    <v>5</v>
  </rv>
  <rv s="3">
    <fb>476.05</fb>
    <v>5</v>
  </rv>
  <rv s="3">
    <fb>455.44499999999999</fb>
    <v>5</v>
  </rv>
  <rv s="3">
    <fb>452.13</fb>
    <v>5</v>
  </rv>
  <rv s="3">
    <fb>2752177</fb>
    <v>7</v>
  </rv>
  <rv s="3">
    <fb>455.49</fb>
    <v>5</v>
  </rv>
  <rv s="3">
    <fb>463.52</fb>
    <v>5</v>
  </rv>
  <rv s="3">
    <fb>447</fb>
    <v>5</v>
  </rv>
  <rv s="3">
    <fb>437.97</fb>
    <v>5</v>
  </rv>
  <rv s="3">
    <fb>3676072</fb>
    <v>7</v>
  </rv>
  <rv s="3">
    <fb>456.22</fb>
    <v>5</v>
  </rv>
  <rv s="3">
    <fb>457.68</fb>
    <v>5</v>
  </rv>
  <rv s="3">
    <fb>437.18</fb>
    <v>5</v>
  </rv>
  <rv s="3">
    <fb>431.53</fb>
    <v>5</v>
  </rv>
  <rv s="3">
    <fb>3734842</fb>
    <v>7</v>
  </rv>
  <rv s="3">
    <fb>432.51</fb>
    <v>5</v>
  </rv>
  <rv s="3">
    <fb>443.8</fb>
    <v>5</v>
  </rv>
  <rv s="3">
    <fb>421.36</fb>
    <v>5</v>
  </rv>
  <rv s="3">
    <fb>450.87</fb>
    <v>5</v>
  </rv>
  <rv s="3">
    <fb>2900118</fb>
    <v>7</v>
  </rv>
  <rv s="3">
    <fb>453.11</fb>
    <v>5</v>
  </rv>
  <rv s="3">
    <fb>438.93</fb>
    <v>5</v>
  </rv>
  <rv s="3">
    <fb>438.95</fb>
    <v>5</v>
  </rv>
  <rv s="3">
    <fb>2722310</fb>
    <v>7</v>
  </rv>
  <rv s="3">
    <fb>444.68</fb>
    <v>5</v>
  </rv>
  <rv s="3">
    <fb>447.65</fb>
    <v>5</v>
  </rv>
  <rv s="3">
    <fb>433.01</fb>
    <v>5</v>
  </rv>
  <rv s="3">
    <fb>4434498</fb>
    <v>7</v>
  </rv>
  <rv s="3">
    <fb>439.66</fb>
    <v>5</v>
  </rv>
  <rv s="3">
    <fb>440.61</fb>
    <v>5</v>
  </rv>
  <rv s="3">
    <fb>415.43</fb>
    <v>5</v>
  </rv>
  <rv s="3">
    <fb>416.38</fb>
    <v>5</v>
  </rv>
  <rv s="0">
    <v>https://www.bing.com/financeapi/forcetrigger?t=a1xkhw&amp;q=XNYS%3aMGM&amp;form=skydnc</v>
    <v>Learn more on Bing</v>
  </rv>
  <rv s="1">
    <v>en-US</v>
    <v>a1xkhw</v>
    <v>268435456</v>
    <v>1</v>
    <v>Powered by Refinitiv</v>
    <v>0</v>
    <v>MGM RESORTS INTERNATIONAL (XNYS:MGM)</v>
    <v>2</v>
    <v>3</v>
    <v>Finance</v>
    <v>4</v>
    <v>51.17</v>
    <v>35.57</v>
    <v>2.3603000000000001</v>
    <v>-0.78</v>
    <v>-1.2470000000000001E-3</v>
    <v>-1.9075999999999999E-2</v>
    <v>-0.05</v>
    <v>USD</v>
    <v>MGM Resorts International is a holding company. The Company, through its subsidiaries, owns and operates casino resorts. The Company segments include Las Vegas Strip Resorts, Regional Operations and MGM China. Las Vegas Strip Resorts, which consists of Bellagio, MGM Grand Las Vegas (including The Signature), Mandalay Bay (including Delano and Four Seasons), The Mirage, Luxor, New York-New York (including The Park), Excalibur and Park MGM (including NoMad Las Vegas). Regional Operations, which consists of MGM Grand Detroit in Detroit, Michigan; Beau Rivage in Biloxi, Mississippi; Gold Strike Tunica in Tunica, Mississippi; Borgata in Atlantic City, New Jersey; MGM National Harbor in Prince George’s County, Maryland; MGM Springfield in Springfield, Massachusetts; Empire City in Yonkers, New York, and MGM Northfield Park in Northfield Park, Ohio. MGM China consists of MGM Macau and MGM Cotai.</v>
    <v>42000</v>
    <v>New York Stock Exchange</v>
    <v>XNYS</v>
    <v>XNYS</v>
    <v>3600 LAS VEGAS BLVD S, LAS VEGAS, NV, 89109-4303 US</v>
    <v>41.5</v>
    <v>Hotels &amp; Entertainment Services</v>
    <v>Stock</v>
    <v>44631.881944444445</v>
    <v>1467</v>
    <v>40.06</v>
    <v>17615200000</v>
    <v>MGM RESORTS INTERNATIONAL</v>
    <v>MGM RESORTS INTERNATIONAL</v>
    <v>41.2</v>
    <v>16.387499999999999</v>
    <v>40.89</v>
    <v>40.11</v>
    <v>40.06</v>
    <v>439172300</v>
    <v>MGM</v>
    <v>MGM RESORTS INTERNATIONAL (XNYS:MGM)</v>
    <v>3744069</v>
    <v>6222960</v>
    <v>1986</v>
  </rv>
  <rv s="2">
    <v>1468</v>
  </rv>
  <rv s="3">
    <fb>45.48</fb>
    <v>5</v>
  </rv>
  <rv s="3">
    <fb>5187816</fb>
    <v>7</v>
  </rv>
  <rv s="3">
    <fb>45.04</fb>
    <v>5</v>
  </rv>
  <rv s="3">
    <fb>46.37</fb>
    <v>5</v>
  </rv>
  <rv s="3">
    <fb>44.8</fb>
    <v>5</v>
  </rv>
  <rv s="3">
    <fb>45.39</fb>
    <v>5</v>
  </rv>
  <rv s="3">
    <fb>4036088</fb>
    <v>7</v>
  </rv>
  <rv s="3">
    <fb>46.2</fb>
    <v>5</v>
  </rv>
  <rv s="3">
    <fb>46.6</fb>
    <v>5</v>
  </rv>
  <rv s="3">
    <fb>45.07</fb>
    <v>5</v>
  </rv>
  <rv s="3">
    <fb>43.04</fb>
    <v>5</v>
  </rv>
  <rv s="3">
    <fb>5511417</fb>
    <v>7</v>
  </rv>
  <rv s="3">
    <fb>45.344999999999999</fb>
    <v>5</v>
  </rv>
  <rv s="3">
    <fb>45.5</fb>
    <v>5</v>
  </rv>
  <rv s="3">
    <fb>43.02</fb>
    <v>5</v>
  </rv>
  <rv s="3">
    <fb>44.32</fb>
    <v>5</v>
  </rv>
  <rv s="3">
    <fb>5031900</fb>
    <v>7</v>
  </rv>
  <rv s="3">
    <fb>43.49</fb>
    <v>5</v>
  </rv>
  <rv s="3">
    <fb>44.76</fb>
    <v>5</v>
  </rv>
  <rv s="3">
    <fb>43.42</fb>
    <v>5</v>
  </rv>
  <rv s="3">
    <fb>44.53</fb>
    <v>5</v>
  </rv>
  <rv s="3">
    <fb>5477007</fb>
    <v>7</v>
  </rv>
  <rv s="3">
    <fb>44.58</fb>
    <v>5</v>
  </rv>
  <rv s="3">
    <fb>45.38</fb>
    <v>5</v>
  </rv>
  <rv s="3">
    <fb>44.34</fb>
    <v>5</v>
  </rv>
  <rv s="3">
    <fb>43.62</fb>
    <v>5</v>
  </rv>
  <rv s="3">
    <fb>4576429</fb>
    <v>7</v>
  </rv>
  <rv s="3">
    <fb>44.63</fb>
    <v>5</v>
  </rv>
  <rv s="3">
    <fb>44.77</fb>
    <v>5</v>
  </rv>
  <rv s="3">
    <fb>42.28</fb>
    <v>5</v>
  </rv>
  <rv s="3">
    <fb>44.95</fb>
    <v>5</v>
  </rv>
  <rv s="3">
    <fb>4851527</fb>
    <v>7</v>
  </rv>
  <rv s="3">
    <fb>43.57</fb>
    <v>5</v>
  </rv>
  <rv s="3">
    <fb>45.28</fb>
    <v>5</v>
  </rv>
  <rv s="3">
    <fb>43.41</fb>
    <v>5</v>
  </rv>
  <rv s="3">
    <fb>4371125</fb>
    <v>7</v>
  </rv>
  <rv s="3">
    <fb>45.27</fb>
    <v>5</v>
  </rv>
  <rv s="3">
    <fb>45.45</fb>
    <v>5</v>
  </rv>
  <rv s="3">
    <fb>44.23</fb>
    <v>5</v>
  </rv>
  <rv s="3">
    <fb>44.25</fb>
    <v>5</v>
  </rv>
  <rv s="3">
    <fb>4264030</fb>
    <v>7</v>
  </rv>
  <rv s="3">
    <fb>44.82</fb>
    <v>5</v>
  </rv>
  <rv s="3">
    <fb>45.7</fb>
    <v>5</v>
  </rv>
  <rv s="3">
    <fb>44.04</fb>
    <v>5</v>
  </rv>
  <rv s="3">
    <fb>44.47</fb>
    <v>5</v>
  </rv>
  <rv s="3">
    <fb>5292777</fb>
    <v>7</v>
  </rv>
  <rv s="3">
    <fb>46.05</fb>
    <v>5</v>
  </rv>
  <rv s="3">
    <fb>46.44</fb>
    <v>5</v>
  </rv>
  <rv s="3">
    <fb>43.61</fb>
    <v>5</v>
  </rv>
  <rv s="3">
    <fb>43.83</fb>
    <v>5</v>
  </rv>
  <rv s="3">
    <fb>4291356</fb>
    <v>7</v>
  </rv>
  <rv s="3">
    <fb>43.91</fb>
    <v>5</v>
  </rv>
  <rv s="3">
    <fb>44.73</fb>
    <v>5</v>
  </rv>
  <rv s="3">
    <fb>43.405000000000001</fb>
    <v>5</v>
  </rv>
  <rv s="3">
    <fb>42.21</fb>
    <v>5</v>
  </rv>
  <rv s="3">
    <fb>5893213</fb>
    <v>7</v>
  </rv>
  <rv s="3">
    <fb>44.14</fb>
    <v>5</v>
  </rv>
  <rv s="3">
    <fb>42.11</fb>
    <v>5</v>
  </rv>
  <rv s="3">
    <fb>41.55</fb>
    <v>5</v>
  </rv>
  <rv s="3">
    <fb>5826474</fb>
    <v>7</v>
  </rv>
  <rv s="3">
    <fb>42.43</fb>
    <v>5</v>
  </rv>
  <rv s="3">
    <fb>41.44</fb>
    <v>5</v>
  </rv>
  <rv s="3">
    <fb>40.96</fb>
    <v>5</v>
  </rv>
  <rv s="3">
    <fb>6150963</fb>
    <v>7</v>
  </rv>
  <rv s="3">
    <fb>41.51</fb>
    <v>5</v>
  </rv>
  <rv s="3">
    <fb>42.25</fb>
    <v>5</v>
  </rv>
  <rv s="3">
    <fb>40.43</fb>
    <v>5</v>
  </rv>
  <rv s="3">
    <fb>41.89</fb>
    <v>5</v>
  </rv>
  <rv s="3">
    <fb>7052805</fb>
    <v>7</v>
  </rv>
  <rv s="3">
    <fb>39.81</fb>
    <v>5</v>
  </rv>
  <rv s="3">
    <fb>41.99</fb>
    <v>5</v>
  </rv>
  <rv s="3">
    <fb>39.049999999999997</fb>
    <v>5</v>
  </rv>
  <rv s="3">
    <fb>41.98</fb>
    <v>5</v>
  </rv>
  <rv s="3">
    <fb>4214458</fb>
    <v>7</v>
  </rv>
  <rv s="3">
    <fb>41.29</fb>
    <v>5</v>
  </rv>
  <rv s="3">
    <fb>42.51</fb>
    <v>5</v>
  </rv>
  <rv s="3">
    <fb>40.734999999999999</fb>
    <v>5</v>
  </rv>
  <rv s="3">
    <fb>41.68</fb>
    <v>5</v>
  </rv>
  <rv s="3">
    <fb>5722845</fb>
    <v>7</v>
  </rv>
  <rv s="3">
    <fb>42.6</fb>
    <v>5</v>
  </rv>
  <rv s="3">
    <fb>43.45</fb>
    <v>5</v>
  </rv>
  <rv s="3">
    <fb>41.43</fb>
    <v>5</v>
  </rv>
  <rv s="3">
    <fb>40.619999999999997</fb>
    <v>5</v>
  </rv>
  <rv s="3">
    <fb>5284417</fb>
    <v>7</v>
  </rv>
  <rv s="3">
    <fb>41.95</fb>
    <v>5</v>
  </rv>
  <rv s="3">
    <fb>42.71</fb>
    <v>5</v>
  </rv>
  <rv s="3">
    <fb>40.340000000000003</fb>
    <v>5</v>
  </rv>
  <rv s="3">
    <fb>41.63</fb>
    <v>5</v>
  </rv>
  <rv s="3">
    <fb>5108369</fb>
    <v>7</v>
  </rv>
  <rv s="3">
    <fb>40.81</fb>
    <v>5</v>
  </rv>
  <rv s="3">
    <fb>41.65</fb>
    <v>5</v>
  </rv>
  <rv s="3">
    <fb>39.86</fb>
    <v>5</v>
  </rv>
  <rv s="3">
    <fb>42.72</fb>
    <v>5</v>
  </rv>
  <rv s="3">
    <fb>5671222</fb>
    <v>7</v>
  </rv>
  <rv s="3">
    <fb>41.48</fb>
    <v>5</v>
  </rv>
  <rv s="3">
    <fb>42.79</fb>
    <v>5</v>
  </rv>
  <rv s="3">
    <fb>41.22</fb>
    <v>5</v>
  </rv>
  <rv s="3">
    <fb>44.16</fb>
    <v>5</v>
  </rv>
  <rv s="3">
    <fb>4841156</fb>
    <v>7</v>
  </rv>
  <rv s="3">
    <fb>43.2</fb>
    <v>5</v>
  </rv>
  <rv s="3">
    <fb>44.319899999999997</fb>
    <v>5</v>
  </rv>
  <rv s="3">
    <fb>42.75</fb>
    <v>5</v>
  </rv>
  <rv s="3">
    <fb>43.64</fb>
    <v>5</v>
  </rv>
  <rv s="3">
    <fb>3556762</fb>
    <v>7</v>
  </rv>
  <rv s="3">
    <fb>44.18</fb>
    <v>5</v>
  </rv>
  <rv s="3">
    <fb>44.39</fb>
    <v>5</v>
  </rv>
  <rv s="3">
    <fb>43.31</fb>
    <v>5</v>
  </rv>
  <rv s="3">
    <fb>42.98</fb>
    <v>5</v>
  </rv>
  <rv s="3">
    <fb>3562032</fb>
    <v>7</v>
  </rv>
  <rv s="3">
    <fb>43.26</fb>
    <v>5</v>
  </rv>
  <rv s="3">
    <fb>44.05</fb>
    <v>5</v>
  </rv>
  <rv s="3">
    <fb>42.95</fb>
    <v>5</v>
  </rv>
  <rv s="3">
    <fb>44.54</fb>
    <v>5</v>
  </rv>
  <rv s="3">
    <fb>4809626</fb>
    <v>7</v>
  </rv>
  <rv s="3">
    <fb>42.82</fb>
    <v>5</v>
  </rv>
  <rv s="3">
    <fb>44.83</fb>
    <v>5</v>
  </rv>
  <rv s="3">
    <fb>42.62</fb>
    <v>5</v>
  </rv>
  <rv s="3">
    <fb>45.61</fb>
    <v>5</v>
  </rv>
  <rv s="3">
    <fb>6149230</fb>
    <v>7</v>
  </rv>
  <rv s="3">
    <fb>44.68</fb>
    <v>5</v>
  </rv>
  <rv s="3">
    <fb>46.03</fb>
    <v>5</v>
  </rv>
  <rv s="3">
    <fb>47.2</fb>
    <v>5</v>
  </rv>
  <rv s="3">
    <fb>9317754</fb>
    <v>7</v>
  </rv>
  <rv s="3">
    <fb>46.12</fb>
    <v>5</v>
  </rv>
  <rv s="3">
    <fb>47.38</fb>
    <v>5</v>
  </rv>
  <rv s="3">
    <fb>48.52</fb>
    <v>5</v>
  </rv>
  <rv s="3">
    <fb>6628890</fb>
    <v>7</v>
  </rv>
  <rv s="3">
    <fb>47.45</fb>
    <v>5</v>
  </rv>
  <rv s="3">
    <fb>48.7</fb>
    <v>5</v>
  </rv>
  <rv s="3">
    <fb>47.3</fb>
    <v>5</v>
  </rv>
  <rv s="3">
    <fb>47.07</fb>
    <v>5</v>
  </rv>
  <rv s="3">
    <fb>10074320</fb>
    <v>7</v>
  </rv>
  <rv s="3">
    <fb>48</fb>
    <v>5</v>
  </rv>
  <rv s="3">
    <fb>49</fb>
    <v>5</v>
  </rv>
  <rv s="3">
    <fb>46.62</fb>
    <v>5</v>
  </rv>
  <rv s="3">
    <fb>45.46</fb>
    <v>5</v>
  </rv>
  <rv s="3">
    <fb>7871472</fb>
    <v>7</v>
  </rv>
  <rv s="3">
    <fb>47.95</fb>
    <v>5</v>
  </rv>
  <rv s="3">
    <fb>45.18</fb>
    <v>5</v>
  </rv>
  <rv s="3">
    <fb>44.65</fb>
    <v>5</v>
  </rv>
  <rv s="3">
    <fb>5067398</fb>
    <v>7</v>
  </rv>
  <rv s="3">
    <fb>45.58</fb>
    <v>5</v>
  </rv>
  <rv s="3">
    <fb>46.23</fb>
    <v>5</v>
  </rv>
  <rv s="3">
    <fb>45.08</fb>
    <v>5</v>
  </rv>
  <rv s="3">
    <fb>6287655</fb>
    <v>7</v>
  </rv>
  <rv s="3">
    <fb>45.43</fb>
    <v>5</v>
  </rv>
  <rv s="3">
    <fb>45.9</fb>
    <v>5</v>
  </rv>
  <rv s="3">
    <fb>45.17</fb>
    <v>5</v>
  </rv>
  <rv s="3">
    <fb>5413248</fb>
    <v>7</v>
  </rv>
  <rv s="3">
    <fb>45.69</fb>
    <v>5</v>
  </rv>
  <rv s="3">
    <fb>44.28</fb>
    <v>5</v>
  </rv>
  <rv s="3">
    <fb>43.68</fb>
    <v>5</v>
  </rv>
  <rv s="3">
    <fb>4426035</fb>
    <v>7</v>
  </rv>
  <rv s="3">
    <fb>45.05</fb>
    <v>5</v>
  </rv>
  <rv s="3">
    <fb>43.59</fb>
    <v>5</v>
  </rv>
  <rv s="3">
    <fb>43.56</fb>
    <v>5</v>
  </rv>
  <rv s="3">
    <fb>5214072</fb>
    <v>7</v>
  </rv>
  <rv s="3">
    <fb>43.5</fb>
    <v>5</v>
  </rv>
  <rv s="3">
    <fb>44.284999999999997</fb>
    <v>5</v>
  </rv>
  <rv s="3">
    <fb>42.981400000000001</fb>
    <v>5</v>
  </rv>
  <rv s="3">
    <fb>43.23</fb>
    <v>5</v>
  </rv>
  <rv s="3">
    <fb>5606149</fb>
    <v>7</v>
  </rv>
  <rv s="3">
    <fb>43.27</fb>
    <v>5</v>
  </rv>
  <rv s="3">
    <fb>43.94</fb>
    <v>5</v>
  </rv>
  <rv s="3">
    <fb>42.57</fb>
    <v>5</v>
  </rv>
  <rv s="3">
    <fb>42.48</fb>
    <v>5</v>
  </rv>
  <rv s="3">
    <fb>5208124</fb>
    <v>7</v>
  </rv>
  <rv s="3">
    <fb>42.371000000000002</fb>
    <v>5</v>
  </rv>
  <rv s="3">
    <fb>43.51</fb>
    <v>5</v>
  </rv>
  <rv s="3">
    <fb>5536579</fb>
    <v>7</v>
  </rv>
  <rv s="3">
    <fb>40.57</fb>
    <v>5</v>
  </rv>
  <rv s="3">
    <fb>43.63</fb>
    <v>5</v>
  </rv>
  <rv s="3">
    <fb>40.450000000000003</fb>
    <v>5</v>
  </rv>
  <rv s="3">
    <fb>45.12</fb>
    <v>5</v>
  </rv>
  <rv s="3">
    <fb>5417858</fb>
    <v>7</v>
  </rv>
  <rv s="3">
    <fb>43.78</fb>
    <v>5</v>
  </rv>
  <rv s="3">
    <fb>45.15</fb>
    <v>5</v>
  </rv>
  <rv s="3">
    <fb>44.29</fb>
    <v>5</v>
  </rv>
  <rv s="3">
    <fb>6383462</fb>
    <v>7</v>
  </rv>
  <rv s="3">
    <fb>44.26</fb>
    <v>5</v>
  </rv>
  <rv s="3">
    <fb>41.92</fb>
    <v>5</v>
  </rv>
  <rv s="3">
    <fb>5925730</fb>
    <v>7</v>
  </rv>
  <rv s="3">
    <fb>44.1</fb>
    <v>5</v>
  </rv>
  <rv s="3">
    <fb>44.11</fb>
    <v>5</v>
  </rv>
  <rv s="3">
    <fb>43.73</fb>
    <v>5</v>
  </rv>
  <rv s="3">
    <fb>5813651</fb>
    <v>7</v>
  </rv>
  <rv s="3">
    <fb>44.237000000000002</fb>
    <v>5</v>
  </rv>
  <rv s="3">
    <fb>43.35</fb>
    <v>5</v>
  </rv>
  <rv s="3">
    <fb>4957440</fb>
    <v>7</v>
  </rv>
  <rv s="3">
    <fb>44.98</fb>
    <v>5</v>
  </rv>
  <rv s="3">
    <fb>43.05</fb>
    <v>5</v>
  </rv>
  <rv s="3">
    <fb>41.54</fb>
    <v>5</v>
  </rv>
  <rv s="3">
    <fb>6807695</fb>
    <v>7</v>
  </rv>
  <rv s="3">
    <fb>42.89</fb>
    <v>5</v>
  </rv>
  <rv s="3">
    <fb>40.409999999999997</fb>
    <v>5</v>
  </rv>
  <rv s="3">
    <fb>37.479999999999997</fb>
    <v>5</v>
  </rv>
  <rv s="3">
    <fb>9245104</fb>
    <v>7</v>
  </rv>
  <rv s="3">
    <fb>41.52</fb>
    <v>5</v>
  </rv>
  <rv s="3">
    <fb>37.44</fb>
    <v>5</v>
  </rv>
  <rv s="3">
    <fb>37.630000000000003</fb>
    <v>5</v>
  </rv>
  <rv s="3">
    <fb>8132132</fb>
    <v>7</v>
  </rv>
  <rv s="3">
    <fb>37.79</fb>
    <v>5</v>
  </rv>
  <rv s="3">
    <fb>38.954999999999998</fb>
    <v>5</v>
  </rv>
  <rv s="3">
    <fb>36.46</fb>
    <v>5</v>
  </rv>
  <rv s="3">
    <fb>40.28</fb>
    <v>5</v>
  </rv>
  <rv s="3">
    <fb>6192910</fb>
    <v>7</v>
  </rv>
  <rv s="3">
    <fb>39.19</fb>
    <v>5</v>
  </rv>
  <rv s="3">
    <fb>40.9101</fb>
    <v>5</v>
  </rv>
  <rv s="3">
    <fb>39.0456</fb>
    <v>5</v>
  </rv>
  <rv s="3">
    <fb>40.89</fb>
    <v>5</v>
  </rv>
  <rv s="3">
    <fb>5525428</fb>
    <v>7</v>
  </rv>
  <rv s="3">
    <fb>39.18</fb>
    <v>5</v>
  </rv>
  <rv s="3">
    <fb>41.07</fb>
    <v>5</v>
  </rv>
  <rv s="3">
    <fb>38.950000000000003</fb>
    <v>5</v>
  </rv>
  <rv s="3">
    <fb>3744069</fb>
    <v>7</v>
  </rv>
  <rv s="3">
    <fb>41.2</fb>
    <v>5</v>
  </rv>
  <rv s="3">
    <fb>41.5</fb>
    <v>5</v>
  </rv>
  <rv s="3">
    <fb>40.06</fb>
    <v>5</v>
  </rv>
  <rv s="3">
    <fb>40.11</fb>
    <v>5</v>
  </rv>
  <rv s="0">
    <v>http://en.wikipedia.org/wiki/The_Walt_Disney_Company</v>
    <v>Wikipedia</v>
  </rv>
  <rv s="4">
    <v>986</v>
    <v>1689</v>
  </rv>
  <rv s="5">
    <v>12</v>
    <v>https://www.bing.com/th?id=AMMS_0aa288ba528f6f45e3de87d97e250136&amp;qlt=95</v>
    <v>1690</v>
    <v>0</v>
    <v>https://www.bing.com/images/search?form=xlimg&amp;q=the+walt+disney+company</v>
    <v>Image of THE WALT DISNEY COMPANY</v>
  </rv>
  <rv s="0">
    <v>https://www.bing.com/financeapi/forcetrigger?t=a1r2z2&amp;q=XNYS%3aDIS&amp;form=skydnc</v>
    <v>Learn more on Bing</v>
  </rv>
  <rv s="6">
    <v>en-US</v>
    <v>a1r2z2</v>
    <v>268435456</v>
    <v>1</v>
    <v>Powered by Refinitiv</v>
    <v>8</v>
    <v>THE WALT DISNEY COMPANY (XNYS:DIS)</v>
    <v>10</v>
    <v>11</v>
    <v>Finance</v>
    <v>4</v>
    <v>198.54</v>
    <v>129.26</v>
    <v>1.2010000000000001</v>
    <v>-1.89</v>
    <v>-3.4160000000000002E-3</v>
    <v>-1.4141999999999998E-2</v>
    <v>-0.45</v>
    <v>USD</v>
    <v>The Walt Disney Company is a worldwide entertainment company. The Company operates in four business segments: Media Networks, Parks, Experiences and Products, Studio Entertainment, and Direct-To-Consumer (DTC) and International. The media networks segment includes cable and broadcast television networks, television production and distribution operations, domestic television stations, and radio networks and stations. The Company's Parks and Experiences include theme parks, resorts, Disney Cruise Line and Disney Vacation Club. The studio entertainment operations include motion picture production and distribution, development, production and licensing of live entertainment events, and music production and distribution. Its DTC businesses consist of subscription services that provide video streaming of general entertainment, family and sports programming. The Company's International Channels produce local programs or acquire rights from its domestic studios and from third parties.</v>
    <v>190000</v>
    <v>New York Stock Exchange</v>
    <v>XNYS</v>
    <v>XNYS</v>
    <v>500 S Buena Vista St, BURBANK, CA, 91521-0001 US</v>
    <v>136.16</v>
    <v>1691</v>
    <v>Media &amp; Publishing</v>
    <v>Stock</v>
    <v>44631.905446955469</v>
    <v>1692</v>
    <v>131.57</v>
    <v>239868500000</v>
    <v>THE WALT DISNEY COMPANY</v>
    <v>THE WALT DISNEY COMPANY</v>
    <v>135.08000000000001</v>
    <v>76.572999999999993</v>
    <v>133.63999999999999</v>
    <v>131.75</v>
    <v>131.30000000000001</v>
    <v>1820633000</v>
    <v>DIS</v>
    <v>THE WALT DISNEY COMPANY (XNYS:DIS)</v>
    <v>7058388</v>
    <v>13014400</v>
    <v>2018</v>
  </rv>
  <rv s="2">
    <v>1693</v>
  </rv>
  <rv s="3">
    <fb>156.76</fb>
    <v>5</v>
  </rv>
  <rv s="3">
    <fb>10228257</fb>
    <v>7</v>
  </rv>
  <rv s="3">
    <fb>155.83000000000001</fb>
    <v>5</v>
  </rv>
  <rv s="3">
    <fb>157.56</fb>
    <v>5</v>
  </rv>
  <rv s="3">
    <fb>155.36000000000001</fb>
    <v>5</v>
  </rv>
  <rv s="3">
    <fb>155.72999999999999</fb>
    <v>5</v>
  </rv>
  <rv s="3">
    <fb>16582041</fb>
    <v>7</v>
  </rv>
  <rv s="3">
    <fb>158.59</fb>
    <v>5</v>
  </rv>
  <rv s="3">
    <fb>160.32</fb>
    <v>5</v>
  </rv>
  <rv s="3">
    <fb>155.55000000000001</fb>
    <v>5</v>
  </rv>
  <rv s="3">
    <fb>155.19</fb>
    <v>5</v>
  </rv>
  <rv s="3">
    <fb>12272097</fb>
    <v>7</v>
  </rv>
  <rv s="3">
    <fb>156.52000000000001</fb>
    <v>5</v>
  </rv>
  <rv s="3">
    <fb>159.38</fb>
    <v>5</v>
  </rv>
  <rv s="3">
    <fb>155.1</fb>
    <v>5</v>
  </rv>
  <rv s="3">
    <fb>156.9</fb>
    <v>5</v>
  </rv>
  <rv s="3">
    <fb>11095326</fb>
    <v>7</v>
  </rv>
  <rv s="3">
    <fb>156.24</fb>
    <v>5</v>
  </rv>
  <rv s="3">
    <fb>157.77000000000001</fb>
    <v>5</v>
  </rv>
  <rv s="3">
    <fb>153.67910000000001</fb>
    <v>5</v>
  </rv>
  <rv s="3">
    <fb>157.83000000000001</fb>
    <v>5</v>
  </rv>
  <rv s="3">
    <fb>9554622</fb>
    <v>7</v>
  </rv>
  <rv s="3">
    <fb>159.30000000000001</fb>
    <v>5</v>
  </rv>
  <rv s="3">
    <fb>156.29</fb>
    <v>5</v>
  </rv>
  <rv s="3">
    <fb>156.6</fb>
    <v>5</v>
  </rv>
  <rv s="3">
    <fb>8672855</fb>
    <v>7</v>
  </rv>
  <rv s="3">
    <fb>157.97999999999999</fb>
    <v>5</v>
  </rv>
  <rv s="3">
    <fb>158.27000000000001</fb>
    <v>5</v>
  </rv>
  <rv s="3">
    <fb>154.65</fb>
    <v>5</v>
  </rv>
  <rv s="3">
    <fb>157.88999999999999</fb>
    <v>5</v>
  </rv>
  <rv s="3">
    <fb>8042556</fb>
    <v>7</v>
  </rv>
  <rv s="3">
    <fb>156.62</fb>
    <v>5</v>
  </rv>
  <rv s="3">
    <fb>158.22</fb>
    <v>5</v>
  </rv>
  <rv s="3">
    <fb>155.94550000000001</fb>
    <v>5</v>
  </rv>
  <rv s="3">
    <fb>157.80000000000001</fb>
    <v>5</v>
  </rv>
  <rv s="3">
    <fb>6995649</fb>
    <v>7</v>
  </rv>
  <rv s="3">
    <fb>158.5</fb>
    <v>5</v>
  </rv>
  <rv s="3">
    <fb>158.99</fb>
    <v>5</v>
  </rv>
  <rv s="3">
    <fb>156.33000000000001</fb>
    <v>5</v>
  </rv>
  <rv s="3">
    <fb>155.44</fb>
    <v>5</v>
  </rv>
  <rv s="3">
    <fb>9680583</fb>
    <v>7</v>
  </rv>
  <rv s="3">
    <fb>157.69999999999999</fb>
    <v>5</v>
  </rv>
  <rv s="3">
    <fb>158.53</fb>
    <v>5</v>
  </rv>
  <rv s="3">
    <fb>155.16999999999999</fb>
    <v>5</v>
  </rv>
  <rv s="3">
    <fb>151.94</fb>
    <v>5</v>
  </rv>
  <rv s="3">
    <fb>16831957</fb>
    <v>7</v>
  </rv>
  <rv s="3">
    <fb>152.35</fb>
    <v>5</v>
  </rv>
  <rv s="3">
    <fb>152.62</fb>
    <v>5</v>
  </rv>
  <rv s="3">
    <fb>148.41499999999999</fb>
    <v>5</v>
  </rv>
  <rv s="3">
    <fb>152.27000000000001</fb>
    <v>5</v>
  </rv>
  <rv s="3">
    <fb>10425768</fb>
    <v>7</v>
  </rv>
  <rv s="3">
    <fb>151.11000000000001</fb>
    <v>5</v>
  </rv>
  <rv s="3">
    <fb>153.13</fb>
    <v>5</v>
  </rv>
  <rv s="3">
    <fb>149.83000000000001</fb>
    <v>5</v>
  </rv>
  <rv s="3">
    <fb>150.11000000000001</fb>
    <v>5</v>
  </rv>
  <rv s="3">
    <fb>10413247</fb>
    <v>7</v>
  </rv>
  <rv s="3">
    <fb>150.84</fb>
    <v>5</v>
  </rv>
  <rv s="3">
    <fb>152.86000000000001</fb>
    <v>5</v>
  </rv>
  <rv s="3">
    <fb>149.95500000000001</fb>
    <v>5</v>
  </rv>
  <rv s="3">
    <fb>147.62</fb>
    <v>5</v>
  </rv>
  <rv s="3">
    <fb>11760374</fb>
    <v>7</v>
  </rv>
  <rv s="3">
    <fb>150.905</fb>
    <v>5</v>
  </rv>
  <rv s="3">
    <fb>152.66</fb>
    <v>5</v>
  </rv>
  <rv s="3">
    <fb>147.15</fb>
    <v>5</v>
  </rv>
  <rv s="3">
    <fb>137.38</fb>
    <v>5</v>
  </rv>
  <rv s="3">
    <fb>34491847</fb>
    <v>7</v>
  </rv>
  <rv s="3">
    <fb>141.22999999999999</fb>
    <v>5</v>
  </rv>
  <rv s="3">
    <fb>141.87</fb>
    <v>5</v>
  </rv>
  <rv s="3">
    <fb>136.6319</fb>
    <v>5</v>
  </rv>
  <rv s="3">
    <fb>137.46</fb>
    <v>5</v>
  </rv>
  <rv s="3">
    <fb>31523846</fb>
    <v>7</v>
  </rv>
  <rv s="3">
    <fb>134.82</fb>
    <v>5</v>
  </rv>
  <rv s="3">
    <fb>137.68</fb>
    <v>5</v>
  </rv>
  <rv s="3">
    <fb>129.26</fb>
    <v>5</v>
  </rv>
  <rv s="3">
    <fb>136.51</fb>
    <v>5</v>
  </rv>
  <rv s="3">
    <fb>14694413</fb>
    <v>7</v>
  </rv>
  <rv s="3">
    <fb>135.29</fb>
    <v>5</v>
  </rv>
  <rv s="3">
    <fb>137.75</fb>
    <v>5</v>
  </rv>
  <rv s="3">
    <fb>132.38</fb>
    <v>5</v>
  </rv>
  <rv s="3">
    <fb>133.6</fb>
    <v>5</v>
  </rv>
  <rv s="3">
    <fb>14569916</fb>
    <v>7</v>
  </rv>
  <rv s="3">
    <fb>137.70699999999999</fb>
    <v>5</v>
  </rv>
  <rv s="3">
    <fb>138.19999999999999</fb>
    <v>5</v>
  </rv>
  <rv s="3">
    <fb>132.26</fb>
    <v>5</v>
  </rv>
  <rv s="3">
    <fb>135.41999999999999</fb>
    <v>5</v>
  </rv>
  <rv s="3">
    <fb>11913900</fb>
    <v>7</v>
  </rv>
  <rv s="3">
    <fb>135.07</fb>
    <v>5</v>
  </rv>
  <rv s="3">
    <fb>137.91</fb>
    <v>5</v>
  </rv>
  <rv s="3">
    <fb>134.02000000000001</fb>
    <v>5</v>
  </rv>
  <rv s="3">
    <fb>138.63</fb>
    <v>5</v>
  </rv>
  <rv s="3">
    <fb>10011666</fb>
    <v>7</v>
  </rv>
  <rv s="3">
    <fb>135.21</fb>
    <v>5</v>
  </rv>
  <rv s="3">
    <fb>138.69</fb>
    <v>5</v>
  </rv>
  <rv s="3">
    <fb>133.56</fb>
    <v>5</v>
  </rv>
  <rv s="3">
    <fb>142.97</fb>
    <v>5</v>
  </rv>
  <rv s="3">
    <fb>10185499</fb>
    <v>7</v>
  </rv>
  <rv s="3">
    <fb>138.86000000000001</fb>
    <v>5</v>
  </rv>
  <rv s="3">
    <fb>143.15</fb>
    <v>5</v>
  </rv>
  <rv s="3">
    <fb>138.47</fb>
    <v>5</v>
  </rv>
  <rv s="3">
    <fb>144.49</fb>
    <v>5</v>
  </rv>
  <rv s="3">
    <fb>8573340</fb>
    <v>7</v>
  </rv>
  <rv s="3">
    <fb>143.02000000000001</fb>
    <v>5</v>
  </rv>
  <rv s="3">
    <fb>144.69</fb>
    <v>5</v>
  </rv>
  <rv s="3">
    <fb>142.25</fb>
    <v>5</v>
  </rv>
  <rv s="3">
    <fb>142.62</fb>
    <v>5</v>
  </rv>
  <rv s="3">
    <fb>9529884</fb>
    <v>7</v>
  </rv>
  <rv s="3">
    <fb>144.19</fb>
    <v>5</v>
  </rv>
  <rv s="3">
    <fb>144.59</fb>
    <v>5</v>
  </rv>
  <rv s="3">
    <fb>141.38</fb>
    <v>5</v>
  </rv>
  <rv s="3">
    <fb>140.03</fb>
    <v>5</v>
  </rv>
  <rv s="3">
    <fb>9820585</fb>
    <v>7</v>
  </rv>
  <rv s="3">
    <fb>140</fb>
    <v>5</v>
  </rv>
  <rv s="3">
    <fb>142.04</fb>
    <v>5</v>
  </rv>
  <rv s="3">
    <fb>139.25</fb>
    <v>5</v>
  </rv>
  <rv s="3">
    <fb>142.02000000000001</fb>
    <v>5</v>
  </rv>
  <rv s="3">
    <fb>8061075</fb>
    <v>7</v>
  </rv>
  <rv s="3">
    <fb>140.04</fb>
    <v>5</v>
  </rv>
  <rv s="3">
    <fb>143.19</fb>
    <v>5</v>
  </rv>
  <rv s="3">
    <fb>139.53</fb>
    <v>5</v>
  </rv>
  <rv s="3">
    <fb>142.51</fb>
    <v>5</v>
  </rv>
  <rv s="3">
    <fb>10937517</fb>
    <v>7</v>
  </rv>
  <rv s="3">
    <fb>143.38999999999999</fb>
    <v>5</v>
  </rv>
  <rv s="3">
    <fb>144.09</fb>
    <v>5</v>
  </rv>
  <rv s="3">
    <fb>141.61000000000001</fb>
    <v>5</v>
  </rv>
  <rv s="3">
    <fb>142.47999999999999</fb>
    <v>5</v>
  </rv>
  <rv s="3">
    <fb>9231697</fb>
    <v>7</v>
  </rv>
  <rv s="3">
    <fb>141.79</fb>
    <v>5</v>
  </rv>
  <rv s="3">
    <fb>142.8879</fb>
    <v>5</v>
  </rv>
  <rv s="3">
    <fb>140.74</fb>
    <v>5</v>
  </rv>
  <rv s="3">
    <fb>147.22999999999999</fb>
    <v>5</v>
  </rv>
  <rv s="3">
    <fb>22877397</fb>
    <v>7</v>
  </rv>
  <rv s="3">
    <fb>144.37</fb>
    <v>5</v>
  </rv>
  <rv s="3">
    <fb>147.35499999999999</fb>
    <v>5</v>
  </rv>
  <rv s="3">
    <fb>143.25</fb>
    <v>5</v>
  </rv>
  <rv s="3">
    <fb>152.16</fb>
    <v>5</v>
  </rv>
  <rv s="3">
    <fb>42500322</fb>
    <v>7</v>
  </rv>
  <rv s="3">
    <fb>156.02000000000001</fb>
    <v>5</v>
  </rv>
  <rv s="3">
    <fb>157.5</fb>
    <v>5</v>
  </rv>
  <rv s="3">
    <fb>149.47</fb>
    <v>5</v>
  </rv>
  <rv s="3">
    <fb>17975207</fb>
    <v>7</v>
  </rv>
  <rv s="3">
    <fb>153.54</fb>
    <v>5</v>
  </rv>
  <rv s="3">
    <fb>154.69</fb>
    <v>5</v>
  </rv>
  <rv s="3">
    <fb>148.56</fb>
    <v>5</v>
  </rv>
  <rv s="3">
    <fb>150.85</fb>
    <v>5</v>
  </rv>
  <rv s="3">
    <fb>14694683</fb>
    <v>7</v>
  </rv>
  <rv s="3">
    <fb>149.37</fb>
    <v>5</v>
  </rv>
  <rv s="3">
    <fb>153.72999999999999</fb>
    <v>5</v>
  </rv>
  <rv s="3">
    <fb>149.21</fb>
    <v>5</v>
  </rv>
  <rv s="3">
    <fb>154.72</fb>
    <v>5</v>
  </rv>
  <rv s="3">
    <fb>12730923</fb>
    <v>7</v>
  </rv>
  <rv s="3">
    <fb>154.85</fb>
    <v>5</v>
  </rv>
  <rv s="3">
    <fb>152.51</fb>
    <v>5</v>
  </rv>
  <rv s="3">
    <fb>156.35</fb>
    <v>5</v>
  </rv>
  <rv s="3">
    <fb>10656352</fb>
    <v>7</v>
  </rv>
  <rv s="3">
    <fb>154.97999999999999</fb>
    <v>5</v>
  </rv>
  <rv s="3">
    <fb>156.72999999999999</fb>
    <v>5</v>
  </rv>
  <rv s="3">
    <fb>153.75</fb>
    <v>5</v>
  </rv>
  <rv s="3">
    <fb>152.94999999999999</fb>
    <v>5</v>
  </rv>
  <rv s="3">
    <fb>8110299</fb>
    <v>7</v>
  </rv>
  <rv s="3">
    <fb>155.3612</fb>
    <v>5</v>
  </rv>
  <rv s="3">
    <fb>152.61000000000001</fb>
    <v>5</v>
  </rv>
  <rv s="3">
    <fb>151.36000000000001</fb>
    <v>5</v>
  </rv>
  <rv s="3">
    <fb>10785503</fb>
    <v>7</v>
  </rv>
  <rv s="3">
    <fb>152.91</fb>
    <v>5</v>
  </rv>
  <rv s="3">
    <fb>153.6755</fb>
    <v>5</v>
  </rv>
  <rv s="3">
    <fb>150.05000000000001</fb>
    <v>5</v>
  </rv>
  <rv s="3">
    <fb>148.09</fb>
    <v>5</v>
  </rv>
  <rv s="3">
    <fb>12227209</fb>
    <v>7</v>
  </rv>
  <rv s="3">
    <fb>150.19</fb>
    <v>5</v>
  </rv>
  <rv s="3">
    <fb>150.79</fb>
    <v>5</v>
  </rv>
  <rv s="3">
    <fb>147.61000000000001</fb>
    <v>5</v>
  </rv>
  <rv s="3">
    <fb>145.87</fb>
    <v>5</v>
  </rv>
  <rv s="3">
    <fb>9300697</fb>
    <v>7</v>
  </rv>
  <rv s="3">
    <fb>149.5</fb>
    <v>5</v>
  </rv>
  <rv s="3">
    <fb>149.74</fb>
    <v>5</v>
  </rv>
  <rv s="3">
    <fb>145.5</fb>
    <v>5</v>
  </rv>
  <rv s="3">
    <fb>149.4</fb>
    <v>5</v>
  </rv>
  <rv s="3">
    <fb>12475485</fb>
    <v>7</v>
  </rv>
  <rv s="3">
    <fb>149.57</fb>
    <v>5</v>
  </rv>
  <rv s="3">
    <fb>149.53</fb>
    <v>5</v>
  </rv>
  <rv s="3">
    <fb>10149515</fb>
    <v>7</v>
  </rv>
  <rv s="3">
    <fb>149.56</fb>
    <v>5</v>
  </rv>
  <rv s="3">
    <fb>150.28</fb>
    <v>5</v>
  </rv>
  <rv s="3">
    <fb>147.22</fb>
    <v>5</v>
  </rv>
  <rv s="3">
    <fb>148.46</fb>
    <v>5</v>
  </rv>
  <rv s="3">
    <fb>10834719</fb>
    <v>7</v>
  </rv>
  <rv s="3">
    <fb>147.83000000000001</fb>
    <v>5</v>
  </rv>
  <rv s="3">
    <fb>149.47999999999999</fb>
    <v>5</v>
  </rv>
  <rv s="3">
    <fb>146.46</fb>
    <v>5</v>
  </rv>
  <rv s="3">
    <fb>145.69999999999999</fb>
    <v>5</v>
  </rv>
  <rv s="3">
    <fb>8943991</fb>
    <v>7</v>
  </rv>
  <rv s="3">
    <fb>147.86000000000001</fb>
    <v>5</v>
  </rv>
  <rv s="3">
    <fb>148.14599999999999</fb>
    <v>5</v>
  </rv>
  <rv s="3">
    <fb>143.779</fb>
    <v>5</v>
  </rv>
  <rv s="3">
    <fb>147.34</fb>
    <v>5</v>
  </rv>
  <rv s="3">
    <fb>7851027</fb>
    <v>7</v>
  </rv>
  <rv s="3">
    <fb>146.31</fb>
    <v>5</v>
  </rv>
  <rv s="3">
    <fb>148.465</fb>
    <v>5</v>
  </rv>
  <rv s="3">
    <fb>145.91999999999999</fb>
    <v>5</v>
  </rv>
  <rv s="3">
    <fb>145.57</fb>
    <v>5</v>
  </rv>
  <rv s="3">
    <fb>8048440</fb>
    <v>7</v>
  </rv>
  <rv s="3">
    <fb>147.31</fb>
    <v>5</v>
  </rv>
  <rv s="3">
    <fb>148.65</fb>
    <v>5</v>
  </rv>
  <rv s="3">
    <fb>144.44999999999999</fb>
    <v>5</v>
  </rv>
  <rv s="3">
    <fb>140.72</fb>
    <v>5</v>
  </rv>
  <rv s="3">
    <fb>12925361</fb>
    <v>7</v>
  </rv>
  <rv s="3">
    <fb>144.01</fb>
    <v>5</v>
  </rv>
  <rv s="3">
    <fb>144.26</fb>
    <v>5</v>
  </rv>
  <rv s="3">
    <fb>139.55000000000001</fb>
    <v>5</v>
  </rv>
  <rv s="3">
    <fb>133.5</fb>
    <v>5</v>
  </rv>
  <rv s="3">
    <fb>14549670</fb>
    <v>7</v>
  </rv>
  <rv s="3">
    <fb>140.28</fb>
    <v>5</v>
  </rv>
  <rv s="3">
    <fb>140.88999999999999</fb>
    <v>5</v>
  </rv>
  <rv s="3">
    <fb>133.44</fb>
    <v>5</v>
  </rv>
  <rv s="3">
    <fb>131.75</fb>
    <v>5</v>
  </rv>
  <rv s="3">
    <fb>16552011</fb>
    <v>7</v>
  </rv>
  <rv s="3">
    <fb>133.02000000000001</fb>
    <v>5</v>
  </rv>
  <rv s="3">
    <fb>135.48500000000001</fb>
    <v>5</v>
  </rv>
  <rv s="3">
    <fb>129.29</fb>
    <v>5</v>
  </rv>
  <rv s="3">
    <fb>133.65</fb>
    <v>5</v>
  </rv>
  <rv s="3">
    <fb>14616726</fb>
    <v>7</v>
  </rv>
  <rv s="3">
    <fb>135.49</fb>
    <v>5</v>
  </rv>
  <rv s="3">
    <fb>133.36000000000001</fb>
    <v>5</v>
  </rv>
  <rv s="3">
    <fb>133.63999999999999</fb>
    <v>5</v>
  </rv>
  <rv s="3">
    <fb>8447238</fb>
    <v>7</v>
  </rv>
  <rv s="3">
    <fb>132.36000000000001</fb>
    <v>5</v>
  </rv>
  <rv s="3">
    <fb>134.19999999999999</fb>
    <v>5</v>
  </rv>
  <rv s="3">
    <fb>131.62</fb>
    <v>5</v>
  </rv>
  <rv s="3">
    <fb>7058388</fb>
    <v>7</v>
  </rv>
  <rv s="3">
    <fb>135.08000000000001</fb>
    <v>5</v>
  </rv>
  <rv s="3">
    <fb>136.16</fb>
    <v>5</v>
  </rv>
  <rv s="3">
    <fb>131.57</fb>
    <v>5</v>
  </rv>
  <rv s="0">
    <v>https://www.bing.com/financeapi/forcetrigger?t=a1ygoc&amp;q=XNAS%3aNFLX&amp;form=skydnc</v>
    <v>Learn more on Bing</v>
  </rv>
  <rv s="1">
    <v>en-US</v>
    <v>a1ygoc</v>
    <v>268435456</v>
    <v>1</v>
    <v>Powered by Refinitiv</v>
    <v>0</v>
    <v>NETFLIX, INC. (XNAS:NFLX)</v>
    <v>2</v>
    <v>3</v>
    <v>Finance</v>
    <v>4</v>
    <v>700.98940000000005</v>
    <v>340</v>
    <v>1.0254000000000001</v>
    <v>-16.45</v>
    <v>-3.2619999999999997E-3</v>
    <v>-4.6108000000000003E-2</v>
    <v>-1.1100000000000001</v>
    <v>USD</v>
    <v>Netflix, Inc. (Netflix) is a provider of subscription streaming entertainment service. The Company has paid streaming memberships in over 190 countries and it allows members to watch a variety of television (TV) series, documentaries and feature films across a variety of genres and languages. Members can watch as much as they want, anytime, anywhere, on any Internet-connected screen. Members can play, pause and resume watching, without commercials. Additionally, Netflix offers its digital versatile disc (DVD)-by-mail service in the United States. It offers a variety of streaming membership plans, the price of which varies by country and the features of the plan. Pricing of its plans ranges from $2 to $24 per month. Members can watch content from Netflix through a range Internet-connected device, including televisions (TVs), digital video players, TV set-top boxes and mobile devices. The Company acquires, licenses and produces content, including original programing.</v>
    <v>11300</v>
    <v>Nasdaq Stock Market</v>
    <v>XNAS</v>
    <v>XNAS</v>
    <v>100 Winchester Cir, LOS GATOS, CA, 95032-1815 US</v>
    <v>363.36</v>
    <v>Software &amp; IT Services</v>
    <v>Stock</v>
    <v>44631.876332140622</v>
    <v>1927</v>
    <v>340</v>
    <v>151089500000</v>
    <v>NETFLIX, INC.</v>
    <v>NETFLIX, INC.</v>
    <v>361.19</v>
    <v>31.872399999999999</v>
    <v>356.77</v>
    <v>340.32</v>
    <v>339.21</v>
    <v>443963100</v>
    <v>NFLX</v>
    <v>NETFLIX, INC. (XNAS:NFLX)</v>
    <v>4819925</v>
    <v>6304732</v>
    <v>1997</v>
  </rv>
  <rv s="2">
    <v>1928</v>
  </rv>
  <rv s="3">
    <fb>597.37</fb>
    <v>5</v>
  </rv>
  <rv s="3">
    <fb>3068808</fb>
    <v>7</v>
  </rv>
  <rv s="3">
    <fb>605.61</fb>
    <v>5</v>
  </rv>
  <rv s="3">
    <fb>609.99</fb>
    <v>5</v>
  </rv>
  <rv s="3">
    <fb>590.55999999999995</fb>
    <v>5</v>
  </rv>
  <rv s="3">
    <fb>591.15</fb>
    <v>5</v>
  </rv>
  <rv s="3">
    <fb>4393135</fb>
    <v>7</v>
  </rv>
  <rv s="3">
    <fb>599.91</fb>
    <v>5</v>
  </rv>
  <rv s="3">
    <fb>600.40989999999999</fb>
    <v>5</v>
  </rv>
  <rv s="3">
    <fb>581.6</fb>
    <v>5</v>
  </rv>
  <rv s="3">
    <fb>567.52</fb>
    <v>5</v>
  </rv>
  <rv s="3">
    <fb>4148749</fb>
    <v>7</v>
  </rv>
  <rv s="3">
    <fb>592</fb>
    <v>5</v>
  </rv>
  <rv s="3">
    <fb>592.84</fb>
    <v>5</v>
  </rv>
  <rv s="3">
    <fb>566.88</fb>
    <v>5</v>
  </rv>
  <rv s="3">
    <fb>553.29</fb>
    <v>5</v>
  </rv>
  <rv s="3">
    <fb>5711795</fb>
    <v>7</v>
  </rv>
  <rv s="3">
    <fb>554.34</fb>
    <v>5</v>
  </rv>
  <rv s="3">
    <fb>563.36</fb>
    <v>5</v>
  </rv>
  <rv s="3">
    <fb>542.01</fb>
    <v>5</v>
  </rv>
  <rv s="3">
    <fb>541.05999999999995</fb>
    <v>5</v>
  </rv>
  <rv s="3">
    <fb>3382873</fb>
    <v>7</v>
  </rv>
  <rv s="3">
    <fb>549.46</fb>
    <v>5</v>
  </rv>
  <rv s="3">
    <fb>553.42999999999995</fb>
    <v>5</v>
  </rv>
  <rv s="3">
    <fb>538.21749999999997</fb>
    <v>5</v>
  </rv>
  <rv s="3">
    <fb>539.85</fb>
    <v>5</v>
  </rv>
  <rv s="3">
    <fb>4486145</fb>
    <v>7</v>
  </rv>
  <rv s="3">
    <fb>538.49</fb>
    <v>5</v>
  </rv>
  <rv s="3">
    <fb>543.69000000000005</fb>
    <v>5</v>
  </rv>
  <rv s="3">
    <fb>526.32000000000005</fb>
    <v>5</v>
  </rv>
  <rv s="3">
    <fb>540.84</fb>
    <v>5</v>
  </rv>
  <rv s="3">
    <fb>3077836</fb>
    <v>7</v>
  </rv>
  <rv s="3">
    <fb>536.99</fb>
    <v>5</v>
  </rv>
  <rv s="3">
    <fb>543.91</fb>
    <v>5</v>
  </rv>
  <rv s="3">
    <fb>530.07000000000005</fb>
    <v>5</v>
  </rv>
  <rv s="3">
    <fb>537.22</fb>
    <v>5</v>
  </rv>
  <rv s="3">
    <fb>3787372</fb>
    <v>7</v>
  </rv>
  <rv s="3">
    <fb>544.27</fb>
    <v>5</v>
  </rv>
  <rv s="3">
    <fb>532.02</fb>
    <v>5</v>
  </rv>
  <rv s="3">
    <fb>519.20000000000005</fb>
    <v>5</v>
  </rv>
  <rv s="3">
    <fb>4475063</fb>
    <v>7</v>
  </rv>
  <rv s="3">
    <fb>537.05999999999995</fb>
    <v>5</v>
  </rv>
  <rv s="3">
    <fb>540.79</fb>
    <v>5</v>
  </rv>
  <rv s="3">
    <fb>518.26</fb>
    <v>5</v>
  </rv>
  <rv s="3">
    <fb>525.69000000000005</fb>
    <v>5</v>
  </rv>
  <rv s="3">
    <fb>7861109</fb>
    <v>7</v>
  </rv>
  <rv s="3">
    <fb>517.6</fb>
    <v>5</v>
  </rv>
  <rv s="3">
    <fb>538.37</fb>
    <v>5</v>
  </rv>
  <rv s="3">
    <fb>511.88</fb>
    <v>5</v>
  </rv>
  <rv s="3">
    <fb>510.8</fb>
    <v>5</v>
  </rv>
  <rv s="3">
    <fb>4844418</fb>
    <v>7</v>
  </rv>
  <rv s="3">
    <fb>520.08000000000004</fb>
    <v>5</v>
  </rv>
  <rv s="3">
    <fb>508.68</fb>
    <v>5</v>
  </rv>
  <rv s="3">
    <fb>515.86</fb>
    <v>5</v>
  </rv>
  <rv s="3">
    <fb>4353508</fb>
    <v>7</v>
  </rv>
  <rv s="3">
    <fb>515</fb>
    <v>5</v>
  </rv>
  <rv s="3">
    <fb>523.21</fb>
    <v>5</v>
  </rv>
  <rv s="3">
    <fb>510.51</fb>
    <v>5</v>
  </rv>
  <rv s="3">
    <fb>508.25</fb>
    <v>5</v>
  </rv>
  <rv s="3">
    <fb>12658993</fb>
    <v>7</v>
  </rv>
  <rv s="3">
    <fb>517.74980000000005</fb>
    <v>5</v>
  </rv>
  <rv s="3">
    <fb>526.64</fb>
    <v>5</v>
  </rv>
  <rv s="3">
    <fb>506.93</fb>
    <v>5</v>
  </rv>
  <rv s="3">
    <fb>397.5</fb>
    <v>5</v>
  </rv>
  <rv s="3">
    <fb>58904266</fb>
    <v>7</v>
  </rv>
  <rv s="3">
    <fb>400.42500000000001</fb>
    <v>5</v>
  </rv>
  <rv s="3">
    <fb>409.1499</fb>
    <v>5</v>
  </rv>
  <rv s="3">
    <fb>379.99</fb>
    <v>5</v>
  </rv>
  <rv s="3">
    <fb>387.15</fb>
    <v>5</v>
  </rv>
  <rv s="3">
    <fb>32386782</fb>
    <v>7</v>
  </rv>
  <rv s="3">
    <fb>383.91</fb>
    <v>5</v>
  </rv>
  <rv s="3">
    <fb>387.26</fb>
    <v>5</v>
  </rv>
  <rv s="3">
    <fb>351.46</fb>
    <v>5</v>
  </rv>
  <rv s="3">
    <fb>366.42</fb>
    <v>5</v>
  </rv>
  <rv s="3">
    <fb>15145816</fb>
    <v>7</v>
  </rv>
  <rv s="3">
    <fb>379.14</fb>
    <v>5</v>
  </rv>
  <rv s="3">
    <fb>387.71</fb>
    <v>5</v>
  </rv>
  <rv s="3">
    <fb>365.13</fb>
    <v>5</v>
  </rv>
  <rv s="3">
    <fb>359.7</fb>
    <v>5</v>
  </rv>
  <rv s="3">
    <fb>12683981</fb>
    <v>7</v>
  </rv>
  <rv s="3">
    <fb>378.27</fb>
    <v>5</v>
  </rv>
  <rv s="3">
    <fb>382.66</fb>
    <v>5</v>
  </rv>
  <rv s="3">
    <fb>356.62</fb>
    <v>5</v>
  </rv>
  <rv s="3">
    <fb>386.7</fb>
    <v>5</v>
  </rv>
  <rv s="3">
    <fb>24324747</fb>
    <v>7</v>
  </rv>
  <rv s="3">
    <fb>382.06</fb>
    <v>5</v>
  </rv>
  <rv s="3">
    <fb>394.8</fb>
    <v>5</v>
  </rv>
  <rv s="3">
    <fb>378.1</fb>
    <v>5</v>
  </rv>
  <rv s="3">
    <fb>384.36</fb>
    <v>5</v>
  </rv>
  <rv s="3">
    <fb>11966605</fb>
    <v>7</v>
  </rv>
  <rv s="3">
    <fb>386.76</fb>
    <v>5</v>
  </rv>
  <rv s="3">
    <fb>387</fb>
    <v>5</v>
  </rv>
  <rv s="3">
    <fb>372.08</fb>
    <v>5</v>
  </rv>
  <rv s="3">
    <fb>427.14</fb>
    <v>5</v>
  </rv>
  <rv s="3">
    <fb>20047452</fb>
    <v>7</v>
  </rv>
  <rv s="3">
    <fb>401.97</fb>
    <v>5</v>
  </rv>
  <rv s="3">
    <fb>427.7</fb>
    <v>5</v>
  </rv>
  <rv s="3">
    <fb>398.2</fb>
    <v>5</v>
  </rv>
  <rv s="3">
    <fb>457.13</fb>
    <v>5</v>
  </rv>
  <rv s="3">
    <fb>22568099</fb>
    <v>7</v>
  </rv>
  <rv s="3">
    <fb>432.96</fb>
    <v>5</v>
  </rv>
  <rv s="3">
    <fb>458.48</fb>
    <v>5</v>
  </rv>
  <rv s="3">
    <fb>425.5401</fb>
    <v>5</v>
  </rv>
  <rv s="3">
    <fb>429.48</fb>
    <v>5</v>
  </rv>
  <rv s="3">
    <fb>14346010</fb>
    <v>7</v>
  </rv>
  <rv s="3">
    <fb>448.25</fb>
    <v>5</v>
  </rv>
  <rv s="3">
    <fb>451.98</fb>
    <v>5</v>
  </rv>
  <rv s="3">
    <fb>426.48</fb>
    <v>5</v>
  </rv>
  <rv s="3">
    <fb>405.6</fb>
    <v>5</v>
  </rv>
  <rv s="3">
    <fb>9905210</fb>
    <v>7</v>
  </rv>
  <rv s="3">
    <fb>421.44</fb>
    <v>5</v>
  </rv>
  <rv s="3">
    <fb>429.26</fb>
    <v>5</v>
  </rv>
  <rv s="3">
    <fb>404.28</fb>
    <v>5</v>
  </rv>
  <rv s="3">
    <fb>410.17</fb>
    <v>5</v>
  </rv>
  <rv s="3">
    <fb>7789798</fb>
    <v>7</v>
  </rv>
  <rv s="3">
    <fb>407.31</fb>
    <v>5</v>
  </rv>
  <rv s="3">
    <fb>412.77</fb>
    <v>5</v>
  </rv>
  <rv s="3">
    <fb>396.63909999999998</fb>
    <v>5</v>
  </rv>
  <rv s="3">
    <fb>402.1</fb>
    <v>5</v>
  </rv>
  <rv s="3">
    <fb>8232859</fb>
    <v>7</v>
  </rv>
  <rv s="3">
    <fb>412.35</fb>
    <v>5</v>
  </rv>
  <rv s="3">
    <fb>393.55</fb>
    <v>5</v>
  </rv>
  <rv s="3">
    <fb>403.53</fb>
    <v>5</v>
  </rv>
  <rv s="3">
    <fb>6818543</fb>
    <v>7</v>
  </rv>
  <rv s="3">
    <fb>398.18</fb>
    <v>5</v>
  </rv>
  <rv s="3">
    <fb>406.61</fb>
    <v>5</v>
  </rv>
  <rv s="3">
    <fb>395.83</fb>
    <v>5</v>
  </rv>
  <rv s="3">
    <fb>412.89</fb>
    <v>5</v>
  </rv>
  <rv s="3">
    <fb>7738227</fb>
    <v>7</v>
  </rv>
  <rv s="3">
    <fb>408.65</fb>
    <v>5</v>
  </rv>
  <rv s="3">
    <fb>412.98</fb>
    <v>5</v>
  </rv>
  <rv s="3">
    <fb>398.79</fb>
    <v>5</v>
  </rv>
  <rv s="3">
    <fb>406.27</fb>
    <v>5</v>
  </rv>
  <rv s="3">
    <fb>8452915</fb>
    <v>7</v>
  </rv>
  <rv s="3">
    <fb>408</fb>
    <v>5</v>
  </rv>
  <rv s="3">
    <fb>396.36</fb>
    <v>5</v>
  </rv>
  <rv s="3">
    <fb>391.31</fb>
    <v>5</v>
  </rv>
  <rv s="3">
    <fb>7558939</fb>
    <v>7</v>
  </rv>
  <rv s="3">
    <fb>405.33</fb>
    <v>5</v>
  </rv>
  <rv s="3">
    <fb>411.6103</fb>
    <v>5</v>
  </rv>
  <rv s="3">
    <fb>387.65</fb>
    <v>5</v>
  </rv>
  <rv s="3">
    <fb>396.57</fb>
    <v>5</v>
  </rv>
  <rv s="3">
    <fb>7202155</fb>
    <v>7</v>
  </rv>
  <rv s="3">
    <fb>387.59</fb>
    <v>5</v>
  </rv>
  <rv s="3">
    <fb>409.36</fb>
    <v>5</v>
  </rv>
  <rv s="3">
    <fb>386.89100000000002</fb>
    <v>5</v>
  </rv>
  <rv s="3">
    <fb>407.46</fb>
    <v>5</v>
  </rv>
  <rv s="3">
    <fb>5395641</fb>
    <v>7</v>
  </rv>
  <rv s="3">
    <fb>403.79</fb>
    <v>5</v>
  </rv>
  <rv s="3">
    <fb>409.1619</fb>
    <v>5</v>
  </rv>
  <rv s="3">
    <fb>401.01</fb>
    <v>5</v>
  </rv>
  <rv s="3">
    <fb>398.08</fb>
    <v>5</v>
  </rv>
  <rv s="3">
    <fb>5277650</fb>
    <v>7</v>
  </rv>
  <rv s="3">
    <fb>401.53</fb>
    <v>5</v>
  </rv>
  <rv s="3">
    <fb>401.56</fb>
    <v>5</v>
  </rv>
  <rv s="3">
    <fb>390.38420000000002</fb>
    <v>5</v>
  </rv>
  <rv s="3">
    <fb>386.67</fb>
    <v>5</v>
  </rv>
  <rv s="3">
    <fb>4669222</fb>
    <v>7</v>
  </rv>
  <rv s="3">
    <fb>394.23500000000001</fb>
    <v>5</v>
  </rv>
  <rv s="3">
    <fb>399.11</fb>
    <v>5</v>
  </rv>
  <rv s="3">
    <fb>385.7</fb>
    <v>5</v>
  </rv>
  <rv s="3">
    <fb>391.29</fb>
    <v>5</v>
  </rv>
  <rv s="3">
    <fb>6801668</fb>
    <v>7</v>
  </rv>
  <rv s="3">
    <fb>392.53</fb>
    <v>5</v>
  </rv>
  <rv s="3">
    <fb>402.87</fb>
    <v>5</v>
  </rv>
  <rv s="3">
    <fb>389.04660000000001</fb>
    <v>5</v>
  </rv>
  <rv s="3">
    <fb>377.38</fb>
    <v>5</v>
  </rv>
  <rv s="3">
    <fb>6697515</fb>
    <v>7</v>
  </rv>
  <rv s="3">
    <fb>388.95</fb>
    <v>5</v>
  </rv>
  <rv s="3">
    <fb>392.42</fb>
    <v>5</v>
  </rv>
  <rv s="3">
    <fb>373.02</fb>
    <v>5</v>
  </rv>
  <rv s="3">
    <fb>367.46</fb>
    <v>5</v>
  </rv>
  <rv s="3">
    <fb>4614290</fb>
    <v>7</v>
  </rv>
  <rv s="3">
    <fb>382.72</fb>
    <v>5</v>
  </rv>
  <rv s="3">
    <fb>386</fb>
    <v>5</v>
  </rv>
  <rv s="3">
    <fb>366.66</fb>
    <v>5</v>
  </rv>
  <rv s="3">
    <fb>390.03</fb>
    <v>5</v>
  </rv>
  <rv s="3">
    <fb>7068724</fb>
    <v>7</v>
  </rv>
  <rv s="3">
    <fb>355.09</fb>
    <v>5</v>
  </rv>
  <rv s="3">
    <fb>390.73</fb>
    <v>5</v>
  </rv>
  <rv s="3">
    <fb>354.72</fb>
    <v>5</v>
  </rv>
  <rv s="3">
    <fb>390.8</fb>
    <v>5</v>
  </rv>
  <rv s="3">
    <fb>4841636</fb>
    <v>7</v>
  </rv>
  <rv s="3">
    <fb>386.61</fb>
    <v>5</v>
  </rv>
  <rv s="3">
    <fb>375.58</fb>
    <v>5</v>
  </rv>
  <rv s="3">
    <fb>394.52</fb>
    <v>5</v>
  </rv>
  <rv s="3">
    <fb>5035046</fb>
    <v>7</v>
  </rv>
  <rv s="3">
    <fb>387.33</fb>
    <v>5</v>
  </rv>
  <rv s="3">
    <fb>397.75</fb>
    <v>5</v>
  </rv>
  <rv s="3">
    <fb>382.13</fb>
    <v>5</v>
  </rv>
  <rv s="3">
    <fb>386.24</fb>
    <v>5</v>
  </rv>
  <rv s="3">
    <fb>3290439</fb>
    <v>7</v>
  </rv>
  <rv s="3">
    <fb>391.6</fb>
    <v>5</v>
  </rv>
  <rv s="3">
    <fb>395</fb>
    <v>5</v>
  </rv>
  <rv s="3">
    <fb>383.70499999999998</fb>
    <v>5</v>
  </rv>
  <rv s="3">
    <fb>380.03</fb>
    <v>5</v>
  </rv>
  <rv s="3">
    <fb>5356809</fb>
    <v>7</v>
  </rv>
  <rv s="3">
    <fb>388.93</fb>
    <v>5</v>
  </rv>
  <rv s="3">
    <fb>389.22</fb>
    <v>5</v>
  </rv>
  <rv s="3">
    <fb>375.21</fb>
    <v>5</v>
  </rv>
  <rv s="3">
    <fb>368.07</fb>
    <v>5</v>
  </rv>
  <rv s="3">
    <fb>6076836</fb>
    <v>7</v>
  </rv>
  <rv s="3">
    <fb>386.12</fb>
    <v>5</v>
  </rv>
  <rv s="3">
    <fb>364.65</fb>
    <v>5</v>
  </rv>
  <rv s="3">
    <fb>361.73</fb>
    <v>5</v>
  </rv>
  <rv s="3">
    <fb>5329180</fb>
    <v>7</v>
  </rv>
  <rv s="3">
    <fb>368</fb>
    <v>5</v>
  </rv>
  <rv s="3">
    <fb>374.8186</fb>
    <v>5</v>
  </rv>
  <rv s="3">
    <fb>357.17</fb>
    <v>5</v>
  </rv>
  <rv s="3">
    <fb>350.26</fb>
    <v>5</v>
  </rv>
  <rv s="3">
    <fb>5708383</fb>
    <v>7</v>
  </rv>
  <rv s="3">
    <fb>360.41</fb>
    <v>5</v>
  </rv>
  <rv s="3">
    <fb>361.995</fb>
    <v>5</v>
  </rv>
  <rv s="3">
    <fb>350.2</fb>
    <v>5</v>
  </rv>
  <rv s="3">
    <fb>341.76</fb>
    <v>5</v>
  </rv>
  <rv s="3">
    <fb>6428655</fb>
    <v>7</v>
  </rv>
  <rv s="3">
    <fb>349.8</fb>
    <v>5</v>
  </rv>
  <rv s="3">
    <fb>358.86</fb>
    <v>5</v>
  </rv>
  <rv s="3">
    <fb>340.67</fb>
    <v>5</v>
  </rv>
  <rv s="3">
    <fb>358.79</fb>
    <v>5</v>
  </rv>
  <rv s="3">
    <fb>6495420</fb>
    <v>7</v>
  </rv>
  <rv s="3">
    <fb>357.685</fb>
    <v>5</v>
  </rv>
  <rv s="3">
    <fb>364.14</fb>
    <v>5</v>
  </rv>
  <rv s="3">
    <fb>350.50889999999998</fb>
    <v>5</v>
  </rv>
  <rv s="3">
    <fb>356.77</fb>
    <v>5</v>
  </rv>
  <rv s="3">
    <fb>4807767</fb>
    <v>7</v>
  </rv>
  <rv s="3">
    <fb>356.2</fb>
    <v>5</v>
  </rv>
  <rv s="3">
    <fb>367.02</fb>
    <v>5</v>
  </rv>
  <rv s="3">
    <fb>353.3</fb>
    <v>5</v>
  </rv>
  <rv s="3">
    <fb>4819925</fb>
    <v>7</v>
  </rv>
  <rv s="3">
    <fb>361.19</fb>
    <v>5</v>
  </rv>
  <rv s="3">
    <fb>363.36</fb>
    <v>5</v>
  </rv>
  <rv s="3">
    <fb>340</fb>
    <v>5</v>
  </rv>
  <rv s="3">
    <fb>340.32</fb>
    <v>5</v>
  </rv>
  <rv s="0">
    <v>http://en.wikipedia.org/wiki/Marathon_Oil</v>
    <v>Wikipedia</v>
  </rv>
  <rv s="4">
    <v>986</v>
    <v>2164</v>
  </rv>
  <rv s="5">
    <v>12</v>
    <v>https://www.bing.com/th?id=AMMS_053e966468c0c2456f7c62d3a165a7fd&amp;qlt=95</v>
    <v>2165</v>
    <v>0</v>
    <v>https://www.bing.com/images/search?form=xlimg&amp;q=marathon+oil</v>
    <v>Image of MARATHON OIL CORPORATION</v>
  </rv>
  <rv s="0">
    <v>https://www.bing.com/financeapi/forcetrigger?t=a1xxvh&amp;q=XNYS%3aMRO&amp;form=skydnc</v>
    <v>Learn more on Bing</v>
  </rv>
  <rv s="6">
    <v>en-US</v>
    <v>a1xxvh</v>
    <v>268435456</v>
    <v>1</v>
    <v>Powered by Refinitiv</v>
    <v>8</v>
    <v>MARATHON OIL CORPORATION (XNYS:MRO)</v>
    <v>10</v>
    <v>11</v>
    <v>Finance</v>
    <v>4</v>
    <v>25.7</v>
    <v>9.6999999999999993</v>
    <v>2.7317999999999998</v>
    <v>-0.71</v>
    <v>4.3159999999999995E-3</v>
    <v>-2.9731999999999998E-2</v>
    <v>0.1</v>
    <v>USD</v>
    <v>Marathon Oil Corporation is an exploration and production company. The Company is focused on the United States resource plays, which includes the Eagle Ford in Texas, the Bakken in North Dakota, STACK and SCOOP in Oklahoma and Northern Delaware in New Mexico. The Company operates through two segments: United States and International. The United States segment explores, produces and markets crude oil and condensate, Natural gas liquids (NGLs) and natural gas in the United States. The International segment explores, produces and markets crude oil and condensate, NGLs and natural gas outside of the United States as well as produces and markets products manufactured from natural gas, such as liquefied natural gas (LNG) and methanol, in Equatorial Guinea (E.G.).</v>
    <v>1531</v>
    <v>New York Stock Exchange</v>
    <v>XNYS</v>
    <v>XNYS</v>
    <v>PO Box 3128, HOUSTON, TX, 77253-3128 US</v>
    <v>24.07</v>
    <v>2166</v>
    <v>Oil &amp; Gas</v>
    <v>Stock</v>
    <v>44631.91761673594</v>
    <v>2167</v>
    <v>23.15</v>
    <v>16931830000</v>
    <v>MARATHON OIL CORPORATION</v>
    <v>MARATHON OIL CORPORATION</v>
    <v>23.42</v>
    <v>19.155899999999999</v>
    <v>23.88</v>
    <v>23.17</v>
    <v>23.27</v>
    <v>730765100</v>
    <v>MRO</v>
    <v>MARATHON OIL CORPORATION (XNYS:MRO)</v>
    <v>19994182</v>
    <v>24680402</v>
    <v>2001</v>
  </rv>
  <rv s="2">
    <v>2168</v>
  </rv>
  <rv s="3">
    <fb>16.87</fb>
    <v>5</v>
  </rv>
  <rv s="3">
    <fb>17406295</fb>
    <v>7</v>
  </rv>
  <rv s="3">
    <fb>16.420000000000002</fb>
    <v>5</v>
  </rv>
  <rv s="3">
    <fb>16.984999999999999</fb>
    <v>5</v>
  </rv>
  <rv s="3">
    <fb>16.402000000000001</fb>
    <v>5</v>
  </rv>
  <rv s="3">
    <fb>17.61</fb>
    <v>5</v>
  </rv>
  <rv s="3">
    <fb>21083320</fb>
    <v>7</v>
  </rv>
  <rv s="3">
    <fb>17.03</fb>
    <v>5</v>
  </rv>
  <rv s="3">
    <fb>17.7851</fb>
    <v>5</v>
  </rv>
  <rv s="3">
    <fb>17.21</fb>
    <v>5</v>
  </rv>
  <rv s="3">
    <fb>17499100</fb>
    <v>7</v>
  </rv>
  <rv s="3">
    <fb>17.920000000000002</fb>
    <v>5</v>
  </rv>
  <rv s="3">
    <fb>18.075900000000001</fb>
    <v>5</v>
  </rv>
  <rv s="3">
    <fb>17.18</fb>
    <v>5</v>
  </rv>
  <rv s="3">
    <fb>18.03</fb>
    <v>5</v>
  </rv>
  <rv s="3">
    <fb>20003350</fb>
    <v>7</v>
  </rv>
  <rv s="3">
    <fb>17.989999999999998</fb>
    <v>5</v>
  </rv>
  <rv s="3">
    <fb>18.2</fb>
    <v>5</v>
  </rv>
  <rv s="3">
    <fb>17.559999999999999</fb>
    <v>5</v>
  </rv>
  <rv s="3">
    <fb>18.239999999999998</fb>
    <v>5</v>
  </rv>
  <rv s="3">
    <fb>16403305</fb>
    <v>7</v>
  </rv>
  <rv s="3">
    <fb>18.135000000000002</fb>
    <v>5</v>
  </rv>
  <rv s="3">
    <fb>18.3292</fb>
    <v>5</v>
  </rv>
  <rv s="3">
    <fb>17.850000000000001</fb>
    <v>5</v>
  </rv>
  <rv s="3">
    <fb>17.739999999999998</fb>
    <v>5</v>
  </rv>
  <rv s="3">
    <fb>20807019</fb>
    <v>7</v>
  </rv>
  <rv s="3">
    <fb>18.085000000000001</fb>
    <v>5</v>
  </rv>
  <rv s="3">
    <fb>18.14</fb>
    <v>5</v>
  </rv>
  <rv s="3">
    <fb>17.445</fb>
    <v>5</v>
  </rv>
  <rv s="3">
    <fb>18.66</fb>
    <v>5</v>
  </rv>
  <rv s="3">
    <fb>20872143</fb>
    <v>7</v>
  </rv>
  <rv s="3">
    <fb>18</fb>
    <v>5</v>
  </rv>
  <rv s="3">
    <fb>18.774999999999999</fb>
    <v>5</v>
  </rv>
  <rv s="3">
    <fb>17.7</fb>
    <v>5</v>
  </rv>
  <rv s="3">
    <fb>18.71</fb>
    <v>5</v>
  </rv>
  <rv s="3">
    <fb>16779853</fb>
    <v>7</v>
  </rv>
  <rv s="3">
    <fb>18.87</fb>
    <v>5</v>
  </rv>
  <rv s="3">
    <fb>18.979900000000001</fb>
    <v>5</v>
  </rv>
  <rv s="3">
    <fb>18.521899999999999</fb>
    <v>5</v>
  </rv>
  <rv s="3">
    <fb>18.57</fb>
    <v>5</v>
  </rv>
  <rv s="3">
    <fb>20090888</fb>
    <v>7</v>
  </rv>
  <rv s="3">
    <fb>18.649999999999999</fb>
    <v>5</v>
  </rv>
  <rv s="3">
    <fb>19.13</fb>
    <v>5</v>
  </rv>
  <rv s="3">
    <fb>19.47</fb>
    <v>5</v>
  </rv>
  <rv s="3">
    <fb>17997349</fb>
    <v>7</v>
  </rv>
  <rv s="3">
    <fb>18.72</fb>
    <v>5</v>
  </rv>
  <rv s="3">
    <fb>19.5</fb>
    <v>5</v>
  </rv>
  <rv s="3">
    <fb>19.43</fb>
    <v>5</v>
  </rv>
  <rv s="3">
    <fb>26563516</fb>
    <v>7</v>
  </rv>
  <rv s="3">
    <fb>19.809999999999999</fb>
    <v>5</v>
  </rv>
  <rv s="3">
    <fb>20.010000000000002</fb>
    <v>5</v>
  </rv>
  <rv s="3">
    <fb>17325259</fb>
    <v>7</v>
  </rv>
  <rv s="3">
    <fb>19.7</fb>
    <v>5</v>
  </rv>
  <rv s="3">
    <fb>19.72</fb>
    <v>5</v>
  </rv>
  <rv s="3">
    <fb>18.920000000000002</fb>
    <v>5</v>
  </rv>
  <rv s="3">
    <fb>18.68</fb>
    <v>5</v>
  </rv>
  <rv s="3">
    <fb>17616663</fb>
    <v>7</v>
  </rv>
  <rv s="3">
    <fb>18.82</fb>
    <v>5</v>
  </rv>
  <rv s="3">
    <fb>19.52</fb>
    <v>5</v>
  </rv>
  <rv s="3">
    <fb>18.100000000000001</fb>
    <v>5</v>
  </rv>
  <rv s="3">
    <fb>18710904</fb>
    <v>7</v>
  </rv>
  <rv s="3">
    <fb>18.45</fb>
    <v>5</v>
  </rv>
  <rv s="3">
    <fb>18.495100000000001</fb>
    <v>5</v>
  </rv>
  <rv s="3">
    <fb>17.75</fb>
    <v>5</v>
  </rv>
  <rv s="3">
    <fb>18.3</fb>
    <v>5</v>
  </rv>
  <rv s="3">
    <fb>18582085</fb>
    <v>7</v>
  </rv>
  <rv s="3">
    <fb>17.52</fb>
    <v>5</v>
  </rv>
  <rv s="3">
    <fb>18.399999999999999</fb>
    <v>5</v>
  </rv>
  <rv s="3">
    <fb>17.015000000000001</fb>
    <v>5</v>
  </rv>
  <rv s="3">
    <fb>23109060</fb>
    <v>7</v>
  </rv>
  <rv s="3">
    <fb>19.62</fb>
    <v>5</v>
  </rv>
  <rv s="3">
    <fb>17.844999999999999</fb>
    <v>5</v>
  </rv>
  <rv s="3">
    <fb>19.61</fb>
    <v>5</v>
  </rv>
  <rv s="3">
    <fb>25351682</fb>
    <v>7</v>
  </rv>
  <rv s="3">
    <fb>19.87</fb>
    <v>5</v>
  </rv>
  <rv s="3">
    <fb>20.254999999999999</fb>
    <v>5</v>
  </rv>
  <rv s="3">
    <fb>19.37</fb>
    <v>5</v>
  </rv>
  <rv s="3">
    <fb>19.850000000000001</fb>
    <v>5</v>
  </rv>
  <rv s="3">
    <fb>22988205</fb>
    <v>7</v>
  </rv>
  <rv s="3">
    <fb>20.100000000000001</fb>
    <v>5</v>
  </rv>
  <rv s="3">
    <fb>20.58</fb>
    <v>5</v>
  </rv>
  <rv s="3">
    <fb>19.39</fb>
    <v>5</v>
  </rv>
  <rv s="3">
    <fb>19.84</fb>
    <v>5</v>
  </rv>
  <rv s="3">
    <fb>18523114</fb>
    <v>7</v>
  </rv>
  <rv s="3">
    <fb>19.97</fb>
    <v>5</v>
  </rv>
  <rv s="3">
    <fb>20.12</fb>
    <v>5</v>
  </rv>
  <rv s="3">
    <fb>19.34</fb>
    <v>5</v>
  </rv>
  <rv s="3">
    <fb>16405788</fb>
    <v>7</v>
  </rv>
  <rv s="3">
    <fb>19.82</fb>
    <v>5</v>
  </rv>
  <rv s="3">
    <fb>19.829999999999998</fb>
    <v>5</v>
  </rv>
  <rv s="3">
    <fb>19.11</fb>
    <v>5</v>
  </rv>
  <rv s="3">
    <fb>20.65</fb>
    <v>5</v>
  </rv>
  <rv s="3">
    <fb>23226387</fb>
    <v>7</v>
  </rv>
  <rv s="3">
    <fb>19.350000000000001</fb>
    <v>5</v>
  </rv>
  <rv s="3">
    <fb>20.68</fb>
    <v>5</v>
  </rv>
  <rv s="3">
    <fb>19.27</fb>
    <v>5</v>
  </rv>
  <rv s="3">
    <fb>20.97</fb>
    <v>5</v>
  </rv>
  <rv s="3">
    <fb>16564701</fb>
    <v>7</v>
  </rv>
  <rv s="3">
    <fb>20.51</fb>
    <v>5</v>
  </rv>
  <rv s="3">
    <fb>21</fb>
    <v>5</v>
  </rv>
  <rv s="3">
    <fb>20.3447</fb>
    <v>5</v>
  </rv>
  <rv s="3">
    <fb>20.84</fb>
    <v>5</v>
  </rv>
  <rv s="3">
    <fb>15075341</fb>
    <v>7</v>
  </rv>
  <rv s="3">
    <fb>20.7</fb>
    <v>5</v>
  </rv>
  <rv s="3">
    <fb>21.07</fb>
    <v>5</v>
  </rv>
  <rv s="3">
    <fb>20.454999999999998</fb>
    <v>5</v>
  </rv>
  <rv s="3">
    <fb>21.5</fb>
    <v>5</v>
  </rv>
  <rv s="3">
    <fb>24793979</fb>
    <v>7</v>
  </rv>
  <rv s="3">
    <fb>21.18</fb>
    <v>5</v>
  </rv>
  <rv s="3">
    <fb>22</fb>
    <v>5</v>
  </rv>
  <rv s="3">
    <fb>21.12</fb>
    <v>5</v>
  </rv>
  <rv s="3">
    <fb>21.61</fb>
    <v>5</v>
  </rv>
  <rv s="3">
    <fb>17712505</fb>
    <v>7</v>
  </rv>
  <rv s="3">
    <fb>21.39</fb>
    <v>5</v>
  </rv>
  <rv s="3">
    <fb>22.01</fb>
    <v>5</v>
  </rv>
  <rv s="3">
    <fb>20.975000000000001</fb>
    <v>5</v>
  </rv>
  <rv s="3">
    <fb>17873591</fb>
    <v>7</v>
  </rv>
  <rv s="3">
    <fb>21.45</fb>
    <v>5</v>
  </rv>
  <rv s="3">
    <fb>21.569900000000001</fb>
    <v>5</v>
  </rv>
  <rv s="3">
    <fb>20.785</fb>
    <v>5</v>
  </rv>
  <rv s="3">
    <fb>21.53</fb>
    <v>5</v>
  </rv>
  <rv s="3">
    <fb>15944426</fb>
    <v>7</v>
  </rv>
  <rv s="3">
    <fb>21.21</fb>
    <v>5</v>
  </rv>
  <rv s="3">
    <fb>21.594999999999999</fb>
    <v>5</v>
  </rv>
  <rv s="3">
    <fb>21.15</fb>
    <v>5</v>
  </rv>
  <rv s="3">
    <fb>21.41</fb>
    <v>5</v>
  </rv>
  <rv s="3">
    <fb>23382621</fb>
    <v>7</v>
  </rv>
  <rv s="3">
    <fb>21.38</fb>
    <v>5</v>
  </rv>
  <rv s="3">
    <fb>22.03</fb>
    <v>5</v>
  </rv>
  <rv s="3">
    <fb>21.25</fb>
    <v>5</v>
  </rv>
  <rv s="3">
    <fb>24334292</fb>
    <v>7</v>
  </rv>
  <rv s="3">
    <fb>21.58</fb>
    <v>5</v>
  </rv>
  <rv s="3">
    <fb>22.28</fb>
    <v>5</v>
  </rv>
  <rv s="3">
    <fb>21.36</fb>
    <v>5</v>
  </rv>
  <rv s="3">
    <fb>21400999</fb>
    <v>7</v>
  </rv>
  <rv s="3">
    <fb>22.1</fb>
    <v>5</v>
  </rv>
  <rv s="3">
    <fb>22.1692</fb>
    <v>5</v>
  </rv>
  <rv s="3">
    <fb>21.04</fb>
    <v>5</v>
  </rv>
  <rv s="3">
    <fb>20.54</fb>
    <v>5</v>
  </rv>
  <rv s="3">
    <fb>23041410</fb>
    <v>7</v>
  </rv>
  <rv s="3">
    <fb>20.32</fb>
    <v>5</v>
  </rv>
  <rv s="3">
    <fb>20.13</fb>
    <v>5</v>
  </rv>
  <rv s="3">
    <fb>23016361</fb>
    <v>7</v>
  </rv>
  <rv s="3">
    <fb>20.81</fb>
    <v>5</v>
  </rv>
  <rv s="3">
    <fb>21.65</fb>
    <v>5</v>
  </rv>
  <rv s="3">
    <fb>20.8</fb>
    <v>5</v>
  </rv>
  <rv s="3">
    <fb>21.89</fb>
    <v>5</v>
  </rv>
  <rv s="3">
    <fb>29767946</fb>
    <v>7</v>
  </rv>
  <rv s="3">
    <fb>21.23</fb>
    <v>5</v>
  </rv>
  <rv s="3">
    <fb>21.2</fb>
    <v>5</v>
  </rv>
  <rv s="3">
    <fb>16955096</fb>
    <v>7</v>
  </rv>
  <rv s="3">
    <fb>22.3</fb>
    <v>5</v>
  </rv>
  <rv s="3">
    <fb>27308383</fb>
    <v>7</v>
  </rv>
  <rv s="3">
    <fb>23.18</fb>
    <v>5</v>
  </rv>
  <rv s="3">
    <fb>21.74</fb>
    <v>5</v>
  </rv>
  <rv s="3">
    <fb>16253109</fb>
    <v>7</v>
  </rv>
  <rv s="3">
    <fb>22.37</fb>
    <v>5</v>
  </rv>
  <rv s="3">
    <fb>25532981</fb>
    <v>7</v>
  </rv>
  <rv s="3">
    <fb>22.43</fb>
    <v>5</v>
  </rv>
  <rv s="3">
    <fb>20.743500000000001</fb>
    <v>5</v>
  </rv>
  <rv s="3">
    <fb>21.88</fb>
    <v>5</v>
  </rv>
  <rv s="3">
    <fb>19569443</fb>
    <v>7</v>
  </rv>
  <rv s="3">
    <fb>21.62</fb>
    <v>5</v>
  </rv>
  <rv s="3">
    <fb>21.98</fb>
    <v>5</v>
  </rv>
  <rv s="3">
    <fb>21.311599999999999</fb>
    <v>5</v>
  </rv>
  <rv s="3">
    <fb>25636103</fb>
    <v>7</v>
  </rv>
  <rv s="3">
    <fb>21.79</fb>
    <v>5</v>
  </rv>
  <rv s="3">
    <fb>22.62</fb>
    <v>5</v>
  </rv>
  <rv s="3">
    <fb>21.64</fb>
    <v>5</v>
  </rv>
  <rv s="3">
    <fb>22.89</fb>
    <v>5</v>
  </rv>
  <rv s="3">
    <fb>29242001</fb>
    <v>7</v>
  </rv>
  <rv s="3">
    <fb>23.05</fb>
    <v>5</v>
  </rv>
  <rv s="3">
    <fb>23.57</fb>
    <v>5</v>
  </rv>
  <rv s="3">
    <fb>22.55</fb>
    <v>5</v>
  </rv>
  <rv s="3">
    <fb>23</fb>
    <v>5</v>
  </rv>
  <rv s="3">
    <fb>25177496</fb>
    <v>7</v>
  </rv>
  <rv s="3">
    <fb>23.2</fb>
    <v>5</v>
  </rv>
  <rv s="3">
    <fb>23.405000000000001</fb>
    <v>5</v>
  </rv>
  <rv s="3">
    <fb>22.72</fb>
    <v>5</v>
  </rv>
  <rv s="3">
    <fb>19205521</fb>
    <v>7</v>
  </rv>
  <rv s="3">
    <fb>22.6</fb>
    <v>5</v>
  </rv>
  <rv s="3">
    <fb>23.81</fb>
    <v>5</v>
  </rv>
  <rv s="3">
    <fb>33011531</fb>
    <v>7</v>
  </rv>
  <rv s="3">
    <fb>23.82</fb>
    <v>5</v>
  </rv>
  <rv s="3">
    <fb>24.33</fb>
    <v>5</v>
  </rv>
  <rv s="3">
    <fb>35914435</fb>
    <v>7</v>
  </rv>
  <rv s="3">
    <fb>24</fb>
    <v>5</v>
  </rv>
  <rv s="3">
    <fb>25.385000000000002</fb>
    <v>5</v>
  </rv>
  <rv s="3">
    <fb>23.32</fb>
    <v>5</v>
  </rv>
  <rv s="3">
    <fb>24.09</fb>
    <v>5</v>
  </rv>
  <rv s="3">
    <fb>42319371</fb>
    <v>7</v>
  </rv>
  <rv s="3">
    <fb>24.85</fb>
    <v>5</v>
  </rv>
  <rv s="3">
    <fb>25.7</fb>
    <v>5</v>
  </rv>
  <rv s="3">
    <fb>23.4</fb>
    <v>5</v>
  </rv>
  <rv s="3">
    <fb>39085192</fb>
    <v>7</v>
  </rv>
  <rv s="3">
    <fb>23.15</fb>
    <v>5</v>
  </rv>
  <rv s="3">
    <fb>23.75</fb>
    <v>5</v>
  </rv>
  <rv s="3">
    <fb>22.38</fb>
    <v>5</v>
  </rv>
  <rv s="3">
    <fb>23.88</fb>
    <v>5</v>
  </rv>
  <rv s="3">
    <fb>25204398</fb>
    <v>7</v>
  </rv>
  <rv s="3">
    <fb>23.87</fb>
    <v>5</v>
  </rv>
  <rv s="3">
    <fb>24.13</fb>
    <v>5</v>
  </rv>
  <rv s="3">
    <fb>23.12</fb>
    <v>5</v>
  </rv>
  <rv s="3">
    <fb>19994182</fb>
    <v>7</v>
  </rv>
  <rv s="3">
    <fb>23.42</fb>
    <v>5</v>
  </rv>
  <rv s="3">
    <fb>24.07</fb>
    <v>5</v>
  </rv>
  <rv s="3">
    <fb>23.17</fb>
    <v>5</v>
  </rv>
  <rv s="0">
    <v>https://www.bing.com/financeapi/forcetrigger?t=a1zez2&amp;q=XNYS%3aOXY&amp;form=skydnc</v>
    <v>Learn more on Bing</v>
  </rv>
  <rv s="1">
    <v>en-US</v>
    <v>a1zez2</v>
    <v>268435456</v>
    <v>1</v>
    <v>Powered by Refinitiv</v>
    <v>0</v>
    <v>OCCIDENTAL PETROLEUM CORPORATION (XNYS:OXY)</v>
    <v>2</v>
    <v>3</v>
    <v>Finance</v>
    <v>4</v>
    <v>59.6</v>
    <v>21.62</v>
    <v>1.9316</v>
    <v>-0.18</v>
    <v>-6.0400000000000002E-3</v>
    <v>-3.0969999999999999E-3</v>
    <v>-0.35</v>
    <v>USD</v>
    <v>Occidental Petroleum Corporation is an energy company. The Company conducts oil and gas exploration and production activities in the United States, the Middle East and Africa. Within the United States, it has operations in Texas, New Mexico and Colorado, as well as offshore operations in the Gulf of Mexico. The Company's business segments include Oil and Gas, Chemical, and Midstream and Marketing. The Oil and Gas segment explores, develops and produces oil and condensate, natural gas liquids (NGL) and natural gas. The Chemical segment manufactures and markets basic chemicals and vinyls. The Midstream and Marketing segment purchases, markets, gathers, processes, transports and stores oil, condensate, NGL, natural gas, carbon dioxide (CO2) and power. It also trades around its assets, including transportation and storage capacity, and invests in entities that conduct similar activities.</v>
    <v>11678</v>
    <v>New York Stock Exchange</v>
    <v>XNYS</v>
    <v>XNYS</v>
    <v>5 Greenway Plz Ste 110, HOUSTON, TX, 77046-0521 US</v>
    <v>58.88</v>
    <v>Oil &amp; Gas</v>
    <v>Stock</v>
    <v>44631.916586921092</v>
    <v>2377</v>
    <v>56.47</v>
    <v>54129010000</v>
    <v>OCCIDENTAL PETROLEUM CORPORATION</v>
    <v>OCCIDENTAL PETROLEUM CORPORATION</v>
    <v>56.74</v>
    <v>28.182600000000001</v>
    <v>58.13</v>
    <v>57.95</v>
    <v>57.6</v>
    <v>934064000</v>
    <v>OXY</v>
    <v>OCCIDENTAL PETROLEUM CORPORATION (XNYS:OXY)</v>
    <v>48469639</v>
    <v>41063167</v>
    <v>1986</v>
  </rv>
  <rv s="2">
    <v>2378</v>
  </rv>
  <rv s="3">
    <fb>31.06</fb>
    <v>5</v>
  </rv>
  <rv s="3">
    <fb>15095852</fb>
    <v>7</v>
  </rv>
  <rv s="3">
    <fb>29.21</fb>
    <v>5</v>
  </rv>
  <rv s="3">
    <fb>31.105</fb>
    <v>5</v>
  </rv>
  <rv s="3">
    <fb>29.15</fb>
    <v>5</v>
  </rv>
  <rv s="3">
    <fb>33.380000000000003</fb>
    <v>5</v>
  </rv>
  <rv s="3">
    <fb>26692372</fb>
    <v>7</v>
  </rv>
  <rv s="3">
    <fb>31.61</fb>
    <v>5</v>
  </rv>
  <rv s="3">
    <fb>33.72</fb>
    <v>5</v>
  </rv>
  <rv s="3">
    <fb>31.41</fb>
    <v>5</v>
  </rv>
  <rv s="3">
    <fb>31.81</fb>
    <v>5</v>
  </rv>
  <rv s="3">
    <fb>21157260</fb>
    <v>7</v>
  </rv>
  <rv s="3">
    <fb>33.19</fb>
    <v>5</v>
  </rv>
  <rv s="3">
    <fb>33.817999999999998</fb>
    <v>5</v>
  </rv>
  <rv s="3">
    <fb>31.77</fb>
    <v>5</v>
  </rv>
  <rv s="3">
    <fb>32.76</fb>
    <v>5</v>
  </rv>
  <rv s="3">
    <fb>18528246</fb>
    <v>7</v>
  </rv>
  <rv s="3">
    <fb>33.229999999999997</fb>
    <v>5</v>
  </rv>
  <rv s="3">
    <fb>33.479999999999997</fb>
    <v>5</v>
  </rv>
  <rv s="3">
    <fb>31.914999999999999</fb>
    <v>5</v>
  </rv>
  <rv s="3">
    <fb>33.21</fb>
    <v>5</v>
  </rv>
  <rv s="3">
    <fb>14884484</fb>
    <v>7</v>
  </rv>
  <rv s="3">
    <fb>33.03</fb>
    <v>5</v>
  </rv>
  <rv s="3">
    <fb>33.424999999999997</fb>
    <v>5</v>
  </rv>
  <rv s="3">
    <fb>32.69</fb>
    <v>5</v>
  </rv>
  <rv s="3">
    <fb>32.380000000000003</fb>
    <v>5</v>
  </rv>
  <rv s="3">
    <fb>17609662</fb>
    <v>7</v>
  </rv>
  <rv s="3">
    <fb>33.090000000000003</fb>
    <v>5</v>
  </rv>
  <rv s="3">
    <fb>33.32</fb>
    <v>5</v>
  </rv>
  <rv s="3">
    <fb>31.93</fb>
    <v>5</v>
  </rv>
  <rv s="3">
    <fb>34.700000000000003</fb>
    <v>5</v>
  </rv>
  <rv s="3">
    <fb>20876121</fb>
    <v>7</v>
  </rv>
  <rv s="3">
    <fb>33.020000000000003</fb>
    <v>5</v>
  </rv>
  <rv s="3">
    <fb>34.86</fb>
    <v>5</v>
  </rv>
  <rv s="3">
    <fb>32.67</fb>
    <v>5</v>
  </rv>
  <rv s="3">
    <fb>34.75</fb>
    <v>5</v>
  </rv>
  <rv s="3">
    <fb>15501767</fb>
    <v>7</v>
  </rv>
  <rv s="3">
    <fb>34.92</fb>
    <v>5</v>
  </rv>
  <rv s="3">
    <fb>35.418500000000002</fb>
    <v>5</v>
  </rv>
  <rv s="3">
    <fb>34.119999999999997</fb>
    <v>5</v>
  </rv>
  <rv s="3">
    <fb>34.15</fb>
    <v>5</v>
  </rv>
  <rv s="3">
    <fb>13529490</fb>
    <v>7</v>
  </rv>
  <rv s="3">
    <fb>34.74</fb>
    <v>5</v>
  </rv>
  <rv s="3">
    <fb>35.24</fb>
    <v>5</v>
  </rv>
  <rv s="3">
    <fb>34.020000000000003</fb>
    <v>5</v>
  </rv>
  <rv s="3">
    <fb>35.51</fb>
    <v>5</v>
  </rv>
  <rv s="3">
    <fb>19566035</fb>
    <v>7</v>
  </rv>
  <rv s="3">
    <fb>34.270000000000003</fb>
    <v>5</v>
  </rv>
  <rv s="3">
    <fb>35.619999999999997</fb>
    <v>5</v>
  </rv>
  <rv s="3">
    <fb>34.14</fb>
    <v>5</v>
  </rv>
  <rv s="3">
    <fb>36.03</fb>
    <v>5</v>
  </rv>
  <rv s="3">
    <fb>24419099</fb>
    <v>7</v>
  </rv>
  <rv s="3">
    <fb>36.090000000000003</fb>
    <v>5</v>
  </rv>
  <rv s="3">
    <fb>36.93</fb>
    <v>5</v>
  </rv>
  <rv s="3">
    <fb>34.96</fb>
    <v>5</v>
  </rv>
  <rv s="3">
    <fb>35.83</fb>
    <v>5</v>
  </rv>
  <rv s="3">
    <fb>18393252</fb>
    <v>7</v>
  </rv>
  <rv s="3">
    <fb>36.67</fb>
    <v>5</v>
  </rv>
  <rv s="3">
    <fb>37</fb>
    <v>5</v>
  </rv>
  <rv s="3">
    <fb>35.549999999999997</fb>
    <v>5</v>
  </rv>
  <rv s="3">
    <fb>34.950000000000003</fb>
    <v>5</v>
  </rv>
  <rv s="3">
    <fb>16099275</fb>
    <v>7</v>
  </rv>
  <rv s="3">
    <fb>35.1</fb>
    <v>5</v>
  </rv>
  <rv s="3">
    <fb>36.42</fb>
    <v>5</v>
  </rv>
  <rv s="3">
    <fb>34.840000000000003</fb>
    <v>5</v>
  </rv>
  <rv s="3">
    <fb>33.75</fb>
    <v>5</v>
  </rv>
  <rv s="3">
    <fb>18434140</fb>
    <v>7</v>
  </rv>
  <rv s="3">
    <fb>34.68</fb>
    <v>5</v>
  </rv>
  <rv s="3">
    <fb>33.1</fb>
    <v>5</v>
  </rv>
  <rv s="3">
    <fb>34.01</fb>
    <v>5</v>
  </rv>
  <rv s="3">
    <fb>23742862</fb>
    <v>7</v>
  </rv>
  <rv s="3">
    <fb>32.6</fb>
    <v>5</v>
  </rv>
  <rv s="3">
    <fb>34.19</fb>
    <v>5</v>
  </rv>
  <rv s="3">
    <fb>31.37</fb>
    <v>5</v>
  </rv>
  <rv s="3">
    <fb>36.770000000000003</fb>
    <v>5</v>
  </rv>
  <rv s="3">
    <fb>28095586</fb>
    <v>7</v>
  </rv>
  <rv s="3">
    <fb>37.11</fb>
    <v>5</v>
  </rv>
  <rv s="3">
    <fb>33.22</fb>
    <v>5</v>
  </rv>
  <rv s="3">
    <fb>37.06</fb>
    <v>5</v>
  </rv>
  <rv s="3">
    <fb>25911607</fb>
    <v>7</v>
  </rv>
  <rv s="3">
    <fb>37.35</fb>
    <v>5</v>
  </rv>
  <rv s="3">
    <fb>38.28</fb>
    <v>5</v>
  </rv>
  <rv s="3">
    <fb>36.369999999999997</fb>
    <v>5</v>
  </rv>
  <rv s="3">
    <fb>37.26</fb>
    <v>5</v>
  </rv>
  <rv s="3">
    <fb>21102662</fb>
    <v>7</v>
  </rv>
  <rv s="3">
    <fb>38.04</fb>
    <v>5</v>
  </rv>
  <rv s="3">
    <fb>38.93</fb>
    <v>5</v>
  </rv>
  <rv s="3">
    <fb>36.39</fb>
    <v>5</v>
  </rv>
  <rv s="3">
    <fb>37.57</fb>
    <v>5</v>
  </rv>
  <rv s="3">
    <fb>16658181</fb>
    <v>7</v>
  </rv>
  <rv s="3">
    <fb>37.65</fb>
    <v>5</v>
  </rv>
  <rv s="3">
    <fb>38.43</fb>
    <v>5</v>
  </rv>
  <rv s="3">
    <fb>36.620199999999997</fb>
    <v>5</v>
  </rv>
  <rv s="3">
    <fb>37.67</fb>
    <v>5</v>
  </rv>
  <rv s="3">
    <fb>16469302</fb>
    <v>7</v>
  </rv>
  <rv s="3">
    <fb>37.69</fb>
    <v>5</v>
  </rv>
  <rv s="3">
    <fb>38.130000000000003</fb>
    <v>5</v>
  </rv>
  <rv s="3">
    <fb>36.51</fb>
    <v>5</v>
  </rv>
  <rv s="3">
    <fb>39.29</fb>
    <v>5</v>
  </rv>
  <rv s="3">
    <fb>20514773</fb>
    <v>7</v>
  </rv>
  <rv s="3">
    <fb>37.25</fb>
    <v>5</v>
  </rv>
  <rv s="3">
    <fb>39.549999999999997</fb>
    <v>5</v>
  </rv>
  <rv s="3">
    <fb>37.18</fb>
    <v>5</v>
  </rv>
  <rv s="3">
    <fb>39.619999999999997</fb>
    <v>5</v>
  </rv>
  <rv s="3">
    <fb>14752748</fb>
    <v>7</v>
  </rv>
  <rv s="3">
    <fb>39.090000000000003</fb>
    <v>5</v>
  </rv>
  <rv s="3">
    <fb>39.78</fb>
    <v>5</v>
  </rv>
  <rv s="3">
    <fb>38.61</fb>
    <v>5</v>
  </rv>
  <rv s="3">
    <fb>40</fb>
    <v>5</v>
  </rv>
  <rv s="3">
    <fb>22557478</fb>
    <v>7</v>
  </rv>
  <rv s="3">
    <fb>40.49</fb>
    <v>5</v>
  </rv>
  <rv s="3">
    <fb>38.97</fb>
    <v>5</v>
  </rv>
  <rv s="3">
    <fb>40.799999999999997</fb>
    <v>5</v>
  </rv>
  <rv s="3">
    <fb>23757400</fb>
    <v>7</v>
  </rv>
  <rv s="3">
    <fb>40.475000000000001</fb>
    <v>5</v>
  </rv>
  <rv s="3">
    <fb>42.31</fb>
    <v>5</v>
  </rv>
  <rv s="3">
    <fb>40.381100000000004</fb>
    <v>5</v>
  </rv>
  <rv s="3">
    <fb>41</fb>
    <v>5</v>
  </rv>
  <rv s="3">
    <fb>15544015</fb>
    <v>7</v>
  </rv>
  <rv s="3">
    <fb>40.47</fb>
    <v>5</v>
  </rv>
  <rv s="3">
    <fb>39.71</fb>
    <v>5</v>
  </rv>
  <rv s="3">
    <fb>39.35</fb>
    <v>5</v>
  </rv>
  <rv s="3">
    <fb>20307525</fb>
    <v>7</v>
  </rv>
  <rv s="3">
    <fb>40.840000000000003</fb>
    <v>5</v>
  </rv>
  <rv s="3">
    <fb>40.299999999999997</fb>
    <v>5</v>
  </rv>
  <rv s="3">
    <fb>16412010</fb>
    <v>7</v>
  </rv>
  <rv s="3">
    <fb>41.06</fb>
    <v>5</v>
  </rv>
  <rv s="3">
    <fb>40.68</fb>
    <v>5</v>
  </rv>
  <rv s="3">
    <fb>17756306</fb>
    <v>7</v>
  </rv>
  <rv s="3">
    <fb>40.064999999999998</fb>
    <v>5</v>
  </rv>
  <rv s="3">
    <fb>41.88</fb>
    <v>5</v>
  </rv>
  <rv s="3">
    <fb>40.020000000000003</fb>
    <v>5</v>
  </rv>
  <rv s="3">
    <fb>24477906</fb>
    <v>7</v>
  </rv>
  <rv s="3">
    <fb>43.155000000000001</fb>
    <v>5</v>
  </rv>
  <rv s="3">
    <fb>40.770000000000003</fb>
    <v>5</v>
  </rv>
  <rv s="3">
    <fb>41.23</fb>
    <v>5</v>
  </rv>
  <rv s="3">
    <fb>21485913</fb>
    <v>7</v>
  </rv>
  <rv s="3">
    <fb>42.77</fb>
    <v>5</v>
  </rv>
  <rv s="3">
    <fb>40.825000000000003</fb>
    <v>5</v>
  </rv>
  <rv s="3">
    <fb>39.85</fb>
    <v>5</v>
  </rv>
  <rv s="3">
    <fb>23618152</fb>
    <v>7</v>
  </rv>
  <rv s="3">
    <fb>39.76</fb>
    <v>5</v>
  </rv>
  <rv s="3">
    <fb>40.469900000000003</fb>
    <v>5</v>
  </rv>
  <rv s="3">
    <fb>38.81</fb>
    <v>5</v>
  </rv>
  <rv s="3">
    <fb>39.65</fb>
    <v>5</v>
  </rv>
  <rv s="3">
    <fb>18292088</fb>
    <v>7</v>
  </rv>
  <rv s="3">
    <fb>40.42</fb>
    <v>5</v>
  </rv>
  <rv s="3">
    <fb>41.15</fb>
    <v>5</v>
  </rv>
  <rv s="3">
    <fb>39.26</fb>
    <v>5</v>
  </rv>
  <rv s="3">
    <fb>15162786</fb>
    <v>7</v>
  </rv>
  <rv s="3">
    <fb>39.75</fb>
    <v>5</v>
  </rv>
  <rv s="3">
    <fb>40.58</fb>
    <v>5</v>
  </rv>
  <rv s="3">
    <fb>39.265000000000001</fb>
    <v>5</v>
  </rv>
  <rv s="3">
    <fb>39.56</fb>
    <v>5</v>
  </rv>
  <rv s="3">
    <fb>14462708</fb>
    <v>7</v>
  </rv>
  <rv s="3">
    <fb>40.15</fb>
    <v>5</v>
  </rv>
  <rv s="3">
    <fb>39.03</fb>
    <v>5</v>
  </rv>
  <rv s="3">
    <fb>38.32</fb>
    <v>5</v>
  </rv>
  <rv s="3">
    <fb>20757170</fb>
    <v>7</v>
  </rv>
  <rv s="3">
    <fb>41.09</fb>
    <v>5</v>
  </rv>
  <rv s="3">
    <fb>37.650100000000002</fb>
    <v>5</v>
  </rv>
  <rv s="3">
    <fb>38.69</fb>
    <v>5</v>
  </rv>
  <rv s="3">
    <fb>15379390</fb>
    <v>7</v>
  </rv>
  <rv s="3">
    <fb>38.6</fb>
    <v>5</v>
  </rv>
  <rv s="3">
    <fb>39.484999999999999</fb>
    <v>5</v>
  </rv>
  <rv s="3">
    <fb>38.270000000000003</fb>
    <v>5</v>
  </rv>
  <rv s="3">
    <fb>38.92</fb>
    <v>5</v>
  </rv>
  <rv s="3">
    <fb>32173767</fb>
    <v>7</v>
  </rv>
  <rv s="3">
    <fb>39.979999999999997</fb>
    <v>5</v>
  </rv>
  <rv s="3">
    <fb>37.555</fb>
    <v>5</v>
  </rv>
  <rv s="3">
    <fb>38.74</fb>
    <v>5</v>
  </rv>
  <rv s="3">
    <fb>29780441</fb>
    <v>7</v>
  </rv>
  <rv s="3">
    <fb>39.22</fb>
    <v>5</v>
  </rv>
  <rv s="3">
    <fb>40.35</fb>
    <v>5</v>
  </rv>
  <rv s="3">
    <fb>38.51</fb>
    <v>5</v>
  </rv>
  <rv s="3">
    <fb>50039517</fb>
    <v>7</v>
  </rv>
  <rv s="3">
    <fb>38.53</fb>
    <v>5</v>
  </rv>
  <rv s="3">
    <fb>38.24</fb>
    <v>5</v>
  </rv>
  <rv s="3">
    <fb>46.79</fb>
    <v>5</v>
  </rv>
  <rv s="3">
    <fb>68949820</fb>
    <v>7</v>
  </rv>
  <rv s="3">
    <fb>44.33</fb>
    <v>5</v>
  </rv>
  <rv s="3">
    <fb>47.83</fb>
    <v>5</v>
  </rv>
  <rv s="3">
    <fb>48.37</fb>
    <v>5</v>
  </rv>
  <rv s="3">
    <fb>51230106</fb>
    <v>7</v>
  </rv>
  <rv s="3">
    <fb>48.53</fb>
    <v>5</v>
  </rv>
  <rv s="3">
    <fb>49.29</fb>
    <v>5</v>
  </rv>
  <rv s="3">
    <fb>47.015000000000001</fb>
    <v>5</v>
  </rv>
  <rv s="3">
    <fb>47.75</fb>
    <v>5</v>
  </rv>
  <rv s="3">
    <fb>43690512</fb>
    <v>7</v>
  </rv>
  <rv s="3">
    <fb>47.87</fb>
    <v>5</v>
  </rv>
  <rv s="3">
    <fb>48.664999999999999</fb>
    <v>5</v>
  </rv>
  <rv s="3">
    <fb>56.15</fb>
    <v>5</v>
  </rv>
  <rv s="3">
    <fb>101759603</fb>
    <v>7</v>
  </rv>
  <rv s="3">
    <fb>48.46</fb>
    <v>5</v>
  </rv>
  <rv s="3">
    <fb>56.45</fb>
    <v>5</v>
  </rv>
  <rv s="3">
    <fb>48.14</fb>
    <v>5</v>
  </rv>
  <rv s="3">
    <fb>55.38</fb>
    <v>5</v>
  </rv>
  <rv s="3">
    <fb>81361215</fb>
    <v>7</v>
  </rv>
  <rv s="3">
    <fb>57.71</fb>
    <v>5</v>
  </rv>
  <rv s="3">
    <fb>58.77</fb>
    <v>5</v>
  </rv>
  <rv s="3">
    <fb>52.41</fb>
    <v>5</v>
  </rv>
  <rv s="3">
    <fb>54.6</fb>
    <v>5</v>
  </rv>
  <rv s="3">
    <fb>81141767</fb>
    <v>7</v>
  </rv>
  <rv s="3">
    <fb>57.31</fb>
    <v>5</v>
  </rv>
  <rv s="3">
    <fb>58.740099999999998</fb>
    <v>5</v>
  </rv>
  <rv s="3">
    <fb>51.43</fb>
    <v>5</v>
  </rv>
  <rv s="3">
    <fb>57.5</fb>
    <v>5</v>
  </rv>
  <rv s="3">
    <fb>133945419</fb>
    <v>7</v>
  </rv>
  <rv s="3">
    <fb>51.825000000000003</fb>
    <v>5</v>
  </rv>
  <rv s="3">
    <fb>58.58</fb>
    <v>5</v>
  </rv>
  <rv s="3">
    <fb>51.03</fb>
    <v>5</v>
  </rv>
  <rv s="3">
    <fb>58.13</fb>
    <v>5</v>
  </rv>
  <rv s="3">
    <fb>81812591</fb>
    <v>7</v>
  </rv>
  <rv s="3">
    <fb>57.53</fb>
    <v>5</v>
  </rv>
  <rv s="3">
    <fb>59.6</fb>
    <v>5</v>
  </rv>
  <rv s="3">
    <fb>56.413499999999999</fb>
    <v>5</v>
  </rv>
  <rv s="3">
    <fb>48469639</fb>
    <v>7</v>
  </rv>
  <rv s="3">
    <fb>56.74</fb>
    <v>5</v>
  </rv>
  <rv s="3">
    <fb>58.88</fb>
    <v>5</v>
  </rv>
  <rv s="3">
    <fb>56.47</fb>
    <v>5</v>
  </rv>
  <rv s="3">
    <fb>57.95</fb>
    <v>5</v>
  </rv>
  <rv s="0">
    <v>http://en.wikipedia.org/wiki/EOG_Resources</v>
    <v>Wikipedia</v>
  </rv>
  <rv s="4">
    <v>986</v>
    <v>2601</v>
  </rv>
  <rv s="5">
    <v>12</v>
    <v>https://www.bing.com/th?id=AMMS_1653e32ed7594b0858215660866a64c2&amp;qlt=95</v>
    <v>2602</v>
    <v>0</v>
    <v>https://www.bing.com/images/search?form=xlimg&amp;q=eog+resources</v>
    <v>Image of EOG RESOURCES, INC.</v>
  </rv>
  <rv s="0">
    <v>https://www.bing.com/financeapi/forcetrigger?t=a1s24c&amp;q=XNYS%3aEOG&amp;form=skydnc</v>
    <v>Learn more on Bing</v>
  </rv>
  <rv s="6">
    <v>en-US</v>
    <v>a1s24c</v>
    <v>268435456</v>
    <v>1</v>
    <v>Powered by Refinitiv</v>
    <v>8</v>
    <v>EOG RESOURCES, INC. (XNYS:EOG)</v>
    <v>10</v>
    <v>11</v>
    <v>Finance</v>
    <v>4</v>
    <v>122.5</v>
    <v>61.383000000000003</v>
    <v>1.7686999999999999</v>
    <v>-3.2</v>
    <v>4.2849999999999997E-3</v>
    <v>-2.6692999999999998E-2</v>
    <v>0.5</v>
    <v>USD</v>
    <v>EOG Resources, Inc. explores for, develops, produces and markets crude oil, natural gas liquids (NGLs) and natural gas primarily in producing basins in the United States of America, The Republic of Trinidad and Tobago, The People's Republic of China, the Sultanate of Oman and, from time to time, select other international areas. Its operations are all crude oil, NGLs and natural gas exploration and production related. Its operations are focused in the productive basins in the United States with a focus on crude oil and, to a lesser extent, liquids-rich natural gas plays. It has operations offshore Trinidad, in the China Sichuan Basin, Oman and in Canada.</v>
    <v>2800</v>
    <v>New York Stock Exchange</v>
    <v>XNYS</v>
    <v>XNYS</v>
    <v>1111 Bagby St Lbby 2, HOUSTON, TX, 77002-2589 US</v>
    <v>119.309</v>
    <v>2603</v>
    <v>Oil &amp; Gas</v>
    <v>Stock</v>
    <v>44631.916581678124</v>
    <v>2604</v>
    <v>115.3</v>
    <v>68303240000</v>
    <v>EOG RESOURCES, INC.</v>
    <v>EOG RESOURCES, INC.</v>
    <v>117.82</v>
    <v>14.481199999999999</v>
    <v>119.88</v>
    <v>116.68</v>
    <v>117.18</v>
    <v>585389500</v>
    <v>EOG</v>
    <v>EOG RESOURCES, INC. (XNYS:EOG)</v>
    <v>3963639</v>
    <v>4959241</v>
    <v>1985</v>
  </rv>
  <rv s="2">
    <v>2605</v>
  </rv>
  <rv s="3">
    <fb>91.16</fb>
    <v>5</v>
  </rv>
  <rv s="3">
    <fb>2997915</fb>
    <v>7</v>
  </rv>
  <rv s="3">
    <fb>88.33</fb>
    <v>5</v>
  </rv>
  <rv s="3">
    <fb>91.22</fb>
    <v>5</v>
  </rv>
  <rv s="3">
    <fb>88.29</fb>
    <v>5</v>
  </rv>
  <rv s="3">
    <fb>95.35</fb>
    <v>5</v>
  </rv>
  <rv s="3">
    <fb>5716505</fb>
    <v>7</v>
  </rv>
  <rv s="3">
    <fb>92.05</fb>
    <v>5</v>
  </rv>
  <rv s="3">
    <fb>96.27</fb>
    <v>5</v>
  </rv>
  <rv s="3">
    <fb>91.65</fb>
    <v>5</v>
  </rv>
  <rv s="3">
    <fb>93.6</fb>
    <v>5</v>
  </rv>
  <rv s="3">
    <fb>6632080</fb>
    <v>7</v>
  </rv>
  <rv s="3">
    <fb>97</fb>
    <v>5</v>
  </rv>
  <rv s="3">
    <fb>97.33</fb>
    <v>5</v>
  </rv>
  <rv s="3">
    <fb>93.55</fb>
    <v>5</v>
  </rv>
  <rv s="3">
    <fb>95.52</fb>
    <v>5</v>
  </rv>
  <rv s="3">
    <fb>5254741</fb>
    <v>7</v>
  </rv>
  <rv s="3">
    <fb>97.25</fb>
    <v>5</v>
  </rv>
  <rv s="3">
    <fb>97.4</fb>
    <v>5</v>
  </rv>
  <rv s="3">
    <fb>94.57</fb>
    <v>5</v>
  </rv>
  <rv s="3">
    <fb>98.16</fb>
    <v>5</v>
  </rv>
  <rv s="3">
    <fb>6277812</fb>
    <v>7</v>
  </rv>
  <rv s="3">
    <fb>96.01</fb>
    <v>5</v>
  </rv>
  <rv s="3">
    <fb>98.27</fb>
    <v>5</v>
  </rv>
  <rv s="3">
    <fb>94.89</fb>
    <v>5</v>
  </rv>
  <rv s="3">
    <fb>98.06</fb>
    <v>5</v>
  </rv>
  <rv s="3">
    <fb>5381726</fb>
    <v>7</v>
  </rv>
  <rv s="3">
    <fb>98.36</fb>
    <v>5</v>
  </rv>
  <rv s="3">
    <fb>99.31</fb>
    <v>5</v>
  </rv>
  <rv s="3">
    <fb>96.03</fb>
    <v>5</v>
  </rv>
  <rv s="3">
    <fb>102.2</fb>
    <v>5</v>
  </rv>
  <rv s="3">
    <fb>4866428</fb>
    <v>7</v>
  </rv>
  <rv s="3">
    <fb>99.35</fb>
    <v>5</v>
  </rv>
  <rv s="3">
    <fb>102.44</fb>
    <v>5</v>
  </rv>
  <rv s="3">
    <fb>97.43</fb>
    <v>5</v>
  </rv>
  <rv s="3">
    <fb>102.77</fb>
    <v>5</v>
  </rv>
  <rv s="3">
    <fb>3953925</fb>
    <v>7</v>
  </rv>
  <rv s="3">
    <fb>103.5</fb>
    <v>5</v>
  </rv>
  <rv s="3">
    <fb>101.25</fb>
    <v>5</v>
  </rv>
  <rv s="3">
    <fb>102</fb>
    <v>5</v>
  </rv>
  <rv s="3">
    <fb>3469211</fb>
    <v>7</v>
  </rv>
  <rv s="3">
    <fb>101.5</fb>
    <v>5</v>
  </rv>
  <rv s="3">
    <fb>103.35</fb>
    <v>5</v>
  </rv>
  <rv s="3">
    <fb>100.62</fb>
    <v>5</v>
  </rv>
  <rv s="3">
    <fb>105.63</fb>
    <v>5</v>
  </rv>
  <rv s="3">
    <fb>4752248</fb>
    <v>7</v>
  </rv>
  <rv s="3">
    <fb>102.13</fb>
    <v>5</v>
  </rv>
  <rv s="3">
    <fb>106.02</fb>
    <v>5</v>
  </rv>
  <rv s="3">
    <fb>105.67</fb>
    <v>5</v>
  </rv>
  <rv s="3">
    <fb>6206163</fb>
    <v>7</v>
  </rv>
  <rv s="3">
    <fb>107.99</fb>
    <v>5</v>
  </rv>
  <rv s="3">
    <fb>104.32</fb>
    <v>5</v>
  </rv>
  <rv s="3">
    <fb>105.13</fb>
    <v>5</v>
  </rv>
  <rv s="3">
    <fb>4935494</fb>
    <v>7</v>
  </rv>
  <rv s="3">
    <fb>106.78</fb>
    <v>5</v>
  </rv>
  <rv s="3">
    <fb>107.17</fb>
    <v>5</v>
  </rv>
  <rv s="3">
    <fb>103.05</fb>
    <v>5</v>
  </rv>
  <rv s="3">
    <fb>4863461</fb>
    <v>7</v>
  </rv>
  <rv s="3">
    <fb>103.74</fb>
    <v>5</v>
  </rv>
  <rv s="3">
    <fb>107.82</fb>
    <v>5</v>
  </rv>
  <rv s="3">
    <fb>100.63</fb>
    <v>5</v>
  </rv>
  <rv s="3">
    <fb>3801646</fb>
    <v>7</v>
  </rv>
  <rv s="3">
    <fb>102.39</fb>
    <v>5</v>
  </rv>
  <rv s="3">
    <fb>102.54</fb>
    <v>5</v>
  </rv>
  <rv s="3">
    <fb>99.449799999999996</fb>
    <v>5</v>
  </rv>
  <rv s="3">
    <fb>102.31</fb>
    <v>5</v>
  </rv>
  <rv s="3">
    <fb>5917807</fb>
    <v>7</v>
  </rv>
  <rv s="3">
    <fb>97.52</fb>
    <v>5</v>
  </rv>
  <rv s="3">
    <fb>103.04</fb>
    <v>5</v>
  </rv>
  <rv s="3">
    <fb>95.93</fb>
    <v>5</v>
  </rv>
  <rv s="3">
    <fb>106.94</fb>
    <v>5</v>
  </rv>
  <rv s="3">
    <fb>4764932</fb>
    <v>7</v>
  </rv>
  <rv s="3">
    <fb>102.25</fb>
    <v>5</v>
  </rv>
  <rv s="3">
    <fb>107.7</fb>
    <v>5</v>
  </rv>
  <rv s="3">
    <fb>99.36</fb>
    <v>5</v>
  </rv>
  <rv s="3">
    <fb>107.53</fb>
    <v>5</v>
  </rv>
  <rv s="3">
    <fb>5122618</fb>
    <v>7</v>
  </rv>
  <rv s="3">
    <fb>107.67</fb>
    <v>5</v>
  </rv>
  <rv s="3">
    <fb>109.9</fb>
    <v>5</v>
  </rv>
  <rv s="3">
    <fb>106.07</fb>
    <v>5</v>
  </rv>
  <rv s="3">
    <fb>109.75</fb>
    <v>5</v>
  </rv>
  <rv s="3">
    <fb>6218909</fb>
    <v>7</v>
  </rv>
  <rv s="3">
    <fb>109.67</fb>
    <v>5</v>
  </rv>
  <rv s="3">
    <fb>111.28</fb>
    <v>5</v>
  </rv>
  <rv s="3">
    <fb>107.75</fb>
    <v>5</v>
  </rv>
  <rv s="3">
    <fb>109.7</fb>
    <v>5</v>
  </rv>
  <rv s="3">
    <fb>3832573</fb>
    <v>7</v>
  </rv>
  <rv s="3">
    <fb>110.95</fb>
    <v>5</v>
  </rv>
  <rv s="3">
    <fb>107.42</fb>
    <v>5</v>
  </rv>
  <rv s="3">
    <fb>111.48</fb>
    <v>5</v>
  </rv>
  <rv s="3">
    <fb>5685030</fb>
    <v>7</v>
  </rv>
  <rv s="3">
    <fb>110.53</fb>
    <v>5</v>
  </rv>
  <rv s="3">
    <fb>113.2</fb>
    <v>5</v>
  </rv>
  <rv s="3">
    <fb>107.68</fb>
    <v>5</v>
  </rv>
  <rv s="3">
    <fb>113.18</fb>
    <v>5</v>
  </rv>
  <rv s="3">
    <fb>4590896</fb>
    <v>7</v>
  </rv>
  <rv s="3">
    <fb>110.18</fb>
    <v>5</v>
  </rv>
  <rv s="3">
    <fb>114.93</fb>
    <v>5</v>
  </rv>
  <rv s="3">
    <fb>112.92</fb>
    <v>5</v>
  </rv>
  <rv s="3">
    <fb>4368281</fb>
    <v>7</v>
  </rv>
  <rv s="3">
    <fb>112.54</fb>
    <v>5</v>
  </rv>
  <rv s="3">
    <fb>113.26</fb>
    <v>5</v>
  </rv>
  <rv s="3">
    <fb>109.26</fb>
    <v>5</v>
  </rv>
  <rv s="3">
    <fb>111.78</fb>
    <v>5</v>
  </rv>
  <rv s="3">
    <fb>3569037</fb>
    <v>7</v>
  </rv>
  <rv s="3">
    <fb>112.25</fb>
    <v>5</v>
  </rv>
  <rv s="3">
    <fb>112.97</fb>
    <v>5</v>
  </rv>
  <rv s="3">
    <fb>109.95</fb>
    <v>5</v>
  </rv>
  <rv s="3">
    <fb>113.7</fb>
    <v>5</v>
  </rv>
  <rv s="3">
    <fb>3708267</fb>
    <v>7</v>
  </rv>
  <rv s="3">
    <fb>113.31</fb>
    <v>5</v>
  </rv>
  <rv s="3">
    <fb>116.53</fb>
    <v>5</v>
  </rv>
  <rv s="3">
    <fb>112.93</fb>
    <v>5</v>
  </rv>
  <rv s="3">
    <fb>114.69</fb>
    <v>5</v>
  </rv>
  <rv s="3">
    <fb>3282839</fb>
    <v>7</v>
  </rv>
  <rv s="3">
    <fb>113.34</fb>
    <v>5</v>
  </rv>
  <rv s="3">
    <fb>116.285</fb>
    <v>5</v>
  </rv>
  <rv s="3">
    <fb>111.41</fb>
    <v>5</v>
  </rv>
  <rv s="3">
    <fb>111.53</fb>
    <v>5</v>
  </rv>
  <rv s="3">
    <fb>5698363</fb>
    <v>7</v>
  </rv>
  <rv s="3">
    <fb>113.4</fb>
    <v>5</v>
  </rv>
  <rv s="3">
    <fb>113.61</fb>
    <v>5</v>
  </rv>
  <rv s="3">
    <fb>109.565</fb>
    <v>5</v>
  </rv>
  <rv s="3">
    <fb>2969145</fb>
    <v>7</v>
  </rv>
  <rv s="3">
    <fb>111.46</fb>
    <v>5</v>
  </rv>
  <rv s="3">
    <fb>114.24</fb>
    <v>5</v>
  </rv>
  <rv s="3">
    <fb>111.12</fb>
    <v>5</v>
  </rv>
  <rv s="3">
    <fb>112.66</fb>
    <v>5</v>
  </rv>
  <rv s="3">
    <fb>3861945</fb>
    <v>7</v>
  </rv>
  <rv s="3">
    <fb>112.4</fb>
    <v>5</v>
  </rv>
  <rv s="3">
    <fb>115.464</fb>
    <v>5</v>
  </rv>
  <rv s="3">
    <fb>111.85</fb>
    <v>5</v>
  </rv>
  <rv s="3">
    <fb>116.75</fb>
    <v>5</v>
  </rv>
  <rv s="3">
    <fb>4732863</fb>
    <v>7</v>
  </rv>
  <rv s="3">
    <fb>113.73</fb>
    <v>5</v>
  </rv>
  <rv s="3">
    <fb>116.89</fb>
    <v>5</v>
  </rv>
  <rv s="3">
    <fb>113.13</fb>
    <v>5</v>
  </rv>
  <rv s="3">
    <fb>113.41</fb>
    <v>5</v>
  </rv>
  <rv s="3">
    <fb>3960496</fb>
    <v>7</v>
  </rv>
  <rv s="3">
    <fb>116.01</fb>
    <v>5</v>
  </rv>
  <rv s="3">
    <fb>116.45</fb>
    <v>5</v>
  </rv>
  <rv s="3">
    <fb>110.9</fb>
    <v>5</v>
  </rv>
  <rv s="3">
    <fb>4002623</fb>
    <v>7</v>
  </rv>
  <rv s="3">
    <fb>109.65</fb>
    <v>5</v>
  </rv>
  <rv s="3">
    <fb>111.19</fb>
    <v>5</v>
  </rv>
  <rv s="3">
    <fb>108.43</fb>
    <v>5</v>
  </rv>
  <rv s="3">
    <fb>111.77</fb>
    <v>5</v>
  </rv>
  <rv s="3">
    <fb>4041127</fb>
    <v>7</v>
  </rv>
  <rv s="3">
    <fb>112.08</fb>
    <v>5</v>
  </rv>
  <rv s="3">
    <fb>114.31</fb>
    <v>5</v>
  </rv>
  <rv s="3">
    <fb>110.88</fb>
    <v>5</v>
  </rv>
  <rv s="3">
    <fb>112.6</fb>
    <v>5</v>
  </rv>
  <rv s="3">
    <fb>3049671</fb>
    <v>7</v>
  </rv>
  <rv s="3">
    <fb>111.51</fb>
    <v>5</v>
  </rv>
  <rv s="3">
    <fb>114.06</fb>
    <v>5</v>
  </rv>
  <rv s="3">
    <fb>111.14</fb>
    <v>5</v>
  </rv>
  <rv s="3">
    <fb>111.62</fb>
    <v>5</v>
  </rv>
  <rv s="3">
    <fb>3315504</fb>
    <v>7</v>
  </rv>
  <rv s="3">
    <fb>110.57</fb>
    <v>5</v>
  </rv>
  <rv s="3">
    <fb>112.76</fb>
    <v>5</v>
  </rv>
  <rv s="3">
    <fb>110.45</fb>
    <v>5</v>
  </rv>
  <rv s="3">
    <fb>109.53</fb>
    <v>5</v>
  </rv>
  <rv s="3">
    <fb>4658592</fb>
    <v>7</v>
  </rv>
  <rv s="3">
    <fb>116.87</fb>
    <v>5</v>
  </rv>
  <rv s="3">
    <fb>116.97</fb>
    <v>5</v>
  </rv>
  <rv s="3">
    <fb>110.33</fb>
    <v>5</v>
  </rv>
  <rv s="3">
    <fb>4606620</fb>
    <v>7</v>
  </rv>
  <rv s="3">
    <fb>110.36</fb>
    <v>5</v>
  </rv>
  <rv s="3">
    <fb>111.545</fb>
    <v>5</v>
  </rv>
  <rv s="3">
    <fb>108.88</fb>
    <v>5</v>
  </rv>
  <rv s="3">
    <fb>110.1</fb>
    <v>5</v>
  </rv>
  <rv s="3">
    <fb>6777851</fb>
    <v>7</v>
  </rv>
  <rv s="3">
    <fb>113.19</fb>
    <v>5</v>
  </rv>
  <rv s="3">
    <fb>106.27</fb>
    <v>5</v>
  </rv>
  <rv s="3">
    <fb>107.28</fb>
    <v>5</v>
  </rv>
  <rv s="3">
    <fb>10111292</fb>
    <v>7</v>
  </rv>
  <rv s="3">
    <fb>111.24</fb>
    <v>5</v>
  </rv>
  <rv s="3">
    <fb>112.2499</fb>
    <v>5</v>
  </rv>
  <rv s="3">
    <fb>105.85</fb>
    <v>5</v>
  </rv>
  <rv s="3">
    <fb>114.92</fb>
    <v>5</v>
  </rv>
  <rv s="3">
    <fb>7793999</fb>
    <v>7</v>
  </rv>
  <rv s="3">
    <fb>109.04</fb>
    <v>5</v>
  </rv>
  <rv s="3">
    <fb>115.05</fb>
    <v>5</v>
  </rv>
  <rv s="3">
    <fb>107.84</fb>
    <v>5</v>
  </rv>
  <rv s="3">
    <fb>116.41</fb>
    <v>5</v>
  </rv>
  <rv s="3">
    <fb>6225162</fb>
    <v>7</v>
  </rv>
  <rv s="3">
    <fb>116</fb>
    <v>5</v>
  </rv>
  <rv s="3">
    <fb>117.44</fb>
    <v>5</v>
  </rv>
  <rv s="3">
    <fb>114.3828</fb>
    <v>5</v>
  </rv>
  <rv s="3">
    <fb>116.74</fb>
    <v>5</v>
  </rv>
  <rv s="3">
    <fb>4287660</fb>
    <v>7</v>
  </rv>
  <rv s="3">
    <fb>118.95</fb>
    <v>5</v>
  </rv>
  <rv s="3">
    <fb>115.88</fb>
    <v>5</v>
  </rv>
  <rv s="3">
    <fb>116.29</fb>
    <v>5</v>
  </rv>
  <rv s="3">
    <fb>4147299</fb>
    <v>7</v>
  </rv>
  <rv s="3">
    <fb>115.61</fb>
    <v>5</v>
  </rv>
  <rv s="3">
    <fb>117.88</fb>
    <v>5</v>
  </rv>
  <rv s="3">
    <fb>114.6001</fb>
    <v>5</v>
  </rv>
  <rv s="3">
    <fb>118.75</fb>
    <v>5</v>
  </rv>
  <rv s="3">
    <fb>4904851</fb>
    <v>7</v>
  </rv>
  <rv s="3">
    <fb>116.68</fb>
    <v>5</v>
  </rv>
  <rv s="3">
    <fb>120.53</fb>
    <v>5</v>
  </rv>
  <rv s="3">
    <fb>116.31</fb>
    <v>5</v>
  </rv>
  <rv s="3">
    <fb>120.15</fb>
    <v>5</v>
  </rv>
  <rv s="3">
    <fb>5521302</fb>
    <v>7</v>
  </rv>
  <rv s="3">
    <fb>120.02</fb>
    <v>5</v>
  </rv>
  <rv s="3">
    <fb>121.78</fb>
    <v>5</v>
  </rv>
  <rv s="3">
    <fb>116.54</fb>
    <v>5</v>
  </rv>
  <rv s="3">
    <fb>117.81</fb>
    <v>5</v>
  </rv>
  <rv s="3">
    <fb>7619906</fb>
    <v>7</v>
  </rv>
  <rv s="3">
    <fb>122.5</fb>
    <v>5</v>
  </rv>
  <rv s="3">
    <fb>113.01</fb>
    <v>5</v>
  </rv>
  <rv s="3">
    <fb>113.77</fb>
    <v>5</v>
  </rv>
  <rv s="3">
    <fb>5747749</fb>
    <v>7</v>
  </rv>
  <rv s="3">
    <fb>114.35</fb>
    <v>5</v>
  </rv>
  <rv s="3">
    <fb>116.35</fb>
    <v>5</v>
  </rv>
  <rv s="3">
    <fb>111.53149999999999</fb>
    <v>5</v>
  </rv>
  <rv s="3">
    <fb>119.88</fb>
    <v>5</v>
  </rv>
  <rv s="3">
    <fb>5386852</fb>
    <v>7</v>
  </rv>
  <rv s="3">
    <fb>115.37</fb>
    <v>5</v>
  </rv>
  <rv s="3">
    <fb>120.57</fb>
    <v>5</v>
  </rv>
  <rv s="3">
    <fb>113.99</fb>
    <v>5</v>
  </rv>
  <rv s="3">
    <fb>3963639</fb>
    <v>7</v>
  </rv>
  <rv s="3">
    <fb>117.82</fb>
    <v>5</v>
  </rv>
  <rv s="3">
    <fb>119.309</fb>
    <v>5</v>
  </rv>
  <rv s="3">
    <fb>115.3</fb>
    <v>5</v>
  </rv>
  <rv s="0">
    <v>http://ko.wikipedia.org/wiki/알코아</v>
    <v>Wikipedia</v>
  </rv>
  <rv s="4">
    <v>986</v>
    <v>2833</v>
  </rv>
  <rv s="5">
    <v>12</v>
    <v>https://www.bing.com/th?id=AMMS_e4b4f4f157141283910f937799cfb656&amp;qlt=95</v>
    <v>2834</v>
    <v>0</v>
    <v>https://www.bing.com/images/search?form=xlimg&amp;q=alcoa</v>
    <v>Image of ALCOA CORPORATION</v>
  </rv>
  <rv s="0">
    <v>https://www.bing.com/financeapi/forcetrigger?t=a1mnur&amp;q=XNYS%3aAA&amp;form=skydnc</v>
    <v>Learn more on Bing</v>
  </rv>
  <rv s="6">
    <v>en-US</v>
    <v>a1mnur</v>
    <v>268435456</v>
    <v>1</v>
    <v>Powered by Refinitiv</v>
    <v>8</v>
    <v>ALCOA CORPORATION (XNYS:AA)</v>
    <v>10</v>
    <v>11</v>
    <v>Finance</v>
    <v>13</v>
    <v>92.32</v>
    <v>27.11</v>
    <v>2.2507999999999999</v>
    <v>-3.86</v>
    <v>-1.645E-3</v>
    <v>-4.6539999999999998E-2</v>
    <v>-0.13</v>
    <v>USD</v>
    <v>Alcoa Corporation (Alcoa) is engaged in the production of bauxite, alumina and aluminum of various cast and rolled products. The Company’s operations consist of three reportable business segments: Bauxite, Alumina, and Aluminum. The Bauxite and Alumina segments primarily consist of a series of affiliated operating entities held in Alcoa World Alumina and Chemicals (AWAC), which is a joint venture between Alcoa Corporation and Alumina Limited. The Aluminum segment consists of the Company’s aluminum smelting, casting, and rolling businesses, along with the energy production business. Its Bauxite segment consists of the Company’s global bauxite mining operations. The Company’s Alumina segment consists of the Company’s worldwide refining system, which processes bauxite into alumina. The Aluminum segment consists of its worldwide smelting and casthouse system, a portfolio of energy assets in Brazil, Canada, and the United States.</v>
    <v>12200</v>
    <v>New York Stock Exchange</v>
    <v>XNYS</v>
    <v>XNYS</v>
    <v>201 Isabella St Ste 500, PITTSBURGH, PA, 15212-5873 US</v>
    <v>81.867199999999997</v>
    <v>2835</v>
    <v>Metals &amp; Mining</v>
    <v>Stock</v>
    <v>44631.896335937497</v>
    <v>2836</v>
    <v>78.650000000000006</v>
    <v>14654260000</v>
    <v>ALCOA CORPORATION</v>
    <v>ALCOA CORPORATION</v>
    <v>80.489999999999995</v>
    <v>36.2042</v>
    <v>82.94</v>
    <v>79.08</v>
    <v>78.91</v>
    <v>185403000</v>
    <v>AA</v>
    <v>ALCOA CORPORATION (XNYS:AA)</v>
    <v>5690036</v>
    <v>9845753</v>
    <v>2016</v>
  </rv>
  <rv s="2">
    <v>2837</v>
  </rv>
  <rv s="3">
    <fb>60.36</fb>
    <v>5</v>
  </rv>
  <rv s="3">
    <fb>6208442</fb>
    <v>7</v>
  </rv>
  <rv s="3">
    <fb>60.24</fb>
    <v>5</v>
  </rv>
  <rv s="3">
    <fb>62.61</fb>
    <v>5</v>
  </rv>
  <rv s="3">
    <fb>60.09</fb>
    <v>5</v>
  </rv>
  <rv s="3">
    <fb>7980653</fb>
    <v>7</v>
  </rv>
  <rv s="3">
    <fb>60.68</fb>
    <v>5</v>
  </rv>
  <rv s="3">
    <fb>61.15</fb>
    <v>5</v>
  </rv>
  <rv s="3">
    <fb>57.21</fb>
    <v>5</v>
  </rv>
  <rv s="3">
    <fb>58.55</fb>
    <v>5</v>
  </rv>
  <rv s="3">
    <fb>7599751</fb>
    <v>7</v>
  </rv>
  <rv s="3">
    <fb>58.95</fb>
    <v>5</v>
  </rv>
  <rv s="3">
    <fb>61.79</fb>
    <v>5</v>
  </rv>
  <rv s="3">
    <fb>58.445</fb>
    <v>5</v>
  </rv>
  <rv s="3">
    <fb>58.45</fb>
    <v>5</v>
  </rv>
  <rv s="3">
    <fb>4363058</fb>
    <v>7</v>
  </rv>
  <rv s="3">
    <fb>58.94</fb>
    <v>5</v>
  </rv>
  <rv s="3">
    <fb>59.491100000000003</fb>
    <v>5</v>
  </rv>
  <rv s="3">
    <fb>57.25</fb>
    <v>5</v>
  </rv>
  <rv s="3">
    <fb>62.37</fb>
    <v>5</v>
  </rv>
  <rv s="3">
    <fb>8071270</fb>
    <v>7</v>
  </rv>
  <rv s="3">
    <fb>60.14</fb>
    <v>5</v>
  </rv>
  <rv s="3">
    <fb>62.89</fb>
    <v>5</v>
  </rv>
  <rv s="3">
    <fb>59.65</fb>
    <v>5</v>
  </rv>
  <rv s="3">
    <fb>61.54</fb>
    <v>5</v>
  </rv>
  <rv s="3">
    <fb>5653472</fb>
    <v>7</v>
  </rv>
  <rv s="3">
    <fb>61.62</fb>
    <v>5</v>
  </rv>
  <rv s="3">
    <fb>62.71</fb>
    <v>5</v>
  </rv>
  <rv s="3">
    <fb>60.441000000000003</fb>
    <v>5</v>
  </rv>
  <rv s="3">
    <fb>62.2</fb>
    <v>5</v>
  </rv>
  <rv s="3">
    <fb>6003582</fb>
    <v>7</v>
  </rv>
  <rv s="3">
    <fb>60.71</fb>
    <v>5</v>
  </rv>
  <rv s="3">
    <fb>62.25</fb>
    <v>5</v>
  </rv>
  <rv s="3">
    <fb>59.12</fb>
    <v>5</v>
  </rv>
  <rv s="3">
    <fb>61.88</fb>
    <v>5</v>
  </rv>
  <rv s="3">
    <fb>6434989</fb>
    <v>7</v>
  </rv>
  <rv s="3">
    <fb>63.66</fb>
    <v>5</v>
  </rv>
  <rv s="3">
    <fb>64.37</fb>
    <v>5</v>
  </rv>
  <rv s="3">
    <fb>60.86</fb>
    <v>5</v>
  </rv>
  <rv s="3">
    <fb>60.51</fb>
    <v>5</v>
  </rv>
  <rv s="3">
    <fb>5769838</fb>
    <v>7</v>
  </rv>
  <rv s="3">
    <fb>61.75</fb>
    <v>5</v>
  </rv>
  <rv s="3">
    <fb>63.26</fb>
    <v>5</v>
  </rv>
  <rv s="3">
    <fb>60.37</fb>
    <v>5</v>
  </rv>
  <rv s="3">
    <fb>61.39</fb>
    <v>5</v>
  </rv>
  <rv s="3">
    <fb>4397108</fb>
    <v>7</v>
  </rv>
  <rv s="3">
    <fb>60.27</fb>
    <v>5</v>
  </rv>
  <rv s="3">
    <fb>61.44</fb>
    <v>5</v>
  </rv>
  <rv s="3">
    <fb>59.34</fb>
    <v>5</v>
  </rv>
  <rv s="3">
    <fb>60.05</fb>
    <v>5</v>
  </rv>
  <rv s="3">
    <fb>5994091</fb>
    <v>7</v>
  </rv>
  <rv s="3">
    <fb>60.5</fb>
    <v>5</v>
  </rv>
  <rv s="3">
    <fb>61.56</fb>
    <v>5</v>
  </rv>
  <rv s="3">
    <fb>58.8</fb>
    <v>5</v>
  </rv>
  <rv s="3">
    <fb>59.63</fb>
    <v>5</v>
  </rv>
  <rv s="3">
    <fb>7851084</fb>
    <v>7</v>
  </rv>
  <rv s="3">
    <fb>61.93</fb>
    <v>5</v>
  </rv>
  <rv s="3">
    <fb>58.884999999999998</fb>
    <v>5</v>
  </rv>
  <rv s="3">
    <fb>61.25</fb>
    <v>5</v>
  </rv>
  <rv s="3">
    <fb>15925959</fb>
    <v>7</v>
  </rv>
  <rv s="3">
    <fb>62.1</fb>
    <v>5</v>
  </rv>
  <rv s="3">
    <fb>64.25</fb>
    <v>5</v>
  </rv>
  <rv s="3">
    <fb>59.97</fb>
    <v>5</v>
  </rv>
  <rv s="3">
    <fb>56.21</fb>
    <v>5</v>
  </rv>
  <rv s="3">
    <fb>11024982</fb>
    <v>7</v>
  </rv>
  <rv s="3">
    <fb>60.02</fb>
    <v>5</v>
  </rv>
  <rv s="3">
    <fb>60.15</fb>
    <v>5</v>
  </rv>
  <rv s="3">
    <fb>56.04</fb>
    <v>5</v>
  </rv>
  <rv s="3">
    <fb>58.02</fb>
    <v>5</v>
  </rv>
  <rv s="3">
    <fb>9209629</fb>
    <v>7</v>
  </rv>
  <rv s="3">
    <fb>53.81</fb>
    <v>5</v>
  </rv>
  <rv s="3">
    <fb>58.2</fb>
    <v>5</v>
  </rv>
  <rv s="3">
    <fb>53.26</fb>
    <v>5</v>
  </rv>
  <rv s="3">
    <fb>61.21</fb>
    <v>5</v>
  </rv>
  <rv s="3">
    <fb>7780587</fb>
    <v>7</v>
  </rv>
  <rv s="3">
    <fb>57.51</fb>
    <v>5</v>
  </rv>
  <rv s="3">
    <fb>61.6</fb>
    <v>5</v>
  </rv>
  <rv s="3">
    <fb>56.760800000000003</fb>
    <v>5</v>
  </rv>
  <rv s="3">
    <fb>60.75</fb>
    <v>5</v>
  </rv>
  <rv s="3">
    <fb>9267426</fb>
    <v>7</v>
  </rv>
  <rv s="3">
    <fb>63.64</fb>
    <v>5</v>
  </rv>
  <rv s="3">
    <fb>59.88</fb>
    <v>5</v>
  </rv>
  <rv s="3">
    <fb>58.03</fb>
    <v>5</v>
  </rv>
  <rv s="3">
    <fb>6445290</fb>
    <v>7</v>
  </rv>
  <rv s="3">
    <fb>60.6</fb>
    <v>5</v>
  </rv>
  <rv s="3">
    <fb>61.6599</fb>
    <v>5</v>
  </rv>
  <rv s="3">
    <fb>57.47</fb>
    <v>5</v>
  </rv>
  <rv s="3">
    <fb>57.4</fb>
    <v>5</v>
  </rv>
  <rv s="3">
    <fb>6995278</fb>
    <v>7</v>
  </rv>
  <rv s="3">
    <fb>58</fb>
    <v>5</v>
  </rv>
  <rv s="3">
    <fb>58.39</fb>
    <v>5</v>
  </rv>
  <rv s="3">
    <fb>55.58</fb>
    <v>5</v>
  </rv>
  <rv s="3">
    <fb>56.71</fb>
    <v>5</v>
  </rv>
  <rv s="3">
    <fb>7206053</fb>
    <v>7</v>
  </rv>
  <rv s="3">
    <fb>56.94</fb>
    <v>5</v>
  </rv>
  <rv s="3">
    <fb>57.02</fb>
    <v>5</v>
  </rv>
  <rv s="3">
    <fb>55.02</fb>
    <v>5</v>
  </rv>
  <rv s="3">
    <fb>58.17</fb>
    <v>5</v>
  </rv>
  <rv s="3">
    <fb>5939348</fb>
    <v>7</v>
  </rv>
  <rv s="3">
    <fb>57.99</fb>
    <v>5</v>
  </rv>
  <rv s="3">
    <fb>58.44</fb>
    <v>5</v>
  </rv>
  <rv s="3">
    <fb>56.73</fb>
    <v>5</v>
  </rv>
  <rv s="3">
    <fb>59.21</fb>
    <v>5</v>
  </rv>
  <rv s="3">
    <fb>5613758</fb>
    <v>7</v>
  </rv>
  <rv s="3">
    <fb>58.19</fb>
    <v>5</v>
  </rv>
  <rv s="3">
    <fb>59.585000000000001</fb>
    <v>5</v>
  </rv>
  <rv s="3">
    <fb>62.74</fb>
    <v>5</v>
  </rv>
  <rv s="3">
    <fb>8076610</fb>
    <v>7</v>
  </rv>
  <rv s="3">
    <fb>58.9</fb>
    <v>5</v>
  </rv>
  <rv s="3">
    <fb>63.36</fb>
    <v>5</v>
  </rv>
  <rv s="3">
    <fb>58.33</fb>
    <v>5</v>
  </rv>
  <rv s="3">
    <fb>64.22</fb>
    <v>5</v>
  </rv>
  <rv s="3">
    <fb>7161159</fb>
    <v>7</v>
  </rv>
  <rv s="3">
    <fb>62.26</fb>
    <v>5</v>
  </rv>
  <rv s="3">
    <fb>65.599999999999994</fb>
    <v>5</v>
  </rv>
  <rv s="3">
    <fb>63.75</fb>
    <v>5</v>
  </rv>
  <rv s="3">
    <fb>5021855</fb>
    <v>7</v>
  </rv>
  <rv s="3">
    <fb>64.95</fb>
    <v>5</v>
  </rv>
  <rv s="3">
    <fb>65.77</fb>
    <v>5</v>
  </rv>
  <rv s="3">
    <fb>63.02</fb>
    <v>5</v>
  </rv>
  <rv s="3">
    <fb>69.97</fb>
    <v>5</v>
  </rv>
  <rv s="3">
    <fb>16122881</fb>
    <v>7</v>
  </rv>
  <rv s="3">
    <fb>65.83</fb>
    <v>5</v>
  </rv>
  <rv s="3">
    <fb>71.97</fb>
    <v>5</v>
  </rv>
  <rv s="3">
    <fb>71.91</fb>
    <v>5</v>
  </rv>
  <rv s="3">
    <fb>10244697</fb>
    <v>7</v>
  </rv>
  <rv s="3">
    <fb>69.52</fb>
    <v>5</v>
  </rv>
  <rv s="3">
    <fb>72.37</fb>
    <v>5</v>
  </rv>
  <rv s="3">
    <fb>68.97</fb>
    <v>5</v>
  </rv>
  <rv s="3">
    <fb>71.17</fb>
    <v>5</v>
  </rv>
  <rv s="3">
    <fb>11437736</fb>
    <v>7</v>
  </rv>
  <rv s="3">
    <fb>70.94</fb>
    <v>5</v>
  </rv>
  <rv s="3">
    <fb>73.72</fb>
    <v>5</v>
  </rv>
  <rv s="3">
    <fb>70.12</fb>
    <v>5</v>
  </rv>
  <rv s="3">
    <fb>73.52</fb>
    <v>5</v>
  </rv>
  <rv s="3">
    <fb>9952265</fb>
    <v>7</v>
  </rv>
  <rv s="3">
    <fb>68.959999999999994</fb>
    <v>5</v>
  </rv>
  <rv s="3">
    <fb>74.5</fb>
    <v>5</v>
  </rv>
  <rv s="3">
    <fb>68.730800000000002</fb>
    <v>5</v>
  </rv>
  <rv s="3">
    <fb>73.86</fb>
    <v>5</v>
  </rv>
  <rv s="3">
    <fb>7813281</fb>
    <v>7</v>
  </rv>
  <rv s="3">
    <fb>74.540000000000006</fb>
    <v>5</v>
  </rv>
  <rv s="3">
    <fb>75.23</fb>
    <v>5</v>
  </rv>
  <rv s="3">
    <fb>71.92</fb>
    <v>5</v>
  </rv>
  <rv s="3">
    <fb>74.040000000000006</fb>
    <v>5</v>
  </rv>
  <rv s="3">
    <fb>6823367</fb>
    <v>7</v>
  </rv>
  <rv s="3">
    <fb>72.45</fb>
    <v>5</v>
  </rv>
  <rv s="3">
    <fb>74.19</fb>
    <v>5</v>
  </rv>
  <rv s="3">
    <fb>70.56</fb>
    <v>5</v>
  </rv>
  <rv s="3">
    <fb>77.84</fb>
    <v>5</v>
  </rv>
  <rv s="3">
    <fb>7355774</fb>
    <v>7</v>
  </rv>
  <rv s="3">
    <fb>75</fb>
    <v>5</v>
  </rv>
  <rv s="3">
    <fb>77.95</fb>
    <v>5</v>
  </rv>
  <rv s="3">
    <fb>74.72</fb>
    <v>5</v>
  </rv>
  <rv s="3">
    <fb>76.47</fb>
    <v>5</v>
  </rv>
  <rv s="3">
    <fb>5515030</fb>
    <v>7</v>
  </rv>
  <rv s="3">
    <fb>77.06</fb>
    <v>5</v>
  </rv>
  <rv s="3">
    <fb>77.66</fb>
    <v>5</v>
  </rv>
  <rv s="3">
    <fb>75.4345</fb>
    <v>5</v>
  </rv>
  <rv s="3">
    <fb>78.2</fb>
    <v>5</v>
  </rv>
  <rv s="3">
    <fb>5825344</fb>
    <v>7</v>
  </rv>
  <rv s="3">
    <fb>76.03</fb>
    <v>5</v>
  </rv>
  <rv s="3">
    <fb>78.37</fb>
    <v>5</v>
  </rv>
  <rv s="3">
    <fb>75.55</fb>
    <v>5</v>
  </rv>
  <rv s="3">
    <fb>74.09</fb>
    <v>5</v>
  </rv>
  <rv s="3">
    <fb>8994048</fb>
    <v>7</v>
  </rv>
  <rv s="3">
    <fb>80</fb>
    <v>5</v>
  </rv>
  <rv s="3">
    <fb>80.08</fb>
    <v>5</v>
  </rv>
  <rv s="3">
    <fb>73.11</fb>
    <v>5</v>
  </rv>
  <rv s="3">
    <fb>75.319999999999993</fb>
    <v>5</v>
  </rv>
  <rv s="3">
    <fb>6588168</fb>
    <v>7</v>
  </rv>
  <rv s="3">
    <fb>74.25</fb>
    <v>5</v>
  </rv>
  <rv s="3">
    <fb>75.680000000000007</fb>
    <v>5</v>
  </rv>
  <rv s="3">
    <fb>73.110100000000003</fb>
    <v>5</v>
  </rv>
  <rv s="3">
    <fb>73.3</fb>
    <v>5</v>
  </rv>
  <rv s="3">
    <fb>11610911</fb>
    <v>7</v>
  </rv>
  <rv s="3">
    <fb>75.290000000000006</fb>
    <v>5</v>
  </rv>
  <rv s="3">
    <fb>77.45</fb>
    <v>5</v>
  </rv>
  <rv s="3">
    <fb>69.849999999999994</fb>
    <v>5</v>
  </rv>
  <rv s="3">
    <fb>77.849999999999994</fb>
    <v>5</v>
  </rv>
  <rv s="3">
    <fb>7361905</fb>
    <v>7</v>
  </rv>
  <rv s="3">
    <fb>78.38</fb>
    <v>5</v>
  </rv>
  <rv s="3">
    <fb>71.781000000000006</fb>
    <v>5</v>
  </rv>
  <rv s="3">
    <fb>75.34</fb>
    <v>5</v>
  </rv>
  <rv s="3">
    <fb>9363349</fb>
    <v>7</v>
  </rv>
  <rv s="3">
    <fb>77.650000000000006</fb>
    <v>5</v>
  </rv>
  <rv s="3">
    <fb>80.579899999999995</fb>
    <v>5</v>
  </rv>
  <rv s="3">
    <fb>75.010000000000005</fb>
    <v>5</v>
  </rv>
  <rv s="3">
    <fb>79.78</fb>
    <v>5</v>
  </rv>
  <rv s="3">
    <fb>15303424</fb>
    <v>7</v>
  </rv>
  <rv s="3">
    <fb>77.89</fb>
    <v>5</v>
  </rv>
  <rv s="3">
    <fb>85.73</fb>
    <v>5</v>
  </rv>
  <rv s="3">
    <fb>82.56</fb>
    <v>5</v>
  </rv>
  <rv s="3">
    <fb>10760849</fb>
    <v>7</v>
  </rv>
  <rv s="3">
    <fb>81.010000000000005</fb>
    <v>5</v>
  </rv>
  <rv s="3">
    <fb>83.16</fb>
    <v>5</v>
  </rv>
  <rv s="3">
    <fb>78.781899999999993</fb>
    <v>5</v>
  </rv>
  <rv s="3">
    <fb>82.89</fb>
    <v>5</v>
  </rv>
  <rv s="3">
    <fb>7513666</fb>
    <v>7</v>
  </rv>
  <rv s="3">
    <fb>82.53</fb>
    <v>5</v>
  </rv>
  <rv s="3">
    <fb>84.275000000000006</fb>
    <v>5</v>
  </rv>
  <rv s="3">
    <fb>79.45</fb>
    <v>5</v>
  </rv>
  <rv s="3">
    <fb>90.66</fb>
    <v>5</v>
  </rv>
  <rv s="3">
    <fb>19676804</fb>
    <v>7</v>
  </rv>
  <rv s="3">
    <fb>82.01</fb>
    <v>5</v>
  </rv>
  <rv s="3">
    <fb>90.95</fb>
    <v>5</v>
  </rv>
  <rv s="3">
    <fb>81.73</fb>
    <v>5</v>
  </rv>
  <rv s="3">
    <fb>85.4</fb>
    <v>5</v>
  </rv>
  <rv s="3">
    <fb>12623520</fb>
    <v>7</v>
  </rv>
  <rv s="3">
    <fb>89.56</fb>
    <v>5</v>
  </rv>
  <rv s="3">
    <fb>92.32</fb>
    <v>5</v>
  </rv>
  <rv s="3">
    <fb>83.51</fb>
    <v>5</v>
  </rv>
  <rv s="3">
    <fb>82.37</fb>
    <v>5</v>
  </rv>
  <rv s="3">
    <fb>12840933</fb>
    <v>7</v>
  </rv>
  <rv s="3">
    <fb>82</fb>
    <v>5</v>
  </rv>
  <rv s="3">
    <fb>85.599900000000005</fb>
    <v>5</v>
  </rv>
  <rv s="3">
    <fb>77.77</fb>
    <v>5</v>
  </rv>
  <rv s="3">
    <fb>79.52</fb>
    <v>5</v>
  </rv>
  <rv s="3">
    <fb>11896861</fb>
    <v>7</v>
  </rv>
  <rv s="3">
    <fb>79.8</fb>
    <v>5</v>
  </rv>
  <rv s="3">
    <fb>80.81</fb>
    <v>5</v>
  </rv>
  <rv s="3">
    <fb>77</fb>
    <v>5</v>
  </rv>
  <rv s="3">
    <fb>82.94</fb>
    <v>5</v>
  </rv>
  <rv s="3">
    <fb>10238577</fb>
    <v>7</v>
  </rv>
  <rv s="3">
    <fb>83.69</fb>
    <v>5</v>
  </rv>
  <rv s="3">
    <fb>84.36</fb>
    <v>5</v>
  </rv>
  <rv s="3">
    <fb>78.25</fb>
    <v>5</v>
  </rv>
  <rv s="3">
    <fb>5690036</fb>
    <v>7</v>
  </rv>
  <rv s="3">
    <fb>80.489999999999995</fb>
    <v>5</v>
  </rv>
  <rv s="3">
    <fb>81.867199999999997</fb>
    <v>5</v>
  </rv>
  <rv s="3">
    <fb>78.650000000000006</fb>
    <v>5</v>
  </rv>
  <rv s="3">
    <fb>79.040000000000006</fb>
    <v>5</v>
  </rv>
  <rv s="0">
    <v>http://no.wikipedia.org/wiki/U.S._Steel</v>
    <v>Wikipedia</v>
  </rv>
  <rv s="4">
    <v>986</v>
    <v>3071</v>
  </rv>
  <rv s="5">
    <v>12</v>
    <v>https://www.bing.com/th?id=AMMS_c5cc10ab4f1f14d083f5706c4c1a09b5&amp;qlt=95</v>
    <v>3072</v>
    <v>0</v>
    <v>https://www.bing.com/images/search?form=xlimg&amp;q=u.s.+steel</v>
    <v>Image of UNITED STATES STEEL CORPORATION</v>
  </rv>
  <rv s="0">
    <v>https://www.bing.com/financeapi/forcetrigger?t=a265bh&amp;q=XNYS%3aX&amp;form=skydnc</v>
    <v>Learn more on Bing</v>
  </rv>
  <rv s="6">
    <v>en-US</v>
    <v>a265bh</v>
    <v>268435456</v>
    <v>1</v>
    <v>Powered by Refinitiv</v>
    <v>8</v>
    <v>UNITED STATES STEEL CORPORATION (XNYS:X)</v>
    <v>10</v>
    <v>11</v>
    <v>Finance</v>
    <v>4</v>
    <v>34.164999999999999</v>
    <v>17.98</v>
    <v>1.8463000000000001</v>
    <v>0.04</v>
    <v>-2.9989999999999999E-3</v>
    <v>1.201E-3</v>
    <v>-0.1</v>
    <v>USD</v>
    <v>United States Steel Corporation (U.S Steel) is an integrated steel producer, which is engaged in producing and selling steel products, including flat-rolled and tubular products, in North America and Europe. The Company operates through four segments: North American Flat-Rolled (Flat-Rolled), Mini Mill, U.S. Steel Europe (USSE); and Tubular Products (Tubular). The Company is also engaged in other business activities consisting primarily of railroad services and real estate operations. It owns, develops, and manages real estate assets, including approximately 45,000 acres of surface rights primarily in Alabama, Illinois, Michigan, Minnesota and Pennsylvania. It performs a range of applied research, development, and technical support functions at facilities in Pennsylvania, Michigan, Texas and Slovakia. It serves customers primarily in the automotive, construction, consumer (packaging and appliance), electrical, industrial equipment, and service center/distribution markets.</v>
    <v>24540</v>
    <v>New York Stock Exchange</v>
    <v>XNYS</v>
    <v>XNYS</v>
    <v>600 Grant St Room 1500, PITTSBURGH, PA, 15219-2800 US</v>
    <v>34.164999999999999</v>
    <v>3073</v>
    <v>Metals &amp; Mining</v>
    <v>Stock</v>
    <v>44631.9055525</v>
    <v>3074</v>
    <v>32.31</v>
    <v>8699428000</v>
    <v>UNITED STATES STEEL CORPORATION</v>
    <v>UNITED STATES STEEL CORPORATION</v>
    <v>32.44</v>
    <v>2.2801999999999998</v>
    <v>33.299999999999997</v>
    <v>33.340000000000003</v>
    <v>33.24</v>
    <v>260930600</v>
    <v>X</v>
    <v>UNITED STATES STEEL CORPORATION (XNYS:X)</v>
    <v>27493823</v>
    <v>20401309</v>
    <v>2001</v>
  </rv>
  <rv s="2">
    <v>3075</v>
  </rv>
  <rv s="3">
    <fb>23.93</fb>
    <v>5</v>
  </rv>
  <rv s="3">
    <fb>12346011</fb>
    <v>7</v>
  </rv>
  <rv s="3">
    <fb>24.39</fb>
    <v>5</v>
  </rv>
  <rv s="3">
    <fb>23.824999999999999</fb>
    <v>5</v>
  </rv>
  <rv s="3">
    <fb>24.68</fb>
    <v>5</v>
  </rv>
  <rv s="3">
    <fb>17244714</fb>
    <v>7</v>
  </rv>
  <rv s="3">
    <fb>24.11</fb>
    <v>5</v>
  </rv>
  <rv s="3">
    <fb>24.98</fb>
    <v>5</v>
  </rv>
  <rv s="3">
    <fb>23.861699999999999</fb>
    <v>5</v>
  </rv>
  <rv s="3">
    <fb>25.26</fb>
    <v>5</v>
  </rv>
  <rv s="3">
    <fb>23959652</fb>
    <v>7</v>
  </rv>
  <rv s="3">
    <fb>26.12</fb>
    <v>5</v>
  </rv>
  <rv s="3">
    <fb>24.94</fb>
    <v>5</v>
  </rv>
  <rv s="3">
    <fb>24.77</fb>
    <v>5</v>
  </rv>
  <rv s="3">
    <fb>17268627</fb>
    <v>7</v>
  </rv>
  <rv s="3">
    <fb>25.48</fb>
    <v>5</v>
  </rv>
  <rv s="3">
    <fb>25.71</fb>
    <v>5</v>
  </rv>
  <rv s="3">
    <fb>15564121</fb>
    <v>7</v>
  </rv>
  <rv s="3">
    <fb>25.07</fb>
    <v>5</v>
  </rv>
  <rv s="3">
    <fb>25.42</fb>
    <v>5</v>
  </rv>
  <rv s="3">
    <fb>24.425000000000001</fb>
    <v>5</v>
  </rv>
  <rv s="3">
    <fb>15085748</fb>
    <v>7</v>
  </rv>
  <rv s="3">
    <fb>25.31</fb>
    <v>5</v>
  </rv>
  <rv s="3">
    <fb>24.36</fb>
    <v>5</v>
  </rv>
  <rv s="3">
    <fb>16868791</fb>
    <v>7</v>
  </rv>
  <rv s="3">
    <fb>24.04</fb>
    <v>5</v>
  </rv>
  <rv s="3">
    <fb>24.43</fb>
    <v>5</v>
  </rv>
  <rv s="3">
    <fb>23.47</fb>
    <v>5</v>
  </rv>
  <rv s="3">
    <fb>17338955</fb>
    <v>7</v>
  </rv>
  <rv s="3">
    <fb>25.06</fb>
    <v>5</v>
  </rv>
  <rv s="3">
    <fb>25.82</fb>
    <v>5</v>
  </rv>
  <rv s="3">
    <fb>24.93</fb>
    <v>5</v>
  </rv>
  <rv s="3">
    <fb>13503881</fb>
    <v>7</v>
  </rv>
  <rv s="3">
    <fb>26.17</fb>
    <v>5</v>
  </rv>
  <rv s="3">
    <fb>25.3</fb>
    <v>5</v>
  </rv>
  <rv s="3">
    <fb>25.39</fb>
    <v>5</v>
  </rv>
  <rv s="3">
    <fb>11049222</fb>
    <v>7</v>
  </rv>
  <rv s="3">
    <fb>25.19</fb>
    <v>5</v>
  </rv>
  <rv s="3">
    <fb>25.54</fb>
    <v>5</v>
  </rv>
  <rv s="3">
    <fb>24.01</fb>
    <v>5</v>
  </rv>
  <rv s="3">
    <fb>18490542</fb>
    <v>7</v>
  </rv>
  <rv s="3">
    <fb>23.77</fb>
    <v>5</v>
  </rv>
  <rv s="3">
    <fb>22.59</fb>
    <v>5</v>
  </rv>
  <rv s="3">
    <fb>20468130</fb>
    <v>7</v>
  </rv>
  <rv s="3">
    <fb>24.35</fb>
    <v>5</v>
  </rv>
  <rv s="3">
    <fb>24.594999999999999</fb>
    <v>5</v>
  </rv>
  <rv s="3">
    <fb>21.3</fb>
    <v>5</v>
  </rv>
  <rv s="3">
    <fb>30792566</fb>
    <v>7</v>
  </rv>
  <rv s="3">
    <fb>22.52</fb>
    <v>5</v>
  </rv>
  <rv s="3">
    <fb>23.23</fb>
    <v>5</v>
  </rv>
  <rv s="3">
    <fb>21.270099999999999</fb>
    <v>5</v>
  </rv>
  <rv s="3">
    <fb>19.25</fb>
    <v>5</v>
  </rv>
  <rv s="3">
    <fb>38610293</fb>
    <v>7</v>
  </rv>
  <rv s="3">
    <fb>21.08</fb>
    <v>5</v>
  </rv>
  <rv s="3">
    <fb>19.23</fb>
    <v>5</v>
  </rv>
  <rv s="3">
    <fb>19.420000000000002</fb>
    <v>5</v>
  </rv>
  <rv s="3">
    <fb>32231678</fb>
    <v>7</v>
  </rv>
  <rv s="3">
    <fb>18.39</fb>
    <v>5</v>
  </rv>
  <rv s="3">
    <fb>19.53</fb>
    <v>5</v>
  </rv>
  <rv s="3">
    <fb>18.98</fb>
    <v>5</v>
  </rv>
  <rv s="3">
    <fb>24488530</fb>
    <v>7</v>
  </rv>
  <rv s="3">
    <fb>19.29</fb>
    <v>5</v>
  </rv>
  <rv s="3">
    <fb>18.36</fb>
    <v>5</v>
  </rv>
  <rv s="3">
    <fb>18.61</fb>
    <v>5</v>
  </rv>
  <rv s="3">
    <fb>30875372</fb>
    <v>7</v>
  </rv>
  <rv s="3">
    <fb>19.73</fb>
    <v>5</v>
  </rv>
  <rv s="3">
    <fb>19.7761</fb>
    <v>5</v>
  </rv>
  <rv s="3">
    <fb>18.41</fb>
    <v>5</v>
  </rv>
  <rv s="3">
    <fb>18.59</fb>
    <v>5</v>
  </rv>
  <rv s="3">
    <fb>28805133</fb>
    <v>7</v>
  </rv>
  <rv s="3">
    <fb>18.940000000000001</fb>
    <v>5</v>
  </rv>
  <rv s="3">
    <fb>18.38</fb>
    <v>5</v>
  </rv>
  <rv s="3">
    <fb>19.54</fb>
    <v>5</v>
  </rv>
  <rv s="3">
    <fb>33399347</fb>
    <v>7</v>
  </rv>
  <rv s="3">
    <fb>18.88</fb>
    <v>5</v>
  </rv>
  <rv s="3">
    <fb>20.72</fb>
    <v>5</v>
  </rv>
  <rv s="3">
    <fb>22335560</fb>
    <v>7</v>
  </rv>
  <rv s="3">
    <fb>19.46</fb>
    <v>5</v>
  </rv>
  <rv s="3">
    <fb>20.74</fb>
    <v>5</v>
  </rv>
  <rv s="3">
    <fb>19.329999999999998</fb>
    <v>5</v>
  </rv>
  <rv s="3">
    <fb>20379529</fb>
    <v>7</v>
  </rv>
  <rv s="3">
    <fb>21.1</fb>
    <v>5</v>
  </rv>
  <rv s="3">
    <fb>21.78</fb>
    <v>5</v>
  </rv>
  <rv s="3">
    <fb>21.01</fb>
    <v>5</v>
  </rv>
  <rv s="3">
    <fb>18166344</fb>
    <v>7</v>
  </rv>
  <rv s="3">
    <fb>22.16</fb>
    <v>5</v>
  </rv>
  <rv s="3">
    <fb>21.09</fb>
    <v>5</v>
  </rv>
  <rv s="3">
    <fb>22.04</fb>
    <v>5</v>
  </rv>
  <rv s="3">
    <fb>17700832</fb>
    <v>7</v>
  </rv>
  <rv s="3">
    <fb>22.68</fb>
    <v>5</v>
  </rv>
  <rv s="3">
    <fb>22.2</fb>
    <v>5</v>
  </rv>
  <rv s="3">
    <fb>16948718</fb>
    <v>7</v>
  </rv>
  <rv s="3">
    <fb>22.41</fb>
    <v>5</v>
  </rv>
  <rv s="3">
    <fb>22.18</fb>
    <v>5</v>
  </rv>
  <rv s="3">
    <fb>17126201</fb>
    <v>7</v>
  </rv>
  <rv s="3">
    <fb>22.44</fb>
    <v>5</v>
  </rv>
  <rv s="3">
    <fb>22.78</fb>
    <v>5</v>
  </rv>
  <rv s="3">
    <fb>23.19</fb>
    <v>5</v>
  </rv>
  <rv s="3">
    <fb>18149496</fb>
    <v>7</v>
  </rv>
  <rv s="3">
    <fb>22.46</fb>
    <v>5</v>
  </rv>
  <rv s="3">
    <fb>23.25</fb>
    <v>5</v>
  </rv>
  <rv s="3">
    <fb>23.92</fb>
    <v>5</v>
  </rv>
  <rv s="3">
    <fb>15887530</fb>
    <v>7</v>
  </rv>
  <rv s="3">
    <fb>23.27</fb>
    <v>5</v>
  </rv>
  <rv s="3">
    <fb>24.05</fb>
    <v>5</v>
  </rv>
  <rv s="3">
    <fb>23.105</fb>
    <v>5</v>
  </rv>
  <rv s="3">
    <fb>24.23</fb>
    <v>5</v>
  </rv>
  <rv s="3">
    <fb>21375849</fb>
    <v>7</v>
  </rv>
  <rv s="3">
    <fb>23.55</fb>
    <v>5</v>
  </rv>
  <rv s="3">
    <fb>24.96</fb>
    <v>5</v>
  </rv>
  <rv s="3">
    <fb>23.4315</fb>
    <v>5</v>
  </rv>
  <rv s="3">
    <fb>23.68</fb>
    <v>5</v>
  </rv>
  <rv s="3">
    <fb>24213363</fb>
    <v>7</v>
  </rv>
  <rv s="3">
    <fb>23.3</fb>
    <v>5</v>
  </rv>
  <rv s="3">
    <fb>23.31</fb>
    <v>5</v>
  </rv>
  <rv s="3">
    <fb>16484114</fb>
    <v>7</v>
  </rv>
  <rv s="3">
    <fb>23.995000000000001</fb>
    <v>5</v>
  </rv>
  <rv s="3">
    <fb>22.954999999999998</fb>
    <v>5</v>
  </rv>
  <rv s="3">
    <fb>24.79</fb>
    <v>5</v>
  </rv>
  <rv s="3">
    <fb>16993951</fb>
    <v>7</v>
  </rv>
  <rv s="3">
    <fb>23.425000000000001</fb>
    <v>5</v>
  </rv>
  <rv s="3">
    <fb>24.844999999999999</fb>
    <v>5</v>
  </rv>
  <rv s="3">
    <fb>23.08</fb>
    <v>5</v>
  </rv>
  <rv s="3">
    <fb>14439207</fb>
    <v>7</v>
  </rv>
  <rv s="3">
    <fb>24.8</fb>
    <v>5</v>
  </rv>
  <rv s="3">
    <fb>25.52</fb>
    <v>5</v>
  </rv>
  <rv s="3">
    <fb>24.28</fb>
    <v>5</v>
  </rv>
  <rv s="3">
    <fb>24.21</fb>
    <v>5</v>
  </rv>
  <rv s="3">
    <fb>10280850</fb>
    <v>7</v>
  </rv>
  <rv s="3">
    <fb>24.45</fb>
    <v>5</v>
  </rv>
  <rv s="3">
    <fb>11381367</fb>
    <v>7</v>
  </rv>
  <rv s="3">
    <fb>24.22</fb>
    <v>5</v>
  </rv>
  <rv s="3">
    <fb>23.84</fb>
    <v>5</v>
  </rv>
  <rv s="3">
    <fb>14538368</fb>
    <v>7</v>
  </rv>
  <rv s="3">
    <fb>24.66</fb>
    <v>5</v>
  </rv>
  <rv s="3">
    <fb>23.71</fb>
    <v>5</v>
  </rv>
  <rv s="3">
    <fb>23.37</fb>
    <v>5</v>
  </rv>
  <rv s="3">
    <fb>14009999</fb>
    <v>7</v>
  </rv>
  <rv s="3">
    <fb>19742194</fb>
    <v>7</v>
  </rv>
  <rv s="3">
    <fb>22.25</fb>
    <v>5</v>
  </rv>
  <rv s="3">
    <fb>24.38</fb>
    <v>5</v>
  </rv>
  <rv s="3">
    <fb>26.91</fb>
    <v>5</v>
  </rv>
  <rv s="3">
    <fb>28101422</fb>
    <v>7</v>
  </rv>
  <rv s="3">
    <fb>24.37</fb>
    <v>5</v>
  </rv>
  <rv s="3">
    <fb>27.21</fb>
    <v>5</v>
  </rv>
  <rv s="3">
    <fb>20038008</fb>
    <v>7</v>
  </rv>
  <rv s="3">
    <fb>26.45</fb>
    <v>5</v>
  </rv>
  <rv s="3">
    <fb>27.55</fb>
    <v>5</v>
  </rv>
  <rv s="3">
    <fb>26.35</fb>
    <v>5</v>
  </rv>
  <rv s="3">
    <fb>27.73</fb>
    <v>5</v>
  </rv>
  <rv s="3">
    <fb>18014003</fb>
    <v>7</v>
  </rv>
  <rv s="3">
    <fb>27.49</fb>
    <v>5</v>
  </rv>
  <rv s="3">
    <fb>28.33</fb>
    <v>5</v>
  </rv>
  <rv s="3">
    <fb>26.8</fb>
    <v>5</v>
  </rv>
  <rv s="3">
    <fb>28.82</fb>
    <v>5</v>
  </rv>
  <rv s="3">
    <fb>19656774</fb>
    <v>7</v>
  </rv>
  <rv s="3">
    <fb>28.21</fb>
    <v>5</v>
  </rv>
  <rv s="3">
    <fb>29.125</fb>
    <v>5</v>
  </rv>
  <rv s="3">
    <fb>30.81</fb>
    <v>5</v>
  </rv>
  <rv s="3">
    <fb>30034185</fb>
    <v>7</v>
  </rv>
  <rv s="3">
    <fb>29.02</fb>
    <v>5</v>
  </rv>
  <rv s="3">
    <fb>30.995000000000001</fb>
    <v>5</v>
  </rv>
  <rv s="3">
    <fb>28.704999999999998</fb>
    <v>5</v>
  </rv>
  <rv s="3">
    <fb>31.42</fb>
    <v>5</v>
  </rv>
  <rv s="3">
    <fb>29093225</fb>
    <v>7</v>
  </rv>
  <rv s="3">
    <fb>30.4</fb>
    <v>5</v>
  </rv>
  <rv s="3">
    <fb>31.55</fb>
    <v>5</v>
  </rv>
  <rv s="3">
    <fb>29.65</fb>
    <v>5</v>
  </rv>
  <rv s="3">
    <fb>34946436</fb>
    <v>7</v>
  </rv>
  <rv s="3">
    <fb>31.51</fb>
    <v>5</v>
  </rv>
  <rv s="3">
    <fb>33.950000000000003</fb>
    <v>5</v>
  </rv>
  <rv s="3">
    <fb>30.3</fb>
    <v>5</v>
  </rv>
  <rv s="3">
    <fb>29597164</fb>
    <v>7</v>
  </rv>
  <rv s="3">
    <fb>30.17</fb>
    <v>5</v>
  </rv>
  <rv s="3">
    <fb>30.89</fb>
    <v>5</v>
  </rv>
  <rv s="3">
    <fb>28.5</fb>
    <v>5</v>
  </rv>
  <rv s="3">
    <fb>31.03</fb>
    <v>5</v>
  </rv>
  <rv s="3">
    <fb>23444396</fb>
    <v>7</v>
  </rv>
  <rv s="3">
    <fb>29.41</fb>
    <v>5</v>
  </rv>
  <rv s="3">
    <fb>31.574999999999999</fb>
    <v>5</v>
  </rv>
  <rv s="3">
    <fb>28.61</fb>
    <v>5</v>
  </rv>
  <rv s="3">
    <fb>33.299999999999997</fb>
    <v>5</v>
  </rv>
  <rv s="3">
    <fb>27770784</fb>
    <v>7</v>
  </rv>
  <rv s="3">
    <fb>31.02</fb>
    <v>5</v>
  </rv>
  <rv s="3">
    <fb>30.64</fb>
    <v>5</v>
  </rv>
  <rv s="3">
    <fb>27493823</fb>
    <v>7</v>
  </rv>
  <rv s="3">
    <fb>32.44</fb>
    <v>5</v>
  </rv>
  <rv s="3">
    <fb>34.164999999999999</fb>
    <v>5</v>
  </rv>
  <rv s="3">
    <fb>32.31</fb>
    <v>5</v>
  </rv>
  <rv s="3">
    <fb>33.340000000000003</fb>
    <v>5</v>
  </rv>
  <rv s="0">
    <v>http://no.wikipedia.org/wiki/Nucor_Corporation</v>
    <v>Wikipedia</v>
  </rv>
  <rv s="4">
    <v>986</v>
    <v>3267</v>
  </rv>
  <rv s="5">
    <v>12</v>
    <v>https://www.bing.com/th?id=AMMS_697671d8fc7cc7c8934d8469b175cfe2&amp;qlt=95</v>
    <v>3268</v>
    <v>0</v>
    <v>https://www.bing.com/images/search?form=xlimg&amp;q=nucor</v>
    <v>Image of NUCOR CORPORATION</v>
  </rv>
  <rv s="0">
    <v>https://www.bing.com/financeapi/forcetrigger?t=a1ythw&amp;q=XNYS%3aNUE&amp;form=skydnc</v>
    <v>Learn more on Bing</v>
  </rv>
  <rv s="6">
    <v>en-US</v>
    <v>a1ythw</v>
    <v>268435456</v>
    <v>1</v>
    <v>Powered by Refinitiv</v>
    <v>8</v>
    <v>NUCOR CORPORATION (XNYS:NUE)</v>
    <v>10</v>
    <v>11</v>
    <v>Finance</v>
    <v>13</v>
    <v>140.2492</v>
    <v>66.92</v>
    <v>1.3128</v>
    <v>1.78</v>
    <v>5.1019999999999998E-3</v>
    <v>1.3327E-2</v>
    <v>0.69</v>
    <v>USD</v>
    <v>Nucor Corporation is a United States-based steel products company. The Company is a manufacturer of steel and steel products. It produces direct reduced iron (DRI) for use in its steel mills. The Company also processes ferrous and nonferrous metals and brokers ferrous and nonferrous metals, pig iron, hot briquetted iron (HBI). It manufactures a range of steel products, including concrete reinforcing bars, hot-rolled bars, rounds, light shapes, structural angles, channels, wire rod and highway products in carbon and alloy steels. The Company also produces hot-rolled, cold-rolled and galvanized sheet steel to customers’ specifications.</v>
    <v>28800</v>
    <v>New York Stock Exchange</v>
    <v>XNYS</v>
    <v>XNYS</v>
    <v>1915 REXFORD RD, CHARLOTTE, NC, 28211-3465 US</v>
    <v>138.245</v>
    <v>3269</v>
    <v>Metals &amp; Mining</v>
    <v>Stock</v>
    <v>44631.919838344533</v>
    <v>3270</v>
    <v>131.13</v>
    <v>36399140000</v>
    <v>NUCOR CORPORATION</v>
    <v>NUCOR CORPORATION</v>
    <v>132.69</v>
    <v>5.7854000000000001</v>
    <v>133.56</v>
    <v>135.34</v>
    <v>135.94</v>
    <v>269124800</v>
    <v>NUE</v>
    <v>NUCOR CORPORATION (XNYS:NUE)</v>
    <v>2683234</v>
    <v>3221583</v>
    <v>1958</v>
  </rv>
  <rv s="2">
    <v>3271</v>
  </rv>
  <rv s="3">
    <fb>113.04</fb>
    <v>5</v>
  </rv>
  <rv s="3">
    <fb>2245724</fb>
    <v>7</v>
  </rv>
  <rv s="3">
    <fb>114.89</fb>
    <v>5</v>
  </rv>
  <rv s="3">
    <fb>118.245</fb>
    <v>5</v>
  </rv>
  <rv s="3">
    <fb>112.39</fb>
    <v>5</v>
  </rv>
  <rv s="3">
    <fb>117.07</fb>
    <v>5</v>
  </rv>
  <rv s="3">
    <fb>2924278</fb>
    <v>7</v>
  </rv>
  <rv s="3">
    <fb>114.07</fb>
    <v>5</v>
  </rv>
  <rv s="3">
    <fb>117.8199</fb>
    <v>5</v>
  </rv>
  <rv s="3">
    <fb>112.68</fb>
    <v>5</v>
  </rv>
  <rv s="3">
    <fb>122.72</fb>
    <v>5</v>
  </rv>
  <rv s="3">
    <fb>7732224</fb>
    <v>7</v>
  </rv>
  <rv s="3">
    <fb>118.38</fb>
    <v>5</v>
  </rv>
  <rv s="3">
    <fb>126.67019999999999</fb>
    <v>5</v>
  </rv>
  <rv s="3">
    <fb>118.2</fb>
    <v>5</v>
  </rv>
  <rv s="3">
    <fb>116.6</fb>
    <v>5</v>
  </rv>
  <rv s="3">
    <fb>4619405</fb>
    <v>7</v>
  </rv>
  <rv s="3">
    <fb>123.9799</fb>
    <v>5</v>
  </rv>
  <rv s="3">
    <fb>116.42010000000001</fb>
    <v>5</v>
  </rv>
  <rv s="3">
    <fb>114.44</fb>
    <v>5</v>
  </rv>
  <rv s="3">
    <fb>3521154</fb>
    <v>7</v>
  </rv>
  <rv s="3">
    <fb>117.73990000000001</fb>
    <v>5</v>
  </rv>
  <rv s="3">
    <fb>113.5</fb>
    <v>5</v>
  </rv>
  <rv s="3">
    <fb>111.86</fb>
    <v>5</v>
  </rv>
  <rv s="3">
    <fb>3050248</fb>
    <v>7</v>
  </rv>
  <rv s="3">
    <fb>114</fb>
    <v>5</v>
  </rv>
  <rv s="3">
    <fb>115.11</fb>
    <v>5</v>
  </rv>
  <rv s="3">
    <fb>110.46</fb>
    <v>5</v>
  </rv>
  <rv s="3">
    <fb>110.84</fb>
    <v>5</v>
  </rv>
  <rv s="3">
    <fb>4253695</fb>
    <v>7</v>
  </rv>
  <rv s="3">
    <fb>110.91</fb>
    <v>5</v>
  </rv>
  <rv s="3">
    <fb>114.72</fb>
    <v>5</v>
  </rv>
  <rv s="3">
    <fb>2869040</fb>
    <v>7</v>
  </rv>
  <rv s="3">
    <fb>112.79</fb>
    <v>5</v>
  </rv>
  <rv s="3">
    <fb>115.34</fb>
    <v>5</v>
  </rv>
  <rv s="3">
    <fb>111.43</fb>
    <v>5</v>
  </rv>
  <rv s="3">
    <fb>112.72</fb>
    <v>5</v>
  </rv>
  <rv s="3">
    <fb>2325176</fb>
    <v>7</v>
  </rv>
  <rv s="3">
    <fb>116.17</fb>
    <v>5</v>
  </rv>
  <rv s="3">
    <fb>110.82</fb>
    <v>5</v>
  </rv>
  <rv s="3">
    <fb>2429085</fb>
    <v>7</v>
  </rv>
  <rv s="3">
    <fb>112.78</fb>
    <v>5</v>
  </rv>
  <rv s="3">
    <fb>109.441</fb>
    <v>5</v>
  </rv>
  <rv s="3">
    <fb>106.7</fb>
    <v>5</v>
  </rv>
  <rv s="3">
    <fb>3058909</fb>
    <v>7</v>
  </rv>
  <rv s="3">
    <fb>108.44</fb>
    <v>5</v>
  </rv>
  <rv s="3">
    <fb>108.735</fb>
    <v>5</v>
  </rv>
  <rv s="3">
    <fb>105.38</fb>
    <v>5</v>
  </rv>
  <rv s="3">
    <fb>104.25</fb>
    <v>5</v>
  </rv>
  <rv s="3">
    <fb>2742091</fb>
    <v>7</v>
  </rv>
  <rv s="3">
    <fb>108.5</fb>
    <v>5</v>
  </rv>
  <rv s="3">
    <fb>108.92</fb>
    <v>5</v>
  </rv>
  <rv s="3">
    <fb>103.62</fb>
    <v>5</v>
  </rv>
  <rv s="3">
    <fb>100.34</fb>
    <v>5</v>
  </rv>
  <rv s="3">
    <fb>4079327</fb>
    <v>7</v>
  </rv>
  <rv s="3">
    <fb>106.51</fb>
    <v>5</v>
  </rv>
  <rv s="3">
    <fb>100.04</fb>
    <v>5</v>
  </rv>
  <rv s="3">
    <fb>93.05</fb>
    <v>5</v>
  </rv>
  <rv s="3">
    <fb>5789962</fb>
    <v>7</v>
  </rv>
  <rv s="3">
    <fb>98.71</fb>
    <v>5</v>
  </rv>
  <rv s="3">
    <fb>98.78</fb>
    <v>5</v>
  </rv>
  <rv s="3">
    <fb>92.89</fb>
    <v>5</v>
  </rv>
  <rv s="3">
    <fb>95.31</fb>
    <v>5</v>
  </rv>
  <rv s="3">
    <fb>6445364</fb>
    <v>7</v>
  </rv>
  <rv s="3">
    <fb>90.24</fb>
    <v>5</v>
  </rv>
  <rv s="3">
    <fb>95.91</fb>
    <v>5</v>
  </rv>
  <rv s="3">
    <fb>88.5</fb>
    <v>5</v>
  </rv>
  <rv s="3">
    <fb>94.19</fb>
    <v>5</v>
  </rv>
  <rv s="3">
    <fb>3402490</fb>
    <v>7</v>
  </rv>
  <rv s="3">
    <fb>93.11</fb>
    <v>5</v>
  </rv>
  <rv s="3">
    <fb>95.42</fb>
    <v>5</v>
  </rv>
  <rv s="3">
    <fb>92.23</fb>
    <v>5</v>
  </rv>
  <rv s="3">
    <fb>93.04</fb>
    <v>5</v>
  </rv>
  <rv s="3">
    <fb>3590174</fb>
    <v>7</v>
  </rv>
  <rv s="3">
    <fb>95.51</fb>
    <v>5</v>
  </rv>
  <rv s="3">
    <fb>91.69</fb>
    <v>5</v>
  </rv>
  <rv s="3">
    <fb>96.74</fb>
    <v>5</v>
  </rv>
  <rv s="3">
    <fb>5494027</fb>
    <v>7</v>
  </rv>
  <rv s="3">
    <fb>99.01</fb>
    <v>5</v>
  </rv>
  <rv s="3">
    <fb>95.32</fb>
    <v>5</v>
  </rv>
  <rv s="3">
    <fb>99.79</fb>
    <v>5</v>
  </rv>
  <rv s="3">
    <fb>5878555</fb>
    <v>7</v>
  </rv>
  <rv s="3">
    <fb>97.9</fb>
    <v>5</v>
  </rv>
  <rv s="3">
    <fb>100.58</fb>
    <v>5</v>
  </rv>
  <rv s="3">
    <fb>96.690100000000001</fb>
    <v>5</v>
  </rv>
  <rv s="3">
    <fb>101.4</fb>
    <v>5</v>
  </rv>
  <rv s="3">
    <fb>5601444</fb>
    <v>7</v>
  </rv>
  <rv s="3">
    <fb>99.38</fb>
    <v>5</v>
  </rv>
  <rv s="3">
    <fb>102.93</fb>
    <v>5</v>
  </rv>
  <rv s="3">
    <fb>99.07</fb>
    <v>5</v>
  </rv>
  <rv s="3">
    <fb>107.46</fb>
    <v>5</v>
  </rv>
  <rv s="3">
    <fb>4530887</fb>
    <v>7</v>
  </rv>
  <rv s="3">
    <fb>103.41</fb>
    <v>5</v>
  </rv>
  <rv s="3">
    <fb>107.66500000000001</fb>
    <v>5</v>
  </rv>
  <rv s="3">
    <fb>4429062</fb>
    <v>7</v>
  </rv>
  <rv s="3">
    <fb>107.5</fb>
    <v>5</v>
  </rv>
  <rv s="3">
    <fb>112.75</fb>
    <v>5</v>
  </rv>
  <rv s="3">
    <fb>3453642</fb>
    <v>7</v>
  </rv>
  <rv s="3">
    <fb>114.99</fb>
    <v>5</v>
  </rv>
  <rv s="3">
    <fb>111.26</fb>
    <v>5</v>
  </rv>
  <rv s="3">
    <fb>3354113</fb>
    <v>7</v>
  </rv>
  <rv s="3">
    <fb>112.56</fb>
    <v>5</v>
  </rv>
  <rv s="3">
    <fb>114.34</fb>
    <v>5</v>
  </rv>
  <rv s="3">
    <fb>110.13</fb>
    <v>5</v>
  </rv>
  <rv s="3">
    <fb>2413996</fb>
    <v>7</v>
  </rv>
  <rv s="3">
    <fb>112.82</fb>
    <v>5</v>
  </rv>
  <rv s="3">
    <fb>113.57</fb>
    <v>5</v>
  </rv>
  <rv s="3">
    <fb>109.2</fb>
    <v>5</v>
  </rv>
  <rv s="3">
    <fb>115.57</fb>
    <v>5</v>
  </rv>
  <rv s="3">
    <fb>4273415</fb>
    <v>7</v>
  </rv>
  <rv s="3">
    <fb>112.2</fb>
    <v>5</v>
  </rv>
  <rv s="3">
    <fb>116.85</fb>
    <v>5</v>
  </rv>
  <rv s="3">
    <fb>111.83</fb>
    <v>5</v>
  </rv>
  <rv s="3">
    <fb>120.08</fb>
    <v>5</v>
  </rv>
  <rv s="3">
    <fb>4067916</fb>
    <v>7</v>
  </rv>
  <rv s="3">
    <fb>115.63</fb>
    <v>5</v>
  </rv>
  <rv s="3">
    <fb>120.34</fb>
    <v>5</v>
  </rv>
  <rv s="3">
    <fb>115.24</fb>
    <v>5</v>
  </rv>
  <rv s="3">
    <fb>121.59</fb>
    <v>5</v>
  </rv>
  <rv s="3">
    <fb>3280438</fb>
    <v>7</v>
  </rv>
  <rv s="3">
    <fb>118.56</fb>
    <v>5</v>
  </rv>
  <rv s="3">
    <fb>123.36</fb>
    <v>5</v>
  </rv>
  <rv s="3">
    <fb>118.02</fb>
    <v>5</v>
  </rv>
  <rv s="3">
    <fb>118.41</fb>
    <v>5</v>
  </rv>
  <rv s="3">
    <fb>3304742</fb>
    <v>7</v>
  </rv>
  <rv s="3">
    <fb>119.04</fb>
    <v>5</v>
  </rv>
  <rv s="3">
    <fb>122.1</fb>
    <v>5</v>
  </rv>
  <rv s="3">
    <fb>117.85129999999999</fb>
    <v>5</v>
  </rv>
  <rv s="3">
    <fb>117.35</fb>
    <v>5</v>
  </rv>
  <rv s="3">
    <fb>2348669</fb>
    <v>7</v>
  </rv>
  <rv s="3">
    <fb>119</fb>
    <v>5</v>
  </rv>
  <rv s="3">
    <fb>116.52</fb>
    <v>5</v>
  </rv>
  <rv s="3">
    <fb>121.58</fb>
    <v>5</v>
  </rv>
  <rv s="3">
    <fb>1945594</fb>
    <v>7</v>
  </rv>
  <rv s="3">
    <fb>117.64</fb>
    <v>5</v>
  </rv>
  <rv s="3">
    <fb>122.03</fb>
    <v>5</v>
  </rv>
  <rv s="3">
    <fb>117</fb>
    <v>5</v>
  </rv>
  <rv s="3">
    <fb>122.66</fb>
    <v>5</v>
  </rv>
  <rv s="3">
    <fb>1941778</fb>
    <v>7</v>
  </rv>
  <rv s="3">
    <fb>120.94</fb>
    <v>5</v>
  </rv>
  <rv s="3">
    <fb>124.39</fb>
    <v>5</v>
  </rv>
  <rv s="3">
    <fb>120.63</fb>
    <v>5</v>
  </rv>
  <rv s="3">
    <fb>2190704</fb>
    <v>7</v>
  </rv>
  <rv s="3">
    <fb>121.5</fb>
    <v>5</v>
  </rv>
  <rv s="3">
    <fb>123.58</fb>
    <v>5</v>
  </rv>
  <rv s="3">
    <fb>120.3</fb>
    <v>5</v>
  </rv>
  <rv s="3">
    <fb>122.93</fb>
    <v>5</v>
  </rv>
  <rv s="3">
    <fb>2243582</fb>
    <v>7</v>
  </rv>
  <rv s="3">
    <fb>124.06</fb>
    <v>5</v>
  </rv>
  <rv s="3">
    <fb>121.35</fb>
    <v>5</v>
  </rv>
  <rv s="3">
    <fb>4220621</fb>
    <v>7</v>
  </rv>
  <rv s="3">
    <fb>122.73</fb>
    <v>5</v>
  </rv>
  <rv s="3">
    <fb>124.96469999999999</fb>
    <v>5</v>
  </rv>
  <rv s="3">
    <fb>118.18</fb>
    <v>5</v>
  </rv>
  <rv s="3">
    <fb>117.98</fb>
    <v>5</v>
  </rv>
  <rv s="3">
    <fb>2377716</fb>
    <v>7</v>
  </rv>
  <rv s="3">
    <fb>121.13</fb>
    <v>5</v>
  </rv>
  <rv s="3">
    <fb>117.22</fb>
    <v>5</v>
  </rv>
  <rv s="3">
    <fb>120.9</fb>
    <v>5</v>
  </rv>
  <rv s="3">
    <fb>2937331</fb>
    <v>7</v>
  </rv>
  <rv s="3">
    <fb>113.68</fb>
    <v>5</v>
  </rv>
  <rv s="3">
    <fb>121.28</fb>
    <v>5</v>
  </rv>
  <rv s="3">
    <fb>112.175</fb>
    <v>5</v>
  </rv>
  <rv s="3">
    <fb>130.05000000000001</fb>
    <v>5</v>
  </rv>
  <rv s="3">
    <fb>4722548</fb>
    <v>7</v>
  </rv>
  <rv s="3">
    <fb>121.71</fb>
    <v>5</v>
  </rv>
  <rv s="3">
    <fb>4076522</fb>
    <v>7</v>
  </rv>
  <rv s="3">
    <fb>128.82</fb>
    <v>5</v>
  </rv>
  <rv s="3">
    <fb>134.38</fb>
    <v>5</v>
  </rv>
  <rv s="3">
    <fb>131</fb>
    <v>5</v>
  </rv>
  <rv s="3">
    <fb>3765012</fb>
    <v>7</v>
  </rv>
  <rv s="3">
    <fb>132.97</fb>
    <v>5</v>
  </rv>
  <rv s="3">
    <fb>136.95500000000001</fb>
    <v>5</v>
  </rv>
  <rv s="3">
    <fb>128.35</fb>
    <v>5</v>
  </rv>
  <rv s="3">
    <fb>138.01</fb>
    <v>5</v>
  </rv>
  <rv s="3">
    <fb>3691059</fb>
    <v>7</v>
  </rv>
  <rv s="3">
    <fb>133.08000000000001</fb>
    <v>5</v>
  </rv>
  <rv s="3">
    <fb>139.13</fb>
    <v>5</v>
  </rv>
  <rv s="3">
    <fb>130.44999999999999</fb>
    <v>5</v>
  </rv>
  <rv s="3">
    <fb>137.53</fb>
    <v>5</v>
  </rv>
  <rv s="3">
    <fb>3385280</fb>
    <v>7</v>
  </rv>
  <rv s="3">
    <fb>139.38999999999999</fb>
    <v>5</v>
  </rv>
  <rv s="3">
    <fb>140.2492</fb>
    <v>5</v>
  </rv>
  <rv s="3">
    <fb>135.65</fb>
    <v>5</v>
  </rv>
  <rv s="3">
    <fb>138.72</fb>
    <v>5</v>
  </rv>
  <rv s="3">
    <fb>2784526</fb>
    <v>7</v>
  </rv>
  <rv s="3">
    <fb>135.88</fb>
    <v>5</v>
  </rv>
  <rv s="3">
    <fb>138.9</fb>
    <v>5</v>
  </rv>
  <rv s="3">
    <fb>134.34</fb>
    <v>5</v>
  </rv>
  <rv s="3">
    <fb>131.9</fb>
    <v>5</v>
  </rv>
  <rv s="3">
    <fb>3622988</fb>
    <v>7</v>
  </rv>
  <rv s="3">
    <fb>137.66</fb>
    <v>5</v>
  </rv>
  <rv s="3">
    <fb>130.25</fb>
    <v>5</v>
  </rv>
  <rv s="3">
    <fb>3593490</fb>
    <v>7</v>
  </rv>
  <rv s="3">
    <fb>130.77000000000001</fb>
    <v>5</v>
  </rv>
  <rv s="3">
    <fb>131.78</fb>
    <v>5</v>
  </rv>
  <rv s="3">
    <fb>125.6</fb>
    <v>5</v>
  </rv>
  <rv s="3">
    <fb>130.01</fb>
    <v>5</v>
  </rv>
  <rv s="3">
    <fb>3845346</fb>
    <v>7</v>
  </rv>
  <rv s="3">
    <fb>126.91</fb>
    <v>5</v>
  </rv>
  <rv s="3">
    <fb>131.22</fb>
    <v>5</v>
  </rv>
  <rv s="3">
    <fb>126.01</fb>
    <v>5</v>
  </rv>
  <rv s="3">
    <fb>2691752</fb>
    <v>7</v>
  </rv>
  <rv s="3">
    <fb>134.19499999999999</fb>
    <v>5</v>
  </rv>
  <rv s="3">
    <fb>128.93</fb>
    <v>5</v>
  </rv>
  <rv s="3">
    <fb>2683234</fb>
    <v>7</v>
  </rv>
  <rv s="3">
    <fb>132.69</fb>
    <v>5</v>
  </rv>
  <rv s="3">
    <fb>138.245</fb>
    <v>5</v>
  </rv>
  <rv s="3">
    <fb>131.13</fb>
    <v>5</v>
  </rv>
  <rv s="3">
    <fb>135.25</fb>
    <v>5</v>
  </rv>
  <rv s="0">
    <v>https://www.bing.com/financeapi/forcetrigger?t=a1t7a2&amp;q=XNAS%3aFNKO&amp;form=skydnc</v>
    <v>Learn more on Bing</v>
  </rv>
  <rv s="1">
    <v>en-US</v>
    <v>a1t7a2</v>
    <v>268435456</v>
    <v>1</v>
    <v>Powered by Refinitiv</v>
    <v>0</v>
    <v>FUNKO, INC. (XNAS:FNKO)</v>
    <v>2</v>
    <v>3</v>
    <v>Finance</v>
    <v>13</v>
    <v>27.2</v>
    <v>15.28</v>
    <v>2.2302</v>
    <v>-0.48</v>
    <v>0</v>
    <v>-2.8537E-2</v>
    <v>0</v>
    <v>USD</v>
    <v>Funko, Inc. is a pop culture consumer products company. The Company creates whimsical, fun and products, including movie, television show, video game, musician or sports team. The Company’s products fall under figures and other product categories. Its figures category includes figures that celebrate pop culture icons in the form of stylized vinyl, blind-packed miniatures and action figures. Its other category is comprised of stylized fashion accessories, including bags, backpacks and wallets; apparel; board games; plush products; accessories, including keychains, pens and pins; apparel, including t-shirts and hats; homewares, including drinkware and other home accessories; and other. The Company has own various brands under which many of its products are marketed, including Pop! and Loungefly. The Pop! stylized designs incorporate a rounded square head that typically consists of no mouth and simple nose.</v>
    <v>1089</v>
    <v>Nasdaq Stock Market</v>
    <v>XNAS</v>
    <v>XNAS</v>
    <v>2802 Wetmore Ave, EVERETT, WA, 98201-3569 US</v>
    <v>17.309999999999999</v>
    <v>Leisure Products</v>
    <v>Stock</v>
    <v>44631.936744027342</v>
    <v>3483</v>
    <v>16.2</v>
    <v>829868500</v>
    <v>FUNKO, INC.</v>
    <v>FUNKO, INC.</v>
    <v>17.03</v>
    <v>15.213699999999999</v>
    <v>16.82</v>
    <v>16.34</v>
    <v>16.34</v>
    <v>50787540</v>
    <v>FNKO</v>
    <v>FUNKO, INC. (XNAS:FNKO)</v>
    <v>493372</v>
    <v>629850</v>
    <v>2017</v>
  </rv>
  <rv s="2">
    <v>3484</v>
  </rv>
  <rv s="3">
    <fb>19.18</fb>
    <v>5</v>
  </rv>
  <rv s="3">
    <fb>312175</fb>
    <v>7</v>
  </rv>
  <rv s="3">
    <fb>18.78</fb>
    <v>5</v>
  </rv>
  <rv s="3">
    <fb>288402</fb>
    <v>7</v>
  </rv>
  <rv s="3">
    <fb>19.16</fb>
    <v>5</v>
  </rv>
  <rv s="3">
    <fb>18.7</fb>
    <v>5</v>
  </rv>
  <rv s="3">
    <fb>291330</fb>
    <v>7</v>
  </rv>
  <rv s="3">
    <fb>17.953199999999999</fb>
    <v>5</v>
  </rv>
  <rv s="3">
    <fb>442289</fb>
    <v>7</v>
  </rv>
  <rv s="3">
    <fb>17.59</fb>
    <v>5</v>
  </rv>
  <rv s="3">
    <fb>335785</fb>
    <v>7</v>
  </rv>
  <rv s="3">
    <fb>18.22</fb>
    <v>5</v>
  </rv>
  <rv s="3">
    <fb>18.64</fb>
    <v>5</v>
  </rv>
  <rv s="3">
    <fb>17.9803</fb>
    <v>5</v>
  </rv>
  <rv s="3">
    <fb>469594</fb>
    <v>7</v>
  </rv>
  <rv s="3">
    <fb>17.510000000000002</fb>
    <v>5</v>
  </rv>
  <rv s="3">
    <fb>17.88</fb>
    <v>5</v>
  </rv>
  <rv s="3">
    <fb>399104</fb>
    <v>7</v>
  </rv>
  <rv s="3">
    <fb>17.760899999999999</fb>
    <v>5</v>
  </rv>
  <rv s="3">
    <fb>408370</fb>
    <v>7</v>
  </rv>
  <rv s="3">
    <fb>18.149999999999999</fb>
    <v>5</v>
  </rv>
  <rv s="3">
    <fb>18.440000000000001</fb>
    <v>5</v>
  </rv>
  <rv s="3">
    <fb>17.97</fb>
    <v>5</v>
  </rv>
  <rv s="3">
    <fb>18.05</fb>
    <v>5</v>
  </rv>
  <rv s="3">
    <fb>381565</fb>
    <v>7</v>
  </rv>
  <rv s="3">
    <fb>18.54</fb>
    <v>5</v>
  </rv>
  <rv s="3">
    <fb>17.8</fb>
    <v>5</v>
  </rv>
  <rv s="3">
    <fb>277288</fb>
    <v>7</v>
  </rv>
  <rv s="3">
    <fb>17.93</fb>
    <v>5</v>
  </rv>
  <rv s="3">
    <fb>17.350000000000001</fb>
    <v>5</v>
  </rv>
  <rv s="3">
    <fb>17.32</fb>
    <v>5</v>
  </rv>
  <rv s="3">
    <fb>329844</fb>
    <v>7</v>
  </rv>
  <rv s="3">
    <fb>17.47</fb>
    <v>5</v>
  </rv>
  <rv s="3">
    <fb>17.16</fb>
    <v>5</v>
  </rv>
  <rv s="3">
    <fb>336144</fb>
    <v>7</v>
  </rv>
  <rv s="3">
    <fb>17.309999999999999</fb>
    <v>5</v>
  </rv>
  <rv s="3">
    <fb>17.2</fb>
    <v>5</v>
  </rv>
  <rv s="3">
    <fb>16.940000000000001</fb>
    <v>5</v>
  </rv>
  <rv s="3">
    <fb>263962</fb>
    <v>7</v>
  </rv>
  <rv s="3">
    <fb>17.48</fb>
    <v>5</v>
  </rv>
  <rv s="3">
    <fb>16.39</fb>
    <v>5</v>
  </rv>
  <rv s="3">
    <fb>534747</fb>
    <v>7</v>
  </rv>
  <rv s="3">
    <fb>16.53</fb>
    <v>5</v>
  </rv>
  <rv s="3">
    <fb>17.07</fb>
    <v>5</v>
  </rv>
  <rv s="3">
    <fb>16.28</fb>
    <v>5</v>
  </rv>
  <rv s="3">
    <fb>16.93</fb>
    <v>5</v>
  </rv>
  <rv s="3">
    <fb>637074</fb>
    <v>7</v>
  </rv>
  <rv s="3">
    <fb>15.85</fb>
    <v>5</v>
  </rv>
  <rv s="3">
    <fb>16.98</fb>
    <v>5</v>
  </rv>
  <rv s="3">
    <fb>15.28</fb>
    <v>5</v>
  </rv>
  <rv s="3">
    <fb>16.850000000000001</fb>
    <v>5</v>
  </rv>
  <rv s="3">
    <fb>305877</fb>
    <v>7</v>
  </rv>
  <rv s="3">
    <fb>16.68</fb>
    <v>5</v>
  </rv>
  <rv s="3">
    <fb>17.088999999999999</fb>
    <v>5</v>
  </rv>
  <rv s="3">
    <fb>16.329999999999998</fb>
    <v>5</v>
  </rv>
  <rv s="3">
    <fb>617666</fb>
    <v>7</v>
  </rv>
  <rv s="3">
    <fb>17.29</fb>
    <v>5</v>
  </rv>
  <rv s="3">
    <fb>17.399999999999999</fb>
    <v>5</v>
  </rv>
  <rv s="3">
    <fb>16.12</fb>
    <v>5</v>
  </rv>
  <rv s="3">
    <fb>15.98</fb>
    <v>5</v>
  </rv>
  <rv s="3">
    <fb>592914</fb>
    <v>7</v>
  </rv>
  <rv s="3">
    <fb>16.600000000000001</fb>
    <v>5</v>
  </rv>
  <rv s="3">
    <fb>16.899999999999999</fb>
    <v>5</v>
  </rv>
  <rv s="3">
    <fb>15.89</fb>
    <v>5</v>
  </rv>
  <rv s="3">
    <fb>16.739999999999998</fb>
    <v>5</v>
  </rv>
  <rv s="3">
    <fb>392086</fb>
    <v>7</v>
  </rv>
  <rv s="3">
    <fb>15.5</fb>
    <v>5</v>
  </rv>
  <rv s="3">
    <fb>17.28</fb>
    <v>5</v>
  </rv>
  <rv s="3">
    <fb>375163</fb>
    <v>7</v>
  </rv>
  <rv s="3">
    <fb>16.7</fb>
    <v>5</v>
  </rv>
  <rv s="3">
    <fb>17.399899999999999</fb>
    <v>5</v>
  </rv>
  <rv s="3">
    <fb>16.260000000000002</fb>
    <v>5</v>
  </rv>
  <rv s="3">
    <fb>17.66</fb>
    <v>5</v>
  </rv>
  <rv s="3">
    <fb>620898</fb>
    <v>7</v>
  </rv>
  <rv s="3">
    <fb>17.260000000000002</fb>
    <v>5</v>
  </rv>
  <rv s="3">
    <fb>17.760000000000002</fb>
    <v>5</v>
  </rv>
  <rv s="3">
    <fb>16.82</fb>
    <v>5</v>
  </rv>
  <rv s="3">
    <fb>17.55</fb>
    <v>5</v>
  </rv>
  <rv s="3">
    <fb>277864</fb>
    <v>7</v>
  </rv>
  <rv s="3">
    <fb>17.940000000000001</fb>
    <v>5</v>
  </rv>
  <rv s="3">
    <fb>17.386099999999999</fb>
    <v>5</v>
  </rv>
  <rv s="3">
    <fb>511600</fb>
    <v>7</v>
  </rv>
  <rv s="3">
    <fb>17.440000000000001</fb>
    <v>5</v>
  </rv>
  <rv s="3">
    <fb>17.04</fb>
    <v>5</v>
  </rv>
  <rv s="3">
    <fb>334008</fb>
    <v>7</v>
  </rv>
  <rv s="3">
    <fb>17.079999999999998</fb>
    <v>5</v>
  </rv>
  <rv s="3">
    <fb>17.43</fb>
    <v>5</v>
  </rv>
  <rv s="3">
    <fb>304684</fb>
    <v>7</v>
  </rv>
  <rv s="3">
    <fb>17.100000000000001</fb>
    <v>5</v>
  </rv>
  <rv s="3">
    <fb>17.78</fb>
    <v>5</v>
  </rv>
  <rv s="3">
    <fb>274084</fb>
    <v>7</v>
  </rv>
  <rv s="3">
    <fb>17.239999999999998</fb>
    <v>5</v>
  </rv>
  <rv s="3">
    <fb>18.260000000000002</fb>
    <v>5</v>
  </rv>
  <rv s="3">
    <fb>470712</fb>
    <v>7</v>
  </rv>
  <rv s="3">
    <fb>18.29</fb>
    <v>5</v>
  </rv>
  <rv s="3">
    <fb>18.010000000000002</fb>
    <v>5</v>
  </rv>
  <rv s="3">
    <fb>17.95</fb>
    <v>5</v>
  </rv>
  <rv s="3">
    <fb>412780</fb>
    <v>7</v>
  </rv>
  <rv s="3">
    <fb>17.91</fb>
    <v>5</v>
  </rv>
  <rv s="3">
    <fb>18.655000000000001</fb>
    <v>5</v>
  </rv>
  <rv s="3">
    <fb>17.82</fb>
    <v>5</v>
  </rv>
  <rv s="3">
    <fb>312551</fb>
    <v>7</v>
  </rv>
  <rv s="3">
    <fb>17.89</fb>
    <v>5</v>
  </rv>
  <rv s="3">
    <fb>17.5671</fb>
    <v>5</v>
  </rv>
  <rv s="3">
    <fb>17.34</fb>
    <v>5</v>
  </rv>
  <rv s="3">
    <fb>161008</fb>
    <v>7</v>
  </rv>
  <rv s="3">
    <fb>18.02</fb>
    <v>5</v>
  </rv>
  <rv s="3">
    <fb>17.25</fb>
    <v>5</v>
  </rv>
  <rv s="3">
    <fb>213793</fb>
    <v>7</v>
  </rv>
  <rv s="3">
    <fb>17.600000000000001</fb>
    <v>5</v>
  </rv>
  <rv s="3">
    <fb>17.596900000000002</fb>
    <v>5</v>
  </rv>
  <rv s="3">
    <fb>18.059999999999999</fb>
    <v>5</v>
  </rv>
  <rv s="3">
    <fb>208506</fb>
    <v>7</v>
  </rv>
  <rv s="3">
    <fb>17.829999999999998</fb>
    <v>5</v>
  </rv>
  <rv s="3">
    <fb>18.170000000000002</fb>
    <v>5</v>
  </rv>
  <rv s="3">
    <fb>17.63</fb>
    <v>5</v>
  </rv>
  <rv s="3">
    <fb>258660</fb>
    <v>7</v>
  </rv>
  <rv s="3">
    <fb>17.27</fb>
    <v>5</v>
  </rv>
  <rv s="3">
    <fb>274661</fb>
    <v>7</v>
  </rv>
  <rv s="3">
    <fb>17.23</fb>
    <v>5</v>
  </rv>
  <rv s="3">
    <fb>17.12</fb>
    <v>5</v>
  </rv>
  <rv s="3">
    <fb>341952</fb>
    <v>7</v>
  </rv>
  <rv s="3">
    <fb>17.149999999999999</fb>
    <v>5</v>
  </rv>
  <rv s="3">
    <fb>17.45</fb>
    <v>5</v>
  </rv>
  <rv s="3">
    <fb>16.843599999999999</fb>
    <v>5</v>
  </rv>
  <rv s="3">
    <fb>16.54</fb>
    <v>5</v>
  </rv>
  <rv s="3">
    <fb>259011</fb>
    <v>7</v>
  </rv>
  <rv s="3">
    <fb>16.489999999999998</fb>
    <v>5</v>
  </rv>
  <rv s="3">
    <fb>403560</fb>
    <v>7</v>
  </rv>
  <rv s="3">
    <fb>15.88</fb>
    <v>5</v>
  </rv>
  <rv s="3">
    <fb>17.05</fb>
    <v>5</v>
  </rv>
  <rv s="3">
    <fb>15.7</fb>
    <v>5</v>
  </rv>
  <rv s="3">
    <fb>272805</fb>
    <v>7</v>
  </rv>
  <rv s="3">
    <fb>17.170000000000002</fb>
    <v>5</v>
  </rv>
  <rv s="3">
    <fb>16.73</fb>
    <v>5</v>
  </rv>
  <rv s="3">
    <fb>17.46</fb>
    <v>5</v>
  </rv>
  <rv s="3">
    <fb>289850</fb>
    <v>7</v>
  </rv>
  <rv s="3">
    <fb>17.36</fb>
    <v>5</v>
  </rv>
  <rv s="3">
    <fb>17.73</fb>
    <v>5</v>
  </rv>
  <rv s="3">
    <fb>354864</fb>
    <v>7</v>
  </rv>
  <rv s="3">
    <fb>17.489999999999998</fb>
    <v>5</v>
  </rv>
  <rv s="3">
    <fb>16.760000000000002</fb>
    <v>5</v>
  </rv>
  <rv s="3">
    <fb>17.809999999999999</fb>
    <v>5</v>
  </rv>
  <rv s="3">
    <fb>367583</fb>
    <v>7</v>
  </rv>
  <rv s="3">
    <fb>17.86</fb>
    <v>5</v>
  </rv>
  <rv s="3">
    <fb>16.9602</fb>
    <v>5</v>
  </rv>
  <rv s="3">
    <fb>1492038</fb>
    <v>7</v>
  </rv>
  <rv s="3">
    <fb>4882147</fb>
    <v>7</v>
  </rv>
  <rv s="3">
    <fb>20.420000000000002</fb>
    <v>5</v>
  </rv>
  <rv s="3">
    <fb>20.85</fb>
    <v>5</v>
  </rv>
  <rv s="3">
    <fb>19.02</fb>
    <v>5</v>
  </rv>
  <rv s="3">
    <fb>1042567</fb>
    <v>7</v>
  </rv>
  <rv s="3">
    <fb>17.09</fb>
    <v>5</v>
  </rv>
  <rv s="3">
    <fb>1138444</fb>
    <v>7</v>
  </rv>
  <rv s="3">
    <fb>17.329999999999998</fb>
    <v>5</v>
  </rv>
  <rv s="3">
    <fb>432161</fb>
    <v>7</v>
  </rv>
  <rv s="3">
    <fb>17.3</fb>
    <v>5</v>
  </rv>
  <rv s="3">
    <fb>732230</fb>
    <v>7</v>
  </rv>
  <rv s="3">
    <fb>17.14</fb>
    <v>5</v>
  </rv>
  <rv s="3">
    <fb>16.440000000000001</fb>
    <v>5</v>
  </rv>
  <rv s="3">
    <fb>493372</fb>
    <v>7</v>
  </rv>
  <rv s="3">
    <fb>16.2</fb>
    <v>5</v>
  </rv>
  <rv s="3">
    <fb>16.34</fb>
    <v>5</v>
  </rv>
  <rv s="0">
    <v>https://www.bing.com/financeapi/forcetrigger?t=a249ww&amp;q=XNYS%3aTKAT&amp;form=skydnc</v>
    <v>Learn more on Bing</v>
  </rv>
  <rv s="1">
    <v>en-US</v>
    <v>a249ww</v>
    <v>268435456</v>
    <v>1</v>
    <v>Powered by Refinitiv</v>
    <v>0</v>
    <v>TAKUNG ART CO., LTD (XNYS:TKAT)</v>
    <v>2</v>
    <v>3</v>
    <v>Finance</v>
    <v>13</v>
    <v>74.11</v>
    <v>1.79</v>
    <v>3.2904</v>
    <v>-0.22</v>
    <v>3.0556E-2</v>
    <v>-0.10891099999999999</v>
    <v>5.5E-2</v>
    <v>USD</v>
    <v>Takung Art Co., Ltd., formerly Cardigant Medical Inc., is a holding company. The Company, through HongKong Takung Assets and Equity of Artworks Exchange Co., Ltd. (HongKong Takung), and its subsidiaries, operates an electronic online platform located at www.takungae.com for artists, art dealers and art investors to offer and trade in artwork. Through HongKong Takung and its subsidiaries Takung (Shanghai) Co., Ltd and Takung Cultural Development (Tianjin) Co. Ltd, the Company offers on-line listing and trading services that allow artists/art dealers/owners to access an art trading market where they can engage with a range of investors. Its platform also makes investment in high-end and artwork accessible to ordinary people without financial resources. The Company's platform is an all-electronic trading system, which consists of host computers, client-side terminals and related communication system. Its trading system supports the trading and payment, and settlement of artwork units.</v>
    <v>117</v>
    <v>New York Stock Exchange</v>
    <v>XNYS</v>
    <v>XNYS</v>
    <v>Room 709 Tower 2, Admiralty Centre, 18 Harcourt Road, Admiralty, 999077 HK</v>
    <v>2.15</v>
    <v>Software &amp; IT Services</v>
    <v>Stock</v>
    <v>44631.935020173434</v>
    <v>3649</v>
    <v>1.8</v>
    <v>25123240</v>
    <v>TAKUNG ART CO., LTD</v>
    <v>TAKUNG ART CO., LTD</v>
    <v>2.0099999999999998</v>
    <v>0</v>
    <v>2.02</v>
    <v>1.8</v>
    <v>1.855</v>
    <v>13957350</v>
    <v>TKAT</v>
    <v>TAKUNG ART CO., LTD (XNYS:TKAT)</v>
    <v>174694</v>
    <v>280560</v>
    <v>2009</v>
  </rv>
  <rv s="2">
    <v>3650</v>
  </rv>
  <rv s="3">
    <fb>4.17</fb>
    <v>5</v>
  </rv>
  <rv s="3">
    <fb>780018</fb>
    <v>7</v>
  </rv>
  <rv s="3">
    <fb>4.03</fb>
    <v>5</v>
  </rv>
  <rv s="3">
    <fb>4.3499999999999996</fb>
    <v>5</v>
  </rv>
  <rv s="3">
    <fb>4.0199999999999996</fb>
    <v>5</v>
  </rv>
  <rv s="3">
    <fb>3.88</fb>
    <v>5</v>
  </rv>
  <rv s="3">
    <fb>755537</fb>
    <v>7</v>
  </rv>
  <rv s="3">
    <fb>4.3099999999999996</fb>
    <v>5</v>
  </rv>
  <rv s="3">
    <fb>4.38</fb>
    <v>5</v>
  </rv>
  <rv s="3">
    <fb>3.7810000000000001</fb>
    <v>5</v>
  </rv>
  <rv s="3">
    <fb>3.5</fb>
    <v>5</v>
  </rv>
  <rv s="3">
    <fb>884650</fb>
    <v>7</v>
  </rv>
  <rv s="3">
    <fb>3.83</fb>
    <v>5</v>
  </rv>
  <rv s="3">
    <fb>4.0198999999999998</fb>
    <v>5</v>
  </rv>
  <rv s="3">
    <fb>3.45</fb>
    <v>5</v>
  </rv>
  <rv s="3">
    <fb>3.46</fb>
    <v>5</v>
  </rv>
  <rv s="3">
    <fb>466584</fb>
    <v>7</v>
  </rv>
  <rv s="3">
    <fb>3.47</fb>
    <v>5</v>
  </rv>
  <rv s="3">
    <fb>3.65</fb>
    <v>5</v>
  </rv>
  <rv s="3">
    <fb>3.34</fb>
    <v>5</v>
  </rv>
  <rv s="3">
    <fb>3.37</fb>
    <v>5</v>
  </rv>
  <rv s="3">
    <fb>659765</fb>
    <v>7</v>
  </rv>
  <rv s="3">
    <fb>3.58</fb>
    <v>5</v>
  </rv>
  <rv s="3">
    <fb>3.36</fb>
    <v>5</v>
  </rv>
  <rv s="3">
    <fb>351206</fb>
    <v>7</v>
  </rv>
  <rv s="3">
    <fb>3.38</fb>
    <v>5</v>
  </rv>
  <rv s="3">
    <fb>3.1619999999999999</fb>
    <v>5</v>
  </rv>
  <rv s="3">
    <fb>3.57</fb>
    <v>5</v>
  </rv>
  <rv s="3">
    <fb>270885</fb>
    <v>7</v>
  </rv>
  <rv s="3">
    <fb>3.63</fb>
    <v>5</v>
  </rv>
  <rv s="3">
    <fb>3.1901000000000002</fb>
    <v>5</v>
  </rv>
  <rv s="3">
    <fb>198191</fb>
    <v>7</v>
  </rv>
  <rv s="3">
    <fb>3.59</fb>
    <v>5</v>
  </rv>
  <rv s="3">
    <fb>3.41</fb>
    <v>5</v>
  </rv>
  <rv s="3">
    <fb>3.8</fb>
    <v>5</v>
  </rv>
  <rv s="3">
    <fb>27136251</fb>
    <v>7</v>
  </rv>
  <rv s="3">
    <fb>3.6</fb>
    <v>5</v>
  </rv>
  <rv s="3">
    <fb>4.6699000000000002</fb>
    <v>5</v>
  </rv>
  <rv s="3">
    <fb>3.51</fb>
    <v>5</v>
  </rv>
  <rv s="3">
    <fb>3.4</fb>
    <v>5</v>
  </rv>
  <rv s="3">
    <fb>1728837</fb>
    <v>7</v>
  </rv>
  <rv s="3">
    <fb>3.44</fb>
    <v>5</v>
  </rv>
  <rv s="3">
    <fb>3.3</fb>
    <v>5</v>
  </rv>
  <rv s="3">
    <fb>3.25</fb>
    <v>5</v>
  </rv>
  <rv s="3">
    <fb>703002</fb>
    <v>7</v>
  </rv>
  <rv s="3">
    <fb>3.27</fb>
    <v>5</v>
  </rv>
  <rv s="3">
    <fb>3.55</fb>
    <v>5</v>
  </rv>
  <rv s="3">
    <fb>3.18</fb>
    <v>5</v>
  </rv>
  <rv s="3">
    <fb>3.33</fb>
    <v>5</v>
  </rv>
  <rv s="3">
    <fb>433150</fb>
    <v>7</v>
  </rv>
  <rv s="3">
    <fb>3.23</fb>
    <v>5</v>
  </rv>
  <rv s="3">
    <fb>3.29</fb>
    <v>5</v>
  </rv>
  <rv s="3">
    <fb>2431456</fb>
    <v>7</v>
  </rv>
  <rv s="3">
    <fb>3.32</fb>
    <v>5</v>
  </rv>
  <rv s="3">
    <fb>3.72</fb>
    <v>5</v>
  </rv>
  <rv s="3">
    <fb>3.2</fb>
    <v>5</v>
  </rv>
  <rv s="3">
    <fb>2.89</fb>
    <v>5</v>
  </rv>
  <rv s="3">
    <fb>811225</fb>
    <v>7</v>
  </rv>
  <rv s="3">
    <fb>3.15</fb>
    <v>5</v>
  </rv>
  <rv s="3">
    <fb>3.2418</fb>
    <v>5</v>
  </rv>
  <rv s="3">
    <fb>2.83</fb>
    <v>5</v>
  </rv>
  <rv s="3">
    <fb>2.77</fb>
    <v>5</v>
  </rv>
  <rv s="3">
    <fb>712165</fb>
    <v>7</v>
  </rv>
  <rv s="3">
    <fb>2.7</fb>
    <v>5</v>
  </rv>
  <rv s="3">
    <fb>2.5099999999999998</fb>
    <v>5</v>
  </rv>
  <rv s="3">
    <fb>2.78</fb>
    <v>5</v>
  </rv>
  <rv s="3">
    <fb>349108</fb>
    <v>7</v>
  </rv>
  <rv s="3">
    <fb>2.64</fb>
    <v>5</v>
  </rv>
  <rv s="3">
    <fb>2.9</fb>
    <v>5</v>
  </rv>
  <rv s="3">
    <fb>2.62</fb>
    <v>5</v>
  </rv>
  <rv s="3">
    <fb>2.65</fb>
    <v>5</v>
  </rv>
  <rv s="3">
    <fb>1450793</fb>
    <v>7</v>
  </rv>
  <rv s="3">
    <fb>2.95</fb>
    <v>5</v>
  </rv>
  <rv s="3">
    <fb>2.9977</fb>
    <v>5</v>
  </rv>
  <rv s="3">
    <fb>2.52</fb>
    <v>5</v>
  </rv>
  <rv s="3">
    <fb>301345</fb>
    <v>7</v>
  </rv>
  <rv s="3">
    <fb>2.8</fb>
    <v>5</v>
  </rv>
  <rv s="3">
    <fb>2.8895</fb>
    <v>5</v>
  </rv>
  <rv s="3">
    <fb>2.46</fb>
    <v>5</v>
  </rv>
  <rv s="3">
    <fb>2.69</fb>
    <v>5</v>
  </rv>
  <rv s="3">
    <fb>362192</fb>
    <v>7</v>
  </rv>
  <rv s="3">
    <fb>2.4900000000000002</fb>
    <v>5</v>
  </rv>
  <rv s="3">
    <fb>2.7498999999999998</fb>
    <v>5</v>
  </rv>
  <rv s="3">
    <fb>2.39</fb>
    <v>5</v>
  </rv>
  <rv s="3">
    <fb>2.82</fb>
    <v>5</v>
  </rv>
  <rv s="3">
    <fb>384084</fb>
    <v>7</v>
  </rv>
  <rv s="3">
    <fb>2.93</fb>
    <v>5</v>
  </rv>
  <rv s="3">
    <fb>2.63</fb>
    <v>5</v>
  </rv>
  <rv s="3">
    <fb>3.02</fb>
    <v>5</v>
  </rv>
  <rv s="3">
    <fb>349912</fb>
    <v>7</v>
  </rv>
  <rv s="3">
    <fb>2.92</fb>
    <v>5</v>
  </rv>
  <rv s="3">
    <fb>3.05</fb>
    <v>5</v>
  </rv>
  <rv s="3">
    <fb>2.79</fb>
    <v>5</v>
  </rv>
  <rv s="3">
    <fb>177019</fb>
    <v>7</v>
  </rv>
  <rv s="3">
    <fb>3</fb>
    <v>5</v>
  </rv>
  <rv s="3">
    <fb>3.0867</fb>
    <v>5</v>
  </rv>
  <rv s="3">
    <fb>145464</fb>
    <v>7</v>
  </rv>
  <rv s="3">
    <fb>2.76</fb>
    <v>5</v>
  </rv>
  <rv s="3">
    <fb>2.67</fb>
    <v>5</v>
  </rv>
  <rv s="3">
    <fb>2.98</fb>
    <v>5</v>
  </rv>
  <rv s="3">
    <fb>638308</fb>
    <v>7</v>
  </rv>
  <rv s="3">
    <fb>3.14</fb>
    <v>5</v>
  </rv>
  <rv s="3">
    <fb>2.74</fb>
    <v>5</v>
  </rv>
  <rv s="3">
    <fb>2.86</fb>
    <v>5</v>
  </rv>
  <rv s="3">
    <fb>432515</fb>
    <v>7</v>
  </rv>
  <rv s="3">
    <fb>3.12</fb>
    <v>5</v>
  </rv>
  <rv s="3">
    <fb>241803</fb>
    <v>7</v>
  </rv>
  <rv s="3">
    <fb>2.85</fb>
    <v>5</v>
  </rv>
  <rv s="3">
    <fb>2.97</fb>
    <v>5</v>
  </rv>
  <rv s="3">
    <fb>668880</fb>
    <v>7</v>
  </rv>
  <rv s="3">
    <fb>611884</fb>
    <v>7</v>
  </rv>
  <rv s="3">
    <fb>2.84</fb>
    <v>5</v>
  </rv>
  <rv s="3">
    <fb>2.9887000000000001</fb>
    <v>5</v>
  </rv>
  <rv s="3">
    <fb>2.6894999999999998</fb>
    <v>5</v>
  </rv>
  <rv s="3">
    <fb>2.6</fb>
    <v>5</v>
  </rv>
  <rv s="3">
    <fb>171216</fb>
    <v>7</v>
  </rv>
  <rv s="3">
    <fb>2.7749999999999999</fb>
    <v>5</v>
  </rv>
  <rv s="3">
    <fb>2.57</fb>
    <v>5</v>
  </rv>
  <rv s="3">
    <fb>2.68</fb>
    <v>5</v>
  </rv>
  <rv s="3">
    <fb>252209</fb>
    <v>7</v>
  </rv>
  <rv s="3">
    <fb>2.75</fb>
    <v>5</v>
  </rv>
  <rv s="3">
    <fb>213852</fb>
    <v>7</v>
  </rv>
  <rv s="3">
    <fb>192209</fb>
    <v>7</v>
  </rv>
  <rv s="3">
    <fb>2.7738</fb>
    <v>5</v>
  </rv>
  <rv s="3">
    <fb>681354</fb>
    <v>7</v>
  </rv>
  <rv s="3">
    <fb>2.96</fb>
    <v>5</v>
  </rv>
  <rv s="3">
    <fb>2.5299999999999998</fb>
    <v>5</v>
  </rv>
  <rv s="3">
    <fb>150632</fb>
    <v>7</v>
  </rv>
  <rv s="3">
    <fb>2.66</fb>
    <v>5</v>
  </rv>
  <rv s="3">
    <fb>2.7801</fb>
    <v>5</v>
  </rv>
  <rv s="3">
    <fb>202376</fb>
    <v>7</v>
  </rv>
  <rv s="3">
    <fb>2.4700000000000002</fb>
    <v>5</v>
  </rv>
  <rv s="3">
    <fb>2.5998999999999999</fb>
    <v>5</v>
  </rv>
  <rv s="3">
    <fb>2.35</fb>
    <v>5</v>
  </rv>
  <rv s="3">
    <fb>2.23</fb>
    <v>5</v>
  </rv>
  <rv s="3">
    <fb>152068</fb>
    <v>7</v>
  </rv>
  <rv s="3">
    <fb>2.5449000000000002</fb>
    <v>5</v>
  </rv>
  <rv s="3">
    <fb>2.25</fb>
    <v>5</v>
  </rv>
  <rv s="3">
    <fb>249856</fb>
    <v>7</v>
  </rv>
  <rv s="3">
    <fb>2.0499999999999998</fb>
    <v>5</v>
  </rv>
  <rv s="3">
    <fb>2.34</fb>
    <v>5</v>
  </rv>
  <rv s="3">
    <fb>2.04</fb>
    <v>5</v>
  </rv>
  <rv s="3">
    <fb>2.1800000000000002</fb>
    <v>5</v>
  </rv>
  <rv s="3">
    <fb>206973</fb>
    <v>7</v>
  </rv>
  <rv s="3">
    <fb>2.36</fb>
    <v>5</v>
  </rv>
  <rv s="3">
    <fb>2.12</fb>
    <v>5</v>
  </rv>
  <rv s="3">
    <fb>2.17</fb>
    <v>5</v>
  </rv>
  <rv s="3">
    <fb>156771</fb>
    <v>7</v>
  </rv>
  <rv s="3">
    <fb>2.29</fb>
    <v>5</v>
  </rv>
  <rv s="3">
    <fb>2.1444999999999999</fb>
    <v>5</v>
  </rv>
  <rv s="3">
    <fb>2.2200000000000002</fb>
    <v>5</v>
  </rv>
  <rv s="3">
    <fb>81739</fb>
    <v>7</v>
  </rv>
  <rv s="3">
    <fb>2.16</fb>
    <v>5</v>
  </rv>
  <rv s="3">
    <fb>2.2599999999999998</fb>
    <v>5</v>
  </rv>
  <rv s="3">
    <fb>146701</fb>
    <v>7</v>
  </rv>
  <rv s="3">
    <fb>2.2799999999999998</fb>
    <v>5</v>
  </rv>
  <rv s="3">
    <fb>74369</fb>
    <v>7</v>
  </rv>
  <rv s="3">
    <fb>2.3479999999999999</fb>
    <v>5</v>
  </rv>
  <rv s="3">
    <fb>2.19</fb>
    <v>5</v>
  </rv>
  <rv s="3">
    <fb>2.08</fb>
    <v>5</v>
  </rv>
  <rv s="3">
    <fb>191958</fb>
    <v>7</v>
  </rv>
  <rv s="3">
    <fb>2</fb>
    <v>5</v>
  </rv>
  <rv s="3">
    <fb>1.84</fb>
    <v>5</v>
  </rv>
  <rv s="3">
    <fb>371131</fb>
    <v>7</v>
  </rv>
  <rv s="3">
    <fb>1.82</fb>
    <v>5</v>
  </rv>
  <rv s="3">
    <fb>1.81</fb>
    <v>5</v>
  </rv>
  <rv s="3">
    <fb>233390</fb>
    <v>7</v>
  </rv>
  <rv s="3">
    <fb>1.99</fb>
    <v>5</v>
  </rv>
  <rv s="3">
    <fb>1.79</fb>
    <v>5</v>
  </rv>
  <rv s="3">
    <fb>1.93</fb>
    <v>5</v>
  </rv>
  <rv s="3">
    <fb>345709</fb>
    <v>7</v>
  </rv>
  <rv s="3">
    <fb>1.9</fb>
    <v>5</v>
  </rv>
  <rv s="3">
    <fb>1.86</fb>
    <v>5</v>
  </rv>
  <rv s="3">
    <fb>2.02</fb>
    <v>5</v>
  </rv>
  <rv s="3">
    <fb>198322</fb>
    <v>7</v>
  </rv>
  <rv s="3">
    <fb>1.85</fb>
    <v>5</v>
  </rv>
  <rv s="3">
    <fb>174694</fb>
    <v>7</v>
  </rv>
  <rv s="3">
    <fb>2.0099999999999998</fb>
    <v>5</v>
  </rv>
  <rv s="3">
    <fb>2.15</fb>
    <v>5</v>
  </rv>
  <rv s="3">
    <fb>1.8</fb>
    <v>5</v>
  </rv>
  <rv s="0">
    <v>https://www.bing.com/financeapi/forcetrigger?t=bti827&amp;q=XNAS%3aOCG&amp;form=skydnc</v>
    <v>Learn more on Bing</v>
  </rv>
  <rv s="7">
    <v>en-US</v>
    <v>bti827</v>
    <v>268435456</v>
    <v>1</v>
    <v>Powered by Refinitiv</v>
    <v>14</v>
    <v>Oriental Culture Holding LTD (XNAS:OCG)</v>
    <v>2</v>
    <v>15</v>
    <v>Finance</v>
    <v>13</v>
    <v>17</v>
    <v>3.63</v>
    <v>-0.31</v>
    <v>-2.4510000000000001E-3</v>
    <v>-7.0614999999999997E-2</v>
    <v>-0.01</v>
    <v>USD</v>
    <v>Oriental Culture Holding LTD is an online provider of collectibles and artwork e-commerce services, which allow collectors, artists and art dealers and owners to access a art trading market. The Company provides customers of online platform with comprehensive services, including account opening, art investment education, market information, research, real-time customer support, and artwork warehousing services. The Company also provides industry solutions and related software products, system development and technical support services for cooperation e-commerce platform customers.</v>
    <v>47</v>
    <v>Nasdaq Stock Market</v>
    <v>XNAS</v>
    <v>XNAS</v>
    <v>Room 1402, Richmake Commercial Building, 198-200 Queen's Road Central HK</v>
    <v>4.45</v>
    <v>Media &amp; Publishing</v>
    <v>Stock</v>
    <v>44631.87504923594</v>
    <v>3832</v>
    <v>4.0599999999999996</v>
    <v>85862420</v>
    <v>Oriental Culture Holding LTD</v>
    <v>Oriental Culture Holding LTD</v>
    <v>4.45</v>
    <v>40.348100000000002</v>
    <v>4.3899999999999997</v>
    <v>4.08</v>
    <v>4.07</v>
    <v>21044710</v>
    <v>OCG</v>
    <v>Oriental Culture Holding LTD (XNAS:OCG)</v>
    <v>98306</v>
    <v>209157</v>
    <v>2018</v>
  </rv>
  <rv s="2">
    <v>3833</v>
  </rv>
  <rv s="3">
    <fb>5.03</fb>
    <v>5</v>
  </rv>
  <rv s="3">
    <fb>162731</fb>
    <v>7</v>
  </rv>
  <rv s="3">
    <fb>5.17</fb>
    <v>5</v>
  </rv>
  <rv s="3">
    <fb>5.24</fb>
    <v>5</v>
  </rv>
  <rv s="3">
    <fb>4.97</fb>
    <v>5</v>
  </rv>
  <rv s="3">
    <fb>4.82</fb>
    <v>5</v>
  </rv>
  <rv s="3">
    <fb>157032</fb>
    <v>7</v>
  </rv>
  <rv s="3">
    <fb>5.0178000000000003</fb>
    <v>5</v>
  </rv>
  <rv s="3">
    <fb>4.71</fb>
    <v>5</v>
  </rv>
  <rv s="3">
    <fb>4.72</fb>
    <v>5</v>
  </rv>
  <rv s="3">
    <fb>243062</fb>
    <v>7</v>
  </rv>
  <rv s="3">
    <fb>4.8</fb>
    <v>5</v>
  </rv>
  <rv s="3">
    <fb>4.96</fb>
    <v>5</v>
  </rv>
  <rv s="3">
    <fb>4.66</fb>
    <v>5</v>
  </rv>
  <rv s="3">
    <fb>226839</fb>
    <v>7</v>
  </rv>
  <rv s="3">
    <fb>4.7</fb>
    <v>5</v>
  </rv>
  <rv s="3">
    <fb>5.0396999999999998</fb>
    <v>5</v>
  </rv>
  <rv s="3">
    <fb>5.18</fb>
    <v>5</v>
  </rv>
  <rv s="3">
    <fb>516243</fb>
    <v>7</v>
  </rv>
  <rv s="3">
    <fb>4.9800000000000004</fb>
    <v>5</v>
  </rv>
  <rv s="3">
    <fb>5.29</fb>
    <v>5</v>
  </rv>
  <rv s="3">
    <fb>4.9000000000000004</fb>
    <v>5</v>
  </rv>
  <rv s="3">
    <fb>5.0999999999999996</fb>
    <v>5</v>
  </rv>
  <rv s="3">
    <fb>228733</fb>
    <v>7</v>
  </rv>
  <rv s="3">
    <fb>5.19</fb>
    <v>5</v>
  </rv>
  <rv s="3">
    <fb>4.835</fb>
    <v>5</v>
  </rv>
  <rv s="3">
    <fb>5.5</fb>
    <v>5</v>
  </rv>
  <rv s="3">
    <fb>663602</fb>
    <v>7</v>
  </rv>
  <rv s="3">
    <fb>5.14</fb>
    <v>5</v>
  </rv>
  <rv s="3">
    <fb>5.61</fb>
    <v>5</v>
  </rv>
  <rv s="3">
    <fb>4.9916999999999998</fb>
    <v>5</v>
  </rv>
  <rv s="3">
    <fb>5.39</fb>
    <v>5</v>
  </rv>
  <rv s="3">
    <fb>213448</fb>
    <v>7</v>
  </rv>
  <rv s="3">
    <fb>5.45</fb>
    <v>5</v>
  </rv>
  <rv s="3">
    <fb>5.16</fb>
    <v>5</v>
  </rv>
  <rv s="3">
    <fb>787991</fb>
    <v>7</v>
  </rv>
  <rv s="3">
    <fb>5.35</fb>
    <v>5</v>
  </rv>
  <rv s="3">
    <fb>5.8</fb>
    <v>5</v>
  </rv>
  <rv s="3">
    <fb>5.05</fb>
    <v>5</v>
  </rv>
  <rv s="3">
    <fb>370196</fb>
    <v>7</v>
  </rv>
  <rv s="3">
    <fb>5.08</fb>
    <v>5</v>
  </rv>
  <rv s="3">
    <fb>4.92</fb>
    <v>5</v>
  </rv>
  <rv s="3">
    <fb>243281</fb>
    <v>7</v>
  </rv>
  <rv s="3">
    <fb>5</fb>
    <v>5</v>
  </rv>
  <rv s="3">
    <fb>5.28</fb>
    <v>5</v>
  </rv>
  <rv s="3">
    <fb>4.91</fb>
    <v>5</v>
  </rv>
  <rv s="3">
    <fb>5.13</fb>
    <v>5</v>
  </rv>
  <rv s="3">
    <fb>272772</fb>
    <v>7</v>
  </rv>
  <rv s="3">
    <fb>5.25</fb>
    <v>5</v>
  </rv>
  <rv s="3">
    <fb>5.27</fb>
    <v>5</v>
  </rv>
  <rv s="3">
    <fb>4.95</fb>
    <v>5</v>
  </rv>
  <rv s="3">
    <fb>5.22</fb>
    <v>5</v>
  </rv>
  <rv s="3">
    <fb>568821</fb>
    <v>7</v>
  </rv>
  <rv s="3">
    <fb>5.2</fb>
    <v>5</v>
  </rv>
  <rv s="3">
    <fb>5.52</fb>
    <v>5</v>
  </rv>
  <rv s="3">
    <fb>5.23</fb>
    <v>5</v>
  </rv>
  <rv s="3">
    <fb>326970</fb>
    <v>7</v>
  </rv>
  <rv s="3">
    <fb>5.4</fb>
    <v>5</v>
  </rv>
  <rv s="3">
    <fb>458597</fb>
    <v>7</v>
  </rv>
  <rv s="3">
    <fb>5.1100000000000003</fb>
    <v>5</v>
  </rv>
  <rv s="3">
    <fb>4.55</fb>
    <v>5</v>
  </rv>
  <rv s="3">
    <fb>288223</fb>
    <v>7</v>
  </rv>
  <rv s="3">
    <fb>4.6500000000000004</fb>
    <v>5</v>
  </rv>
  <rv s="3">
    <fb>4.37</fb>
    <v>5</v>
  </rv>
  <rv s="3">
    <fb>541194</fb>
    <v>7</v>
  </rv>
  <rv s="3">
    <fb>4.8499999999999996</fb>
    <v>5</v>
  </rv>
  <rv s="3">
    <fb>5.01</fb>
    <v>5</v>
  </rv>
  <rv s="3">
    <fb>4.3</fb>
    <v>5</v>
  </rv>
  <rv s="3">
    <fb>156672</fb>
    <v>7</v>
  </rv>
  <rv s="3">
    <fb>4.3600000000000003</fb>
    <v>5</v>
  </rv>
  <rv s="3">
    <fb>4.54</fb>
    <v>5</v>
  </rv>
  <rv s="3">
    <fb>4.28</fb>
    <v>5</v>
  </rv>
  <rv s="3">
    <fb>142085</fb>
    <v>7</v>
  </rv>
  <rv s="3">
    <fb>4.33</fb>
    <v>5</v>
  </rv>
  <rv s="3">
    <fb>4.4000000000000004</fb>
    <v>5</v>
  </rv>
  <rv s="3">
    <fb>4.0599999999999996</fb>
    <v>5</v>
  </rv>
  <rv s="3">
    <fb>4.57</fb>
    <v>5</v>
  </rv>
  <rv s="3">
    <fb>267375</fb>
    <v>7</v>
  </rv>
  <rv s="3">
    <fb>4.5199999999999996</fb>
    <v>5</v>
  </rv>
  <rv s="3">
    <fb>245900</fb>
    <v>7</v>
  </rv>
  <rv s="3">
    <fb>4.51</fb>
    <v>5</v>
  </rv>
  <rv s="3">
    <fb>4.6802999999999999</fb>
    <v>5</v>
  </rv>
  <rv s="3">
    <fb>4.34</fb>
    <v>5</v>
  </rv>
  <rv s="3">
    <fb>156048</fb>
    <v>7</v>
  </rv>
  <rv s="3">
    <fb>4.5</fb>
    <v>5</v>
  </rv>
  <rv s="3">
    <fb>4.21</fb>
    <v>5</v>
  </rv>
  <rv s="3">
    <fb>4.08</fb>
    <v>5</v>
  </rv>
  <rv s="3">
    <fb>139245</fb>
    <v>7</v>
  </rv>
  <rv s="3">
    <fb>4.42</fb>
    <v>5</v>
  </rv>
  <rv s="3">
    <fb>4.04</fb>
    <v>5</v>
  </rv>
  <rv s="3">
    <fb>4.1900000000000004</fb>
    <v>5</v>
  </rv>
  <rv s="3">
    <fb>258126</fb>
    <v>7</v>
  </rv>
  <rv s="3">
    <fb>4.13</fb>
    <v>5</v>
  </rv>
  <rv s="3">
    <fb>187067</fb>
    <v>7</v>
  </rv>
  <rv s="3">
    <fb>4.1500000000000004</fb>
    <v>5</v>
  </rv>
  <rv s="3">
    <fb>4.3899999999999997</fb>
    <v>5</v>
  </rv>
  <rv s="3">
    <fb>179318</fb>
    <v>7</v>
  </rv>
  <rv s="3">
    <fb>4.0701000000000001</fb>
    <v>5</v>
  </rv>
  <rv s="3">
    <fb>4.45</fb>
    <v>5</v>
  </rv>
  <rv s="3">
    <fb>4.62</fb>
    <v>5</v>
  </rv>
  <rv s="3">
    <fb>225290</fb>
    <v>7</v>
  </rv>
  <rv s="3">
    <fb>4.6900000000000004</fb>
    <v>5</v>
  </rv>
  <rv s="3">
    <fb>4.47</fb>
    <v>5</v>
  </rv>
  <rv s="3">
    <fb>201201</fb>
    <v>7</v>
  </rv>
  <rv s="3">
    <fb>4.16</fb>
    <v>5</v>
  </rv>
  <rv s="3">
    <fb>4.75</fb>
    <v>5</v>
  </rv>
  <rv s="3">
    <fb>122310</fb>
    <v>7</v>
  </rv>
  <rv s="3">
    <fb>4.53</fb>
    <v>5</v>
  </rv>
  <rv s="3">
    <fb>4.2699999999999996</fb>
    <v>5</v>
  </rv>
  <rv s="3">
    <fb>297202</fb>
    <v>7</v>
  </rv>
  <rv s="3">
    <fb>4.2</fb>
    <v>5</v>
  </rv>
  <rv s="3">
    <fb>210774</fb>
    <v>7</v>
  </rv>
  <rv s="3">
    <fb>4.32</fb>
    <v>5</v>
  </rv>
  <rv s="3">
    <fb>4.2100999999999997</fb>
    <v>5</v>
  </rv>
  <rv s="3">
    <fb>4.6100000000000003</fb>
    <v>5</v>
  </rv>
  <rv s="3">
    <fb>347134</fb>
    <v>7</v>
  </rv>
  <rv s="3">
    <fb>266398</fb>
    <v>7</v>
  </rv>
  <rv s="3">
    <fb>4.78</fb>
    <v>5</v>
  </rv>
  <rv s="3">
    <fb>4.4606000000000003</fb>
    <v>5</v>
  </rv>
  <rv s="3">
    <fb>5.09</fb>
    <v>5</v>
  </rv>
  <rv s="3">
    <fb>391041</fb>
    <v>7</v>
  </rv>
  <rv s="3">
    <fb>4.5999999999999996</fb>
    <v>5</v>
  </rv>
  <rv s="3">
    <fb>164706</fb>
    <v>7</v>
  </rv>
  <rv s="3">
    <fb>5.2641</fb>
    <v>5</v>
  </rv>
  <rv s="3">
    <fb>5.2789999999999999</fb>
    <v>5</v>
  </rv>
  <rv s="3">
    <fb>5.0199999999999996</fb>
    <v>5</v>
  </rv>
  <rv s="3">
    <fb>220170</fb>
    <v>7</v>
  </rv>
  <rv s="3">
    <fb>4.7801</fb>
    <v>5</v>
  </rv>
  <rv s="3">
    <fb>197571</fb>
    <v>7</v>
  </rv>
  <rv s="3">
    <fb>5.04</fb>
    <v>5</v>
  </rv>
  <rv s="3">
    <fb>5.33</fb>
    <v>5</v>
  </rv>
  <rv s="3">
    <fb>345250</fb>
    <v>7</v>
  </rv>
  <rv s="3">
    <fb>5.38</fb>
    <v>5</v>
  </rv>
  <rv s="3">
    <fb>130821</fb>
    <v>7</v>
  </rv>
  <rv s="3">
    <fb>5.49</fb>
    <v>5</v>
  </rv>
  <rv s="3">
    <fb>5.1683000000000003</fb>
    <v>5</v>
  </rv>
  <rv s="3">
    <fb>133334</fb>
    <v>7</v>
  </rv>
  <rv s="3">
    <fb>5.46</fb>
    <v>5</v>
  </rv>
  <rv s="3">
    <fb>4.63</fb>
    <v>5</v>
  </rv>
  <rv s="3">
    <fb>250035</fb>
    <v>7</v>
  </rv>
  <rv s="3">
    <fb>5.15</fb>
    <v>5</v>
  </rv>
  <rv s="3">
    <fb>5.2304000000000004</fb>
    <v>5</v>
  </rv>
  <rv s="3">
    <fb>4.58</fb>
    <v>5</v>
  </rv>
  <rv s="3">
    <fb>4.68</fb>
    <v>5</v>
  </rv>
  <rv s="3">
    <fb>97798</fb>
    <v>7</v>
  </rv>
  <rv s="3">
    <fb>4.5599999999999996</fb>
    <v>5</v>
  </rv>
  <rv s="3">
    <fb>131536</fb>
    <v>7</v>
  </rv>
  <rv s="3">
    <fb>4.3916000000000004</fb>
    <v>5</v>
  </rv>
  <rv s="3">
    <fb>102943</fb>
    <v>7</v>
  </rv>
  <rv s="3">
    <fb>4.2300000000000004</fb>
    <v>5</v>
  </rv>
  <rv s="3">
    <fb>249298</fb>
    <v>7</v>
  </rv>
  <rv s="3">
    <fb>229581</fb>
    <v>7</v>
  </rv>
  <rv s="3">
    <fb>4.49</fb>
    <v>5</v>
  </rv>
  <rv s="3">
    <fb>150764</fb>
    <v>7</v>
  </rv>
  <rv s="3">
    <fb>98306</fb>
    <v>7</v>
  </rv>
  <rv s="0">
    <v>https://www.bing.com/financeapi/forcetrigger?t=a1nhlh&amp;q=XNAS%3aAMZN&amp;form=skydnc</v>
    <v>Learn more on Bing</v>
  </rv>
  <rv s="1">
    <v>en-US</v>
    <v>a1nhlh</v>
    <v>268435456</v>
    <v>1</v>
    <v>Powered by Refinitiv</v>
    <v>0</v>
    <v>AMAZON.COM, INC. (XNAS:AMZN)</v>
    <v>2</v>
    <v>3</v>
    <v>Finance</v>
    <v>4</v>
    <v>3773.0781999999999</v>
    <v>2671.45</v>
    <v>1.1286</v>
    <v>-25.86</v>
    <v>-1.684E-4</v>
    <v>-8.8070000000000006E-3</v>
    <v>-0.49</v>
    <v>USD</v>
    <v>Amazon.com, Inc. offers a range of products and services through its Websites. The Company's products include merchandise and content that it purchases for resale from vendors and those offered by third-party sellers. It also manufactures and sells electronic devices, including Kindle, Fire tablet, Fire TV, Echo, Ring, and other devices and it develops and produce media content. It operates through three segments: North America, International and Amazon Web Services (AWS). AWS offers a set of technology services, including compute, storage, database, analytics, machine learning, Internet of Things, cloud and serverless computing. In addition, it provides services, such as advertising to sellers, vendors, publishers, authors, and others, through programs such as sponsored ads, display, and video advertising. It also offers Amazon Prime, a membership program that includes free shipping, access to streaming of various movies and television (TV) episodes, including Amazon Original content.</v>
    <v>1608000</v>
    <v>Nasdaq Stock Market</v>
    <v>XNAS</v>
    <v>XNAS</v>
    <v>410 Terry Ave N, SEATTLE, WA, 98109-5210 US</v>
    <v>2993.5</v>
    <v>Diversified Retail</v>
    <v>Stock</v>
    <v>44631.90522122656</v>
    <v>3990</v>
    <v>2907.38</v>
    <v>1480987000000</v>
    <v>AMAZON.COM, INC.</v>
    <v>AMAZON.COM, INC.</v>
    <v>2991.49</v>
    <v>44.974499999999999</v>
    <v>2936.35</v>
    <v>2910.49</v>
    <v>2910</v>
    <v>508844400</v>
    <v>AMZN</v>
    <v>AMAZON.COM, INC. (XNAS:AMZN)</v>
    <v>3445028</v>
    <v>4316579</v>
    <v>1996</v>
  </rv>
  <rv s="2">
    <v>3991</v>
  </rv>
  <rv s="3">
    <fb>3408.09</fb>
    <v>5</v>
  </rv>
  <rv s="3">
    <fb>3193457</fb>
    <v>7</v>
  </rv>
  <rv s="3">
    <fb>3351</fb>
    <v>5</v>
  </rv>
  <rv s="3">
    <fb>3414.07</fb>
    <v>5</v>
  </rv>
  <rv s="3">
    <fb>3323.21</fb>
    <v>5</v>
  </rv>
  <rv s="3">
    <fb>3350.44</fb>
    <v>5</v>
  </rv>
  <rv s="3">
    <fb>3536258</fb>
    <v>7</v>
  </rv>
  <rv s="3">
    <fb>3408.76</fb>
    <v>5</v>
  </rv>
  <rv s="3">
    <fb>3428</fb>
    <v>5</v>
  </rv>
  <rv s="3">
    <fb>3326.99</fb>
    <v>5</v>
  </rv>
  <rv s="3">
    <fb>3287.14</fb>
    <v>5</v>
  </rv>
  <rv s="3">
    <fb>3215136</fb>
    <v>7</v>
  </rv>
  <rv s="3">
    <fb>3337.66</fb>
    <v>5</v>
  </rv>
  <rv s="3">
    <fb>3342.5250000000001</fb>
    <v>5</v>
  </rv>
  <rv s="3">
    <fb>3265.08</fb>
    <v>5</v>
  </rv>
  <rv s="3">
    <fb>2597889</fb>
    <v>7</v>
  </rv>
  <rv s="3">
    <fb>3269.01</fb>
    <v>5</v>
  </rv>
  <rv s="3">
    <fb>3296</fb>
    <v>5</v>
  </rv>
  <rv s="3">
    <fb>3238.7442000000001</fb>
    <v>5</v>
  </rv>
  <rv s="3">
    <fb>3251.08</fb>
    <v>5</v>
  </rv>
  <rv s="3">
    <fb>2330295</fb>
    <v>7</v>
  </rv>
  <rv s="3">
    <fb>3276.78</fb>
    <v>5</v>
  </rv>
  <rv s="3">
    <fb>3304.8649999999998</fb>
    <v>5</v>
  </rv>
  <rv s="3">
    <fb>3240.62</fb>
    <v>5</v>
  </rv>
  <rv s="3">
    <fb>3229.72</fb>
    <v>5</v>
  </rv>
  <rv s="3">
    <fb>4389915</fb>
    <v>7</v>
  </rv>
  <rv s="3">
    <fb>3211.71</fb>
    <v>5</v>
  </rv>
  <rv s="3">
    <fb>3233.23</fb>
    <v>5</v>
  </rv>
  <rv s="3">
    <fb>3126.09</fb>
    <v>5</v>
  </rv>
  <rv s="3">
    <fb>3307.24</fb>
    <v>5</v>
  </rv>
  <rv s="3">
    <fb>3140279</fb>
    <v>7</v>
  </rv>
  <rv s="3">
    <fb>3230</fb>
    <v>5</v>
  </rv>
  <rv s="3">
    <fb>3327</fb>
    <v>5</v>
  </rv>
  <rv s="3">
    <fb>3214.03</fb>
    <v>5</v>
  </rv>
  <rv s="3">
    <fb>3304.14</fb>
    <v>5</v>
  </rv>
  <rv s="3">
    <fb>2501456</fb>
    <v>7</v>
  </rv>
  <rv s="3">
    <fb>3331.5</fb>
    <v>5</v>
  </rv>
  <rv s="3">
    <fb>3337.56</fb>
    <v>5</v>
  </rv>
  <rv s="3">
    <fb>3288.34</fb>
    <v>5</v>
  </rv>
  <rv s="3">
    <fb>3224.28</fb>
    <v>5</v>
  </rv>
  <rv s="3">
    <fb>2609415</fb>
    <v>7</v>
  </rv>
  <rv s="3">
    <fb>3305.01</fb>
    <v>5</v>
  </rv>
  <rv s="3">
    <fb>3324.4299000000001</fb>
    <v>5</v>
  </rv>
  <rv s="3">
    <fb>3221.82</fb>
    <v>5</v>
  </rv>
  <rv s="3">
    <fb>3242.76</fb>
    <v>5</v>
  </rv>
  <rv s="3">
    <fb>2298743</fb>
    <v>7</v>
  </rv>
  <rv s="3">
    <fb>3203</fb>
    <v>5</v>
  </rv>
  <rv s="3">
    <fb>3245</fb>
    <v>5</v>
  </rv>
  <rv s="3">
    <fb>3196.01</fb>
    <v>5</v>
  </rv>
  <rv s="3">
    <fb>3178.35</fb>
    <v>5</v>
  </rv>
  <rv s="3">
    <fb>3372072</fb>
    <v>7</v>
  </rv>
  <rv s="3">
    <fb>3182.1</fb>
    <v>5</v>
  </rv>
  <rv s="3">
    <fb>3194.6898999999999</fb>
    <v>5</v>
  </rv>
  <rv s="3">
    <fb>3153.29</fb>
    <v>5</v>
  </rv>
  <rv s="3">
    <fb>3125.98</fb>
    <v>5</v>
  </rv>
  <rv s="3">
    <fb>2662096</fb>
    <v>7</v>
  </rv>
  <rv s="3">
    <fb>3175.24</fb>
    <v>5</v>
  </rv>
  <rv s="3">
    <fb>3185</fb>
    <v>5</v>
  </rv>
  <rv s="3">
    <fb>3125</fb>
    <v>5</v>
  </rv>
  <rv s="3">
    <fb>3033.35</fb>
    <v>5</v>
  </rv>
  <rv s="3">
    <fb>3598666</fb>
    <v>7</v>
  </rv>
  <rv s="3">
    <fb>3135.32</fb>
    <v>5</v>
  </rv>
  <rv s="3">
    <fb>3160</fb>
    <v>5</v>
  </rv>
  <rv s="3">
    <fb>3027.02</fb>
    <v>5</v>
  </rv>
  <rv s="3">
    <fb>2852.86</fb>
    <v>5</v>
  </rv>
  <rv s="3">
    <fb>8198572</fb>
    <v>7</v>
  </rv>
  <rv s="3">
    <fb>2999</fb>
    <v>5</v>
  </rv>
  <rv s="3">
    <fb>3018</fb>
    <v>5</v>
  </rv>
  <rv s="3">
    <fb>2841.4079999999999</fb>
    <v>5</v>
  </rv>
  <rv s="3">
    <fb>2890.88</fb>
    <v>5</v>
  </rv>
  <rv s="3">
    <fb>7802237</fb>
    <v>7</v>
  </rv>
  <rv s="3">
    <fb>2780</fb>
    <v>5</v>
  </rv>
  <rv s="3">
    <fb>2898.9</fb>
    <v>5</v>
  </rv>
  <rv s="3">
    <fb>2707.04</fb>
    <v>5</v>
  </rv>
  <rv s="3">
    <fb>2799.72</fb>
    <v>5</v>
  </rv>
  <rv s="3">
    <fb>4541233</fb>
    <v>7</v>
  </rv>
  <rv s="3">
    <fb>2844.85</fb>
    <v>5</v>
  </rv>
  <rv s="3">
    <fb>2872</fb>
    <v>5</v>
  </rv>
  <rv s="3">
    <fb>2762.9</fb>
    <v>5</v>
  </rv>
  <rv s="3">
    <fb>2777.45</fb>
    <v>5</v>
  </rv>
  <rv s="3">
    <fb>4780085</fb>
    <v>7</v>
  </rv>
  <rv s="3">
    <fb>2895</fb>
    <v>5</v>
  </rv>
  <rv s="3">
    <fb>2903.6950000000002</fb>
    <v>5</v>
  </rv>
  <rv s="3">
    <fb>2746.37</fb>
    <v>5</v>
  </rv>
  <rv s="3">
    <fb>2792.75</fb>
    <v>5</v>
  </rv>
  <rv s="3">
    <fb>3875790</fb>
    <v>7</v>
  </rv>
  <rv s="3">
    <fb>2816</fb>
    <v>5</v>
  </rv>
  <rv s="3">
    <fb>2884.87</fb>
    <v>5</v>
  </rv>
  <rv s="3">
    <fb>2787</fb>
    <v>5</v>
  </rv>
  <rv s="3">
    <fb>2879.56</fb>
    <v>5</v>
  </rv>
  <rv s="3">
    <fb>3719599</fb>
    <v>7</v>
  </rv>
  <rv s="3">
    <fb>2817.21</fb>
    <v>5</v>
  </rv>
  <rv s="3">
    <fb>2879.96</fb>
    <v>5</v>
  </rv>
  <rv s="3">
    <fb>2758.585</fb>
    <v>5</v>
  </rv>
  <rv s="3">
    <fb>2991.47</fb>
    <v>5</v>
  </rv>
  <rv s="3">
    <fb>3915372</fb>
    <v>7</v>
  </rv>
  <rv s="3">
    <fb>3007.21</fb>
    <v>5</v>
  </rv>
  <rv s="3">
    <fb>2886.0101</fb>
    <v>5</v>
  </rv>
  <rv s="3">
    <fb>3023.87</fb>
    <v>5</v>
  </rv>
  <rv s="3">
    <fb>2960992</fb>
    <v>7</v>
  </rv>
  <rv s="3">
    <fb>3000</fb>
    <v>5</v>
  </rv>
  <rv s="3">
    <fb>3034.16</fb>
    <v>5</v>
  </rv>
  <rv s="3">
    <fb>2952.5547999999999</fb>
    <v>5</v>
  </rv>
  <rv s="3">
    <fb>3012.25</fb>
    <v>5</v>
  </rv>
  <rv s="3">
    <fb>4366488</fb>
    <v>7</v>
  </rv>
  <rv s="3">
    <fb>3101.0084999999999</fb>
    <v>5</v>
  </rv>
  <rv s="3">
    <fb>3101.5</fb>
    <v>5</v>
  </rv>
  <rv s="3">
    <fb>2977.2716999999998</fb>
    <v>5</v>
  </rv>
  <rv s="3">
    <fb>2776.91</fb>
    <v>5</v>
  </rv>
  <rv s="3">
    <fb>11276568</fb>
    <v>7</v>
  </rv>
  <rv s="3">
    <fb>2834.75</fb>
    <v>5</v>
  </rv>
  <rv s="3">
    <fb>2884.95</fb>
    <v>5</v>
  </rv>
  <rv s="3">
    <fb>2766.66</fb>
    <v>5</v>
  </rv>
  <rv s="3">
    <fb>3152.79</fb>
    <v>5</v>
  </rv>
  <rv s="3">
    <fb>12672793</fb>
    <v>7</v>
  </rv>
  <rv s="3">
    <fb>3112.13</fb>
    <v>5</v>
  </rv>
  <rv s="3">
    <fb>3224</fb>
    <v>5</v>
  </rv>
  <rv s="3">
    <fb>3012.16</fb>
    <v>5</v>
  </rv>
  <rv s="3">
    <fb>3158.71</fb>
    <v>5</v>
  </rv>
  <rv s="3">
    <fb>5131219</fb>
    <v>7</v>
  </rv>
  <rv s="3">
    <fb>3170.4</fb>
    <v>5</v>
  </rv>
  <rv s="3">
    <fb>3253.8150000000001</fb>
    <v>5</v>
  </rv>
  <rv s="3">
    <fb>3145</fb>
    <v>5</v>
  </rv>
  <rv s="3">
    <fb>3228.27</fb>
    <v>5</v>
  </rv>
  <rv s="3">
    <fb>3802018</fb>
    <v>7</v>
  </rv>
  <rv s="3">
    <fb>3135.01</fb>
    <v>5</v>
  </rv>
  <rv s="3">
    <fb>3235.85</fb>
    <v>5</v>
  </rv>
  <rv s="3">
    <fb>3111.01</fb>
    <v>5</v>
  </rv>
  <rv s="3">
    <fb>3223.79</fb>
    <v>5</v>
  </rv>
  <rv s="3">
    <fb>3439280</fb>
    <v>7</v>
  </rv>
  <rv s="3">
    <fb>3257.47</fb>
    <v>5</v>
  </rv>
  <rv s="3">
    <fb>3276.69</fb>
    <v>5</v>
  </rv>
  <rv s="3">
    <fb>3205</fb>
    <v>5</v>
  </rv>
  <rv s="3">
    <fb>3180.07</fb>
    <v>5</v>
  </rv>
  <rv s="3">
    <fb>3413406</fb>
    <v>7</v>
  </rv>
  <rv s="3">
    <fb>3167</fb>
    <v>5</v>
  </rv>
  <rv s="3">
    <fb>3214.33</fb>
    <v>5</v>
  </rv>
  <rv s="3">
    <fb>3155</fb>
    <v>5</v>
  </rv>
  <rv s="3">
    <fb>3065.87</fb>
    <v>5</v>
  </rv>
  <rv s="3">
    <fb>3855022</fb>
    <v>7</v>
  </rv>
  <rv s="3">
    <fb>3162.6902</fb>
    <v>5</v>
  </rv>
  <rv s="3">
    <fb>3180</fb>
    <v>5</v>
  </rv>
  <rv s="3">
    <fb>3054.6750000000002</fb>
    <v>5</v>
  </rv>
  <rv s="3">
    <fb>3103.34</fb>
    <v>5</v>
  </rv>
  <rv s="3">
    <fb>4161535</fb>
    <v>7</v>
  </rv>
  <rv s="3">
    <fb>3035.02</fb>
    <v>5</v>
  </rv>
  <rv s="3">
    <fb>3168.9663</fb>
    <v>5</v>
  </rv>
  <rv s="3">
    <fb>3033</fb>
    <v>5</v>
  </rv>
  <rv s="3">
    <fb>3130.21</fb>
    <v>5</v>
  </rv>
  <rv s="3">
    <fb>2848533</fb>
    <v>7</v>
  </rv>
  <rv s="3">
    <fb>3152.11</fb>
    <v>5</v>
  </rv>
  <rv s="3">
    <fb>3160.14</fb>
    <v>5</v>
  </rv>
  <rv s="3">
    <fb>3092.75</fb>
    <v>5</v>
  </rv>
  <rv s="3">
    <fb>3162.01</fb>
    <v>5</v>
  </rv>
  <rv s="3">
    <fb>2635214</fb>
    <v>7</v>
  </rv>
  <rv s="3">
    <fb>3115.81</fb>
    <v>5</v>
  </rv>
  <rv s="3">
    <fb>3176.68</fb>
    <v>5</v>
  </rv>
  <rv s="3">
    <fb>3094.69</fb>
    <v>5</v>
  </rv>
  <rv s="3">
    <fb>3093.05</fb>
    <v>5</v>
  </rv>
  <rv s="3">
    <fb>3201625</fb>
    <v>7</v>
  </rv>
  <rv s="3">
    <fb>3162.92</fb>
    <v>5</v>
  </rv>
  <rv s="3">
    <fb>3206.9749999999999</fb>
    <v>5</v>
  </rv>
  <rv s="3">
    <fb>3090</fb>
    <v>5</v>
  </rv>
  <rv s="3">
    <fb>3052.03</fb>
    <v>5</v>
  </rv>
  <rv s="3">
    <fb>3180205</fb>
    <v>7</v>
  </rv>
  <rv s="3">
    <fb>3109.99</fb>
    <v>5</v>
  </rv>
  <rv s="3">
    <fb>3017.86</fb>
    <v>5</v>
  </rv>
  <rv s="3">
    <fb>3003.95</fb>
    <v>5</v>
  </rv>
  <rv s="3">
    <fb>3306412</fb>
    <v>7</v>
  </rv>
  <rv s="3">
    <fb>3009.57</fb>
    <v>5</v>
  </rv>
  <rv s="3">
    <fb>3059.65</fb>
    <v>5</v>
  </rv>
  <rv s="3">
    <fb>2969.71</fb>
    <v>5</v>
  </rv>
  <rv s="3">
    <fb>2896.54</fb>
    <v>5</v>
  </rv>
  <rv s="3">
    <fb>3212178</fb>
    <v>7</v>
  </rv>
  <rv s="3">
    <fb>3033.01</fb>
    <v>5</v>
  </rv>
  <rv s="3">
    <fb>3035.26</fb>
    <v>5</v>
  </rv>
  <rv s="3">
    <fb>2893.02</fb>
    <v>5</v>
  </rv>
  <rv s="3">
    <fb>3027.16</fb>
    <v>5</v>
  </rv>
  <rv s="3">
    <fb>5039288</fb>
    <v>7</v>
  </rv>
  <rv s="3">
    <fb>2796.75</fb>
    <v>5</v>
  </rv>
  <rv s="3">
    <fb>3034.98</fb>
    <v>5</v>
  </rv>
  <rv s="3">
    <fb>2790</fb>
    <v>5</v>
  </rv>
  <rv s="3">
    <fb>3075.77</fb>
    <v>5</v>
  </rv>
  <rv s="3">
    <fb>3119768</fb>
    <v>7</v>
  </rv>
  <rv s="3">
    <fb>3011</fb>
    <v>5</v>
  </rv>
  <rv s="3">
    <fb>3079.8</fb>
    <v>5</v>
  </rv>
  <rv s="3">
    <fb>2984.27</fb>
    <v>5</v>
  </rv>
  <rv s="3">
    <fb>3071.26</fb>
    <v>5</v>
  </rv>
  <rv s="3">
    <fb>2884171</fb>
    <v>7</v>
  </rv>
  <rv s="3">
    <fb>3048.5</fb>
    <v>5</v>
  </rv>
  <rv s="3">
    <fb>3089</fb>
    <v>5</v>
  </rv>
  <rv s="3">
    <fb>3017</fb>
    <v>5</v>
  </rv>
  <rv s="3">
    <fb>3022.84</fb>
    <v>5</v>
  </rv>
  <rv s="3">
    <fb>2243679</fb>
    <v>7</v>
  </rv>
  <rv s="3">
    <fb>3054.65</fb>
    <v>5</v>
  </rv>
  <rv s="3">
    <fb>3081.98</fb>
    <v>5</v>
  </rv>
  <rv s="3">
    <fb>2999.54</fb>
    <v>5</v>
  </rv>
  <rv s="3">
    <fb>3041.05</fb>
    <v>5</v>
  </rv>
  <rv s="3">
    <fb>2366736</fb>
    <v>7</v>
  </rv>
  <rv s="3">
    <fb>3016.98</fb>
    <v>5</v>
  </rv>
  <rv s="3">
    <fb>3059.99</fb>
    <v>5</v>
  </rv>
  <rv s="3">
    <fb>2975</fb>
    <v>5</v>
  </rv>
  <rv s="3">
    <fb>2957.97</fb>
    <v>5</v>
  </rv>
  <rv s="3">
    <fb>3259860</fb>
    <v>7</v>
  </rv>
  <rv s="3">
    <fb>3070.63</fb>
    <v>5</v>
  </rv>
  <rv s="3">
    <fb>3078.58</fb>
    <v>5</v>
  </rv>
  <rv s="3">
    <fb>2937.12</fb>
    <v>5</v>
  </rv>
  <rv s="3">
    <fb>2912.82</fb>
    <v>5</v>
  </rv>
  <rv s="3">
    <fb>3049156</fb>
    <v>7</v>
  </rv>
  <rv s="3">
    <fb>2943.18</fb>
    <v>5</v>
  </rv>
  <rv s="3">
    <fb>2957</fb>
    <v>5</v>
  </rv>
  <rv s="3">
    <fb>2876.14</fb>
    <v>5</v>
  </rv>
  <rv s="3">
    <fb>2749.06</fb>
    <v>5</v>
  </rv>
  <rv s="3">
    <fb>4346693</fb>
    <v>7</v>
  </rv>
  <rv s="3">
    <fb>2908.87</fb>
    <v>5</v>
  </rv>
  <rv s="3">
    <fb>2921.89</fb>
    <v>5</v>
  </rv>
  <rv s="3">
    <fb>2748.33</fb>
    <v>5</v>
  </rv>
  <rv s="3">
    <fb>2720.29</fb>
    <v>5</v>
  </rv>
  <rv s="3">
    <fb>4583129</fb>
    <v>7</v>
  </rv>
  <rv s="3">
    <fb>2733.67</fb>
    <v>5</v>
  </rv>
  <rv s="3">
    <fb>2813.99</fb>
    <v>5</v>
  </rv>
  <rv s="3">
    <fb>2671.45</fb>
    <v>5</v>
  </rv>
  <rv s="3">
    <fb>2785.58</fb>
    <v>5</v>
  </rv>
  <rv s="3">
    <fb>3251823</fb>
    <v>7</v>
  </rv>
  <rv s="3">
    <fb>2805</fb>
    <v>5</v>
  </rv>
  <rv s="3">
    <fb>2736.56</fb>
    <v>5</v>
  </rv>
  <rv s="3">
    <fb>2936.35</fb>
    <v>5</v>
  </rv>
  <rv s="3">
    <fb>6753145</fb>
    <v>7</v>
  </rv>
  <rv s="3">
    <fb>2913.7</fb>
    <v>5</v>
  </rv>
  <rv s="3">
    <fb>2973.4850000000001</fb>
    <v>5</v>
  </rv>
  <rv s="3">
    <fb>3445028</fb>
    <v>7</v>
  </rv>
  <rv s="3">
    <fb>2991.49</fb>
    <v>5</v>
  </rv>
  <rv s="3">
    <fb>2907.38</fb>
    <v>5</v>
  </rv>
  <rv s="3">
    <fb>2910.49</fb>
    <v>5</v>
  </rv>
  <rv s="0">
    <v>https://www.bing.com/financeapi/forcetrigger?t=a24kar&amp;q=XNAS%3aTSLA&amp;form=skydnc</v>
    <v>Learn more on Bing</v>
  </rv>
  <rv s="1">
    <v>en-US</v>
    <v>a24kar</v>
    <v>268435456</v>
    <v>1</v>
    <v>Powered by Refinitiv</v>
    <v>0</v>
    <v>TESLA, INC. (XNAS:TSLA)</v>
    <v>2</v>
    <v>3</v>
    <v>Finance</v>
    <v>4</v>
    <v>1243.49</v>
    <v>546.98</v>
    <v>2.0777000000000001</v>
    <v>-42.95</v>
    <v>-2.2629999999999998E-3</v>
    <v>-5.1235000000000003E-2</v>
    <v>-1.8</v>
    <v>USD</v>
    <v>Tesla, Inc. designs, develops, manufactures, sells and leases electric vehicles and energy generation and storage systems, and offers services related to its sustainable energy products. The Company's segments include automotive, and energy generation and storage. The automotive segment includes the design, development, manufacturing, sales and leasing of electric vehicles as well as sales of automotive regulatory credits. The energy generation and storage segment include the design, manufacture, installation, sales and leasing of solar energy systems and energy storage products, services related to its products, and sales of solar energy system incentives. Its automotive products include Model 3, Model Y, Model S and Model X. Model 3 is a four-door sedan. Model Y is a sport utility vehicle (SUV) built on the Model 3 platform. Model S is a four-door sedan. Model X is an SUV. The Company's energy storage products include Powerwall, Powerpack and Megapack.</v>
    <v>99290</v>
    <v>Nasdaq Stock Market</v>
    <v>XNAS</v>
    <v>XNAS</v>
    <v>13101 Harold Green Road, AUSTIN, TX, 78725 US</v>
    <v>843.80200000000002</v>
    <v>Automobiles &amp; Auto Parts</v>
    <v>Stock</v>
    <v>44631.905506724215</v>
    <v>4227</v>
    <v>793.77</v>
    <v>822000300000</v>
    <v>TESLA, INC.</v>
    <v>TESLA, INC.</v>
    <v>840.197</v>
    <v>170.33009999999999</v>
    <v>838.3</v>
    <v>795.35</v>
    <v>793.55</v>
    <v>1033508000</v>
    <v>TSLA</v>
    <v>TESLA, INC. (XNAS:TSLA)</v>
    <v>22345722</v>
    <v>24006654</v>
    <v>2003</v>
  </rv>
  <rv s="2">
    <v>4228</v>
  </rv>
  <rv s="3">
    <fb>1199.78</fb>
    <v>5</v>
  </rv>
  <rv s="3">
    <fb>34895349</fb>
    <v>7</v>
  </rv>
  <rv s="3">
    <fb>1147.75</fb>
    <v>5</v>
  </rv>
  <rv s="3">
    <fb>1201.07</fb>
    <v>5</v>
  </rv>
  <rv s="3">
    <fb>1136.04</fb>
    <v>5</v>
  </rv>
  <rv s="3">
    <fb>1149.5899999999999</fb>
    <v>5</v>
  </rv>
  <rv s="3">
    <fb>33416086</fb>
    <v>7</v>
  </rv>
  <rv s="3">
    <fb>1189.55</fb>
    <v>5</v>
  </rv>
  <rv s="3">
    <fb>1208</fb>
    <v>5</v>
  </rv>
  <rv s="3">
    <fb>1123.05</fb>
    <v>5</v>
  </rv>
  <rv s="3">
    <fb>1088.1199999999999</fb>
    <v>5</v>
  </rv>
  <rv s="3">
    <fb>26706599</fb>
    <v>7</v>
  </rv>
  <rv s="3">
    <fb>1146.6500000000001</fb>
    <v>5</v>
  </rv>
  <rv s="3">
    <fb>1170.3399999999999</fb>
    <v>5</v>
  </rv>
  <rv s="3">
    <fb>1081.0101</fb>
    <v>5</v>
  </rv>
  <rv s="3">
    <fb>1064.7</fb>
    <v>5</v>
  </rv>
  <rv s="3">
    <fb>30112158</fb>
    <v>7</v>
  </rv>
  <rv s="3">
    <fb>1077</fb>
    <v>5</v>
  </rv>
  <rv s="3">
    <fb>1088</fb>
    <v>5</v>
  </rv>
  <rv s="3">
    <fb>1020.5</fb>
    <v>5</v>
  </rv>
  <rv s="3">
    <fb>1026.96</fb>
    <v>5</v>
  </rv>
  <rv s="3">
    <fb>28054916</fb>
    <v>7</v>
  </rv>
  <rv s="3">
    <fb>1080.3699999999999</fb>
    <v>5</v>
  </rv>
  <rv s="3">
    <fb>1080.9299000000001</fb>
    <v>5</v>
  </rv>
  <rv s="3">
    <fb>1010</fb>
    <v>5</v>
  </rv>
  <rv s="3">
    <fb>1058.1199999999999</fb>
    <v>5</v>
  </rv>
  <rv s="3">
    <fb>30604959</fb>
    <v>7</v>
  </rv>
  <rv s="3">
    <fb>1000</fb>
    <v>5</v>
  </rv>
  <rv s="3">
    <fb>1059.0999999999999</fb>
    <v>5</v>
  </rv>
  <rv s="3">
    <fb>980</fb>
    <v>5</v>
  </rv>
  <rv s="3">
    <fb>1064.4000000000001</fb>
    <v>5</v>
  </rv>
  <rv s="3">
    <fb>22021070</fb>
    <v>7</v>
  </rv>
  <rv s="3">
    <fb>1053.67</fb>
    <v>5</v>
  </rv>
  <rv s="3">
    <fb>1075.8499999999999</fb>
    <v>5</v>
  </rv>
  <rv s="3">
    <fb>1038.82</fb>
    <v>5</v>
  </rv>
  <rv s="3">
    <fb>1106.22</fb>
    <v>5</v>
  </rv>
  <rv s="3">
    <fb>27913005</fb>
    <v>7</v>
  </rv>
  <rv s="3">
    <fb>1078.8499999999999</fb>
    <v>5</v>
  </rv>
  <rv s="3">
    <fb>1114.8399999999999</fb>
    <v>5</v>
  </rv>
  <rv s="3">
    <fb>1072.5900999999999</fb>
    <v>5</v>
  </rv>
  <rv s="3">
    <fb>1031.56</fb>
    <v>5</v>
  </rv>
  <rv s="3">
    <fb>32403264</fb>
    <v>7</v>
  </rv>
  <rv s="3">
    <fb>1109.0650000000001</fb>
    <v>5</v>
  </rv>
  <rv s="3">
    <fb>1115.5999999999999</fb>
    <v>5</v>
  </rv>
  <rv s="3">
    <fb>1026.5391</fb>
    <v>5</v>
  </rv>
  <rv s="3">
    <fb>1049.6099999999999</fb>
    <v>5</v>
  </rv>
  <rv s="3">
    <fb>24308137</fb>
    <v>7</v>
  </rv>
  <rv s="3">
    <fb>1019.88</fb>
    <v>5</v>
  </rv>
  <rv s="3">
    <fb>1052</fb>
    <v>5</v>
  </rv>
  <rv s="3">
    <fb>1013.3788</fb>
    <v>5</v>
  </rv>
  <rv s="3">
    <fb>1030.51</fb>
    <v>5</v>
  </rv>
  <rv s="3">
    <fb>22329803</fb>
    <v>7</v>
  </rv>
  <rv s="3">
    <fb>1026.605</fb>
    <v>5</v>
  </rv>
  <rv s="3">
    <fb>1070.7899</fb>
    <v>5</v>
  </rv>
  <rv s="3">
    <fb>1016.06</fb>
    <v>5</v>
  </rv>
  <rv s="3">
    <fb>995.65</fb>
    <v>5</v>
  </rv>
  <rv s="3">
    <fb>25147496</fb>
    <v>7</v>
  </rv>
  <rv s="3">
    <fb>1041.7049999999999</fb>
    <v>5</v>
  </rv>
  <rv s="3">
    <fb>1054.6699000000001</fb>
    <v>5</v>
  </rv>
  <rv s="3">
    <fb>995</fb>
    <v>5</v>
  </rv>
  <rv s="3">
    <fb>996.27</fb>
    <v>5</v>
  </rv>
  <rv s="3">
    <fb>23496248</fb>
    <v>7</v>
  </rv>
  <rv s="3">
    <fb>1009.73</fb>
    <v>5</v>
  </rv>
  <rv s="3">
    <fb>1041.6600000000001</fb>
    <v>5</v>
  </rv>
  <rv s="3">
    <fb>994</fb>
    <v>5</v>
  </rv>
  <rv s="3">
    <fb>943.9</fb>
    <v>5</v>
  </rv>
  <rv s="3">
    <fb>34472009</fb>
    <v>7</v>
  </rv>
  <rv s="3">
    <fb>996.34</fb>
    <v>5</v>
  </rv>
  <rv s="3">
    <fb>1004.55</fb>
    <v>5</v>
  </rv>
  <rv s="3">
    <fb>940.5</fb>
    <v>5</v>
  </rv>
  <rv s="3">
    <fb>930</fb>
    <v>5</v>
  </rv>
  <rv s="3">
    <fb>50791714</fb>
    <v>7</v>
  </rv>
  <rv s="3">
    <fb>904.76</fb>
    <v>5</v>
  </rv>
  <rv s="3">
    <fb>933.51310000000001</fb>
    <v>5</v>
  </rv>
  <rv s="3">
    <fb>851.47</fb>
    <v>5</v>
  </rv>
  <rv s="3">
    <fb>918.4</fb>
    <v>5</v>
  </rv>
  <rv s="3">
    <fb>28865302</fb>
    <v>7</v>
  </rv>
  <rv s="3">
    <fb>914.2</fb>
    <v>5</v>
  </rv>
  <rv s="3">
    <fb>951.26</fb>
    <v>5</v>
  </rv>
  <rv s="3">
    <fb>903.21</fb>
    <v>5</v>
  </rv>
  <rv s="3">
    <fb>937.41</fb>
    <v>5</v>
  </rv>
  <rv s="3">
    <fb>34955761</fb>
    <v>7</v>
  </rv>
  <rv s="3">
    <fb>952.43</fb>
    <v>5</v>
  </rv>
  <rv s="3">
    <fb>987.69</fb>
    <v>5</v>
  </rv>
  <rv s="3">
    <fb>906</fb>
    <v>5</v>
  </rv>
  <rv s="3">
    <fb>829.1</fb>
    <v>5</v>
  </rv>
  <rv s="3">
    <fb>49036523</fb>
    <v>7</v>
  </rv>
  <rv s="3">
    <fb>933.36</fb>
    <v>5</v>
  </rv>
  <rv s="3">
    <fb>935.39</fb>
    <v>5</v>
  </rv>
  <rv s="3">
    <fb>829</fb>
    <v>5</v>
  </rv>
  <rv s="3">
    <fb>846.35</fb>
    <v>5</v>
  </rv>
  <rv s="3">
    <fb>44929650</fb>
    <v>7</v>
  </rv>
  <rv s="3">
    <fb>831.56</fb>
    <v>5</v>
  </rv>
  <rv s="3">
    <fb>857.5</fb>
    <v>5</v>
  </rv>
  <rv s="3">
    <fb>792.01</fb>
    <v>5</v>
  </rv>
  <rv s="3">
    <fb>936.72</fb>
    <v>5</v>
  </rv>
  <rv s="3">
    <fb>34812032</fb>
    <v>7</v>
  </rv>
  <rv s="3">
    <fb>872.71</fb>
    <v>5</v>
  </rv>
  <rv s="3">
    <fb>937.99</fb>
    <v>5</v>
  </rv>
  <rv s="3">
    <fb>862.05</fb>
    <v>5</v>
  </rv>
  <rv s="3">
    <fb>931.25</fb>
    <v>5</v>
  </rv>
  <rv s="3">
    <fb>24379446</fb>
    <v>7</v>
  </rv>
  <rv s="3">
    <fb>935.21</fb>
    <v>5</v>
  </rv>
  <rv s="3">
    <fb>943.7</fb>
    <v>5</v>
  </rv>
  <rv s="3">
    <fb>905</fb>
    <v>5</v>
  </rv>
  <rv s="3">
    <fb>905.66</fb>
    <v>5</v>
  </rv>
  <rv s="3">
    <fb>22264345</fb>
    <v>7</v>
  </rv>
  <rv s="3">
    <fb>928.18</fb>
    <v>5</v>
  </rv>
  <rv s="3">
    <fb>931.5</fb>
    <v>5</v>
  </rv>
  <rv s="3">
    <fb>889.41</fb>
    <v>5</v>
  </rv>
  <rv s="3">
    <fb>891.14</fb>
    <v>5</v>
  </rv>
  <rv s="3">
    <fb>26285186</fb>
    <v>7</v>
  </rv>
  <rv s="3">
    <fb>882</fb>
    <v>5</v>
  </rv>
  <rv s="3">
    <fb>937</fb>
    <v>5</v>
  </rv>
  <rv s="3">
    <fb>880.52</fb>
    <v>5</v>
  </rv>
  <rv s="3">
    <fb>923.32</fb>
    <v>5</v>
  </rv>
  <rv s="3">
    <fb>24541822</fb>
    <v>7</v>
  </rv>
  <rv s="3">
    <fb>897.22</fb>
    <v>5</v>
  </rv>
  <rv s="3">
    <fb>936.5</fb>
    <v>5</v>
  </rv>
  <rv s="3">
    <fb>881.17</fb>
    <v>5</v>
  </rv>
  <rv s="3">
    <fb>907.34</fb>
    <v>5</v>
  </rv>
  <rv s="3">
    <fb>20331488</fb>
    <v>7</v>
  </rv>
  <rv s="3">
    <fb>923.79</fb>
    <v>5</v>
  </rv>
  <rv s="3">
    <fb>947.77</fb>
    <v>5</v>
  </rv>
  <rv s="3">
    <fb>902.70889999999997</fb>
    <v>5</v>
  </rv>
  <rv s="3">
    <fb>922</fb>
    <v>5</v>
  </rv>
  <rv s="3">
    <fb>16909671</fb>
    <v>7</v>
  </rv>
  <rv s="3">
    <fb>905.53</fb>
    <v>5</v>
  </rv>
  <rv s="3">
    <fb>926.28989999999999</fb>
    <v>5</v>
  </rv>
  <rv s="3">
    <fb>894.8</fb>
    <v>5</v>
  </rv>
  <rv s="3">
    <fb>932</fb>
    <v>5</v>
  </rv>
  <rv s="3">
    <fb>17419848</fb>
    <v>7</v>
  </rv>
  <rv s="3">
    <fb>935</fb>
    <v>5</v>
  </rv>
  <rv s="3">
    <fb>946.26990000000001</fb>
    <v>5</v>
  </rv>
  <rv s="3">
    <fb>920</fb>
    <v>5</v>
  </rv>
  <rv s="3">
    <fb>904.55</fb>
    <v>5</v>
  </rv>
  <rv s="3">
    <fb>22042277</fb>
    <v>7</v>
  </rv>
  <rv s="3">
    <fb>908.37</fb>
    <v>5</v>
  </rv>
  <rv s="3">
    <fb>943.81</fb>
    <v>5</v>
  </rv>
  <rv s="3">
    <fb>896.7</fb>
    <v>5</v>
  </rv>
  <rv s="3">
    <fb>860</fb>
    <v>5</v>
  </rv>
  <rv s="3">
    <fb>26548623</fb>
    <v>7</v>
  </rv>
  <rv s="3">
    <fb>909.63</fb>
    <v>5</v>
  </rv>
  <rv s="3">
    <fb>915.96</fb>
    <v>5</v>
  </rv>
  <rv s="3">
    <fb>850.7</fb>
    <v>5</v>
  </rv>
  <rv s="3">
    <fb>875.76</fb>
    <v>5</v>
  </rv>
  <rv s="3">
    <fb>22585472</fb>
    <v>7</v>
  </rv>
  <rv s="3">
    <fb>861.57</fb>
    <v>5</v>
  </rv>
  <rv s="3">
    <fb>898.87990000000002</fb>
    <v>5</v>
  </rv>
  <rv s="3">
    <fb>853.15</fb>
    <v>5</v>
  </rv>
  <rv s="3">
    <fb>922.43</fb>
    <v>5</v>
  </rv>
  <rv s="3">
    <fb>19216514</fb>
    <v>7</v>
  </rv>
  <rv s="3">
    <fb>900</fb>
    <v>5</v>
  </rv>
  <rv s="3">
    <fb>923</fb>
    <v>5</v>
  </rv>
  <rv s="3">
    <fb>893.37739999999997</fb>
    <v>5</v>
  </rv>
  <rv s="3">
    <fb>923.39</fb>
    <v>5</v>
  </rv>
  <rv s="3">
    <fb>17098132</fb>
    <v>7</v>
  </rv>
  <rv s="3">
    <fb>914.05</fb>
    <v>5</v>
  </rv>
  <rv s="3">
    <fb>926.42989999999998</fb>
    <v>5</v>
  </rv>
  <rv s="3">
    <fb>901.21</fb>
    <v>5</v>
  </rv>
  <rv s="3">
    <fb>876.35</fb>
    <v>5</v>
  </rv>
  <rv s="3">
    <fb>18392806</fb>
    <v>7</v>
  </rv>
  <rv s="3">
    <fb>913.26</fb>
    <v>5</v>
  </rv>
  <rv s="3">
    <fb>918.49990000000003</fb>
    <v>5</v>
  </rv>
  <rv s="3">
    <fb>874.1</fb>
    <v>5</v>
  </rv>
  <rv s="3">
    <fb>856.98</fb>
    <v>5</v>
  </rv>
  <rv s="3">
    <fb>22833947</fb>
    <v>7</v>
  </rv>
  <rv s="3">
    <fb>886</fb>
    <v>5</v>
  </rv>
  <rv s="3">
    <fb>886.87</fb>
    <v>5</v>
  </rv>
  <rv s="3">
    <fb>837.61</fb>
    <v>5</v>
  </rv>
  <rv s="3">
    <fb>821.53</fb>
    <v>5</v>
  </rv>
  <rv s="3">
    <fb>27762734</fb>
    <v>7</v>
  </rv>
  <rv s="3">
    <fb>834.13</fb>
    <v>5</v>
  </rv>
  <rv s="3">
    <fb>856.73379999999997</fb>
    <v>5</v>
  </rv>
  <rv s="3">
    <fb>801.1001</fb>
    <v>5</v>
  </rv>
  <rv s="3">
    <fb>764.04</fb>
    <v>5</v>
  </rv>
  <rv s="3">
    <fb>31752336</fb>
    <v>7</v>
  </rv>
  <rv s="3">
    <fb>830.43</fb>
    <v>5</v>
  </rv>
  <rv s="3">
    <fb>835.29970000000003</fb>
    <v>5</v>
  </rv>
  <rv s="3">
    <fb>760.56</fb>
    <v>5</v>
  </rv>
  <rv s="3">
    <fb>800.77</fb>
    <v>5</v>
  </rv>
  <rv s="3">
    <fb>45107425</fb>
    <v>7</v>
  </rv>
  <rv s="3">
    <fb>700.39</fb>
    <v>5</v>
  </rv>
  <rv s="3">
    <fb>802.48</fb>
    <v>5</v>
  </rv>
  <rv s="3">
    <fb>700</fb>
    <v>5</v>
  </rv>
  <rv s="3">
    <fb>809.87</fb>
    <v>5</v>
  </rv>
  <rv s="3">
    <fb>25355921</fb>
    <v>7</v>
  </rv>
  <rv s="3">
    <fb>809.23</fb>
    <v>5</v>
  </rv>
  <rv s="3">
    <fb>819.5</fb>
    <v>5</v>
  </rv>
  <rv s="3">
    <fb>782.40049999999997</fb>
    <v>5</v>
  </rv>
  <rv s="3">
    <fb>870.43</fb>
    <v>5</v>
  </rv>
  <rv s="3">
    <fb>33002289</fb>
    <v>7</v>
  </rv>
  <rv s="3">
    <fb>815.01</fb>
    <v>5</v>
  </rv>
  <rv s="3">
    <fb>876.86</fb>
    <v>5</v>
  </rv>
  <rv s="3">
    <fb>814.70749999999998</fb>
    <v>5</v>
  </rv>
  <rv s="3">
    <fb>864.37</fb>
    <v>5</v>
  </rv>
  <rv s="3">
    <fb>24922287</fb>
    <v>7</v>
  </rv>
  <rv s="3">
    <fb>869.68</fb>
    <v>5</v>
  </rv>
  <rv s="3">
    <fb>889.88</fb>
    <v>5</v>
  </rv>
  <rv s="3">
    <fb>853.78</fb>
    <v>5</v>
  </rv>
  <rv s="3">
    <fb>879.89</fb>
    <v>5</v>
  </rv>
  <rv s="3">
    <fb>24881146</fb>
    <v>7</v>
  </rv>
  <rv s="3">
    <fb>872.13</fb>
    <v>5</v>
  </rv>
  <rv s="3">
    <fb>886.48</fb>
    <v>5</v>
  </rv>
  <rv s="3">
    <fb>844.27210000000002</fb>
    <v>5</v>
  </rv>
  <rv s="3">
    <fb>839.29</fb>
    <v>5</v>
  </rv>
  <rv s="3">
    <fb>20541169</fb>
    <v>7</v>
  </rv>
  <rv s="3">
    <fb>878.77</fb>
    <v>5</v>
  </rv>
  <rv s="3">
    <fb>886.43899999999996</fb>
    <v>5</v>
  </rv>
  <rv s="3">
    <fb>832.6001</fb>
    <v>5</v>
  </rv>
  <rv s="3">
    <fb>838.29</fb>
    <v>5</v>
  </rv>
  <rv s="3">
    <fb>22393287</fb>
    <v>7</v>
  </rv>
  <rv s="3">
    <fb>849.1</fb>
    <v>5</v>
  </rv>
  <rv s="3">
    <fb>855.65</fb>
    <v>5</v>
  </rv>
  <rv s="3">
    <fb>825.16089999999997</fb>
    <v>5</v>
  </rv>
  <rv s="3">
    <fb>804.58</fb>
    <v>5</v>
  </rv>
  <rv s="3">
    <fb>24164724</fb>
    <v>7</v>
  </rv>
  <rv s="3">
    <fb>856.3</fb>
    <v>5</v>
  </rv>
  <rv s="3">
    <fb>866.14</fb>
    <v>5</v>
  </rv>
  <rv s="3">
    <fb>804.57</fb>
    <v>5</v>
  </rv>
  <rv s="3">
    <fb>824.4</fb>
    <v>5</v>
  </rv>
  <rv s="3">
    <fb>26799702</fb>
    <v>7</v>
  </rv>
  <rv s="3">
    <fb>795.53</fb>
    <v>5</v>
  </rv>
  <rv s="3">
    <fb>849.99</fb>
    <v>5</v>
  </rv>
  <rv s="3">
    <fb>782.17</fb>
    <v>5</v>
  </rv>
  <rv s="3">
    <fb>858.97</fb>
    <v>5</v>
  </rv>
  <rv s="3">
    <fb>19438875</fb>
    <v>7</v>
  </rv>
  <rv s="3">
    <fb>839.48</fb>
    <v>5</v>
  </rv>
  <rv s="3">
    <fb>860.56</fb>
    <v>5</v>
  </rv>
  <rv s="3">
    <fb>832.01</fb>
    <v>5</v>
  </rv>
  <rv s="3">
    <fb>838.3</fb>
    <v>5</v>
  </rv>
  <rv s="3">
    <fb>19549548</fb>
    <v>7</v>
  </rv>
  <rv s="3">
    <fb>851.45</fb>
    <v>5</v>
  </rv>
  <rv s="3">
    <fb>854.45</fb>
    <v>5</v>
  </rv>
  <rv s="3">
    <fb>810.36009999999999</fb>
    <v>5</v>
  </rv>
  <rv s="3">
    <fb>22345722</fb>
    <v>7</v>
  </rv>
  <rv s="3">
    <fb>840.197</fb>
    <v>5</v>
  </rv>
  <rv s="3">
    <fb>843.80200000000002</fb>
    <v>5</v>
  </rv>
  <rv s="3">
    <fb>793.77</fb>
    <v>5</v>
  </rv>
  <rv s="3">
    <fb>795.35</fb>
    <v>5</v>
  </rv>
  <rv s="0">
    <v>http://nl.wikipedia.org/wiki/Apple_Inc.</v>
    <v>Wikipedia</v>
  </rv>
  <rv s="4">
    <v>986</v>
    <v>4470</v>
  </rv>
  <rv s="5">
    <v>12</v>
    <v>https://www.bing.com/th?id=AMMS_5bc8393c85a56e6bb6524ea7b3970bad&amp;qlt=95</v>
    <v>4471</v>
    <v>0</v>
    <v>https://www.bing.com/images/search?form=xlimg&amp;q=apple+inc</v>
    <v>Image of APPLE INC.</v>
  </rv>
  <rv s="0">
    <v>https://www.bing.com/financeapi/forcetrigger?t=a1mou2&amp;q=XNAS%3aAAPL&amp;form=skydnc</v>
    <v>Learn more on Bing</v>
  </rv>
  <rv s="6">
    <v>en-US</v>
    <v>a1mou2</v>
    <v>268435456</v>
    <v>1</v>
    <v>Powered by Refinitiv</v>
    <v>8</v>
    <v>APPLE INC. (XNAS:AAPL)</v>
    <v>10</v>
    <v>11</v>
    <v>Finance</v>
    <v>4</v>
    <v>182.94</v>
    <v>118.86</v>
    <v>1.2029000000000001</v>
    <v>-3.79</v>
    <v>-1.81E-3</v>
    <v>-2.3909E-2</v>
    <v>-0.28000000000000003</v>
    <v>USD</v>
    <v>Apple Inc. designs, manufactures and markets smartphones, personal computers, tablets, wearables and accessories, and sells a variety of related services. The Company’s products include iPhone, Mac, iPad, and Wearables, Home and Accessories. iPhone is the Company’s line of smartphones based on its iOS operating system. Mac is the Company’s line of personal computers based on its macOS operating system. iPad is the Company’s line of multi-purpose tablets based on its iPadOS operating system. Wearables, Home and Accessories includes AirPods, Apple TV, Apple Watch, Beats products, HomePod, iPod touch and other Apple-branded and third-party accessories. AirPods are the Company’s wireless headphones that interact with Siri. Apple Watch is the Company’s line of smart watches. Its services include Advertising, AppleCare, Cloud Services, Digital Content and Payment Services. Its customers are primarily in the consumer, small and mid-sized business, education, enterprise and government markets.</v>
    <v>154000</v>
    <v>Nasdaq Stock Market</v>
    <v>XNAS</v>
    <v>XNAS</v>
    <v>1 Apple Park Way, CUPERTINO, CA, 95014-0642 US</v>
    <v>159.28</v>
    <v>4472</v>
    <v>Computers, Phones &amp; Household Electronics</v>
    <v>Stock</v>
    <v>44631.913787846875</v>
    <v>4473</v>
    <v>154.5</v>
    <v>2525107000000</v>
    <v>APPLE INC.</v>
    <v>APPLE INC.</v>
    <v>158.93</v>
    <v>25.688800000000001</v>
    <v>158.52000000000001</v>
    <v>154.72999999999999</v>
    <v>154.44999999999999</v>
    <v>16319440000</v>
    <v>AAPL</v>
    <v>APPLE INC. (XNAS:AAPL)</v>
    <v>96970102</v>
    <v>88248338</v>
    <v>1977</v>
  </rv>
  <rv s="2">
    <v>4474</v>
  </rv>
  <rv s="3">
    <fb>182.01</fb>
    <v>5</v>
  </rv>
  <rv s="3">
    <fb>104701220</fb>
    <v>7</v>
  </rv>
  <rv s="3">
    <fb>177.83</fb>
    <v>5</v>
  </rv>
  <rv s="3">
    <fb>182.88</fb>
    <v>5</v>
  </rv>
  <rv s="3">
    <fb>177.71</fb>
    <v>5</v>
  </rv>
  <rv s="3">
    <fb>179.7</fb>
    <v>5</v>
  </rv>
  <rv s="3">
    <fb>99310438</fb>
    <v>7</v>
  </rv>
  <rv s="3">
    <fb>182.63</fb>
    <v>5</v>
  </rv>
  <rv s="3">
    <fb>182.94</fb>
    <v>5</v>
  </rv>
  <rv s="3">
    <fb>179.12</fb>
    <v>5</v>
  </rv>
  <rv s="3">
    <fb>174.92</fb>
    <v>5</v>
  </rv>
  <rv s="3">
    <fb>94537602</fb>
    <v>7</v>
  </rv>
  <rv s="3">
    <fb>179.61</fb>
    <v>5</v>
  </rv>
  <rv s="3">
    <fb>180.17</fb>
    <v>5</v>
  </rv>
  <rv s="3">
    <fb>174.64</fb>
    <v>5</v>
  </rv>
  <rv s="3">
    <fb>172</fb>
    <v>5</v>
  </rv>
  <rv s="3">
    <fb>96903955</fb>
    <v>7</v>
  </rv>
  <rv s="3">
    <fb>172.7</fb>
    <v>5</v>
  </rv>
  <rv s="3">
    <fb>175.3</fb>
    <v>5</v>
  </rv>
  <rv s="3">
    <fb>171.64</fb>
    <v>5</v>
  </rv>
  <rv s="3">
    <fb>172.17</fb>
    <v>5</v>
  </rv>
  <rv s="3">
    <fb>86709147</fb>
    <v>7</v>
  </rv>
  <rv s="3">
    <fb>172.89</fb>
    <v>5</v>
  </rv>
  <rv s="3">
    <fb>174.14</fb>
    <v>5</v>
  </rv>
  <rv s="3">
    <fb>171.03</fb>
    <v>5</v>
  </rv>
  <rv s="3">
    <fb>172.19</fb>
    <v>5</v>
  </rv>
  <rv s="3">
    <fb>106765552</fb>
    <v>7</v>
  </rv>
  <rv s="3">
    <fb>169.08</fb>
    <v>5</v>
  </rv>
  <rv s="3">
    <fb>172.5</fb>
    <v>5</v>
  </rv>
  <rv s="3">
    <fb>168.17</fb>
    <v>5</v>
  </rv>
  <rv s="3">
    <fb>175.08</fb>
    <v>5</v>
  </rv>
  <rv s="3">
    <fb>76138312</fb>
    <v>7</v>
  </rv>
  <rv s="3">
    <fb>172.32</fb>
    <v>5</v>
  </rv>
  <rv s="3">
    <fb>175.18</fb>
    <v>5</v>
  </rv>
  <rv s="3">
    <fb>170.82</fb>
    <v>5</v>
  </rv>
  <rv s="3">
    <fb>175.53</fb>
    <v>5</v>
  </rv>
  <rv s="3">
    <fb>74805173</fb>
    <v>7</v>
  </rv>
  <rv s="3">
    <fb>176.12</fb>
    <v>5</v>
  </rv>
  <rv s="3">
    <fb>177.18</fb>
    <v>5</v>
  </rv>
  <rv s="3">
    <fb>174.82</fb>
    <v>5</v>
  </rv>
  <rv s="3">
    <fb>84505760</fb>
    <v>7</v>
  </rv>
  <rv s="3">
    <fb>175.78</fb>
    <v>5</v>
  </rv>
  <rv s="3">
    <fb>176.62</fb>
    <v>5</v>
  </rv>
  <rv s="3">
    <fb>171.79</fb>
    <v>5</v>
  </rv>
  <rv s="3">
    <fb>173.07</fb>
    <v>5</v>
  </rv>
  <rv s="3">
    <fb>80440780</fb>
    <v>7</v>
  </rv>
  <rv s="3">
    <fb>171.34</fb>
    <v>5</v>
  </rv>
  <rv s="3">
    <fb>173.78</fb>
    <v>5</v>
  </rv>
  <rv s="3">
    <fb>171.09</fb>
    <v>5</v>
  </rv>
  <rv s="3">
    <fb>169.8</fb>
    <v>5</v>
  </rv>
  <rv s="3">
    <fb>91168729</fb>
    <v>7</v>
  </rv>
  <rv s="3">
    <fb>171.51</fb>
    <v>5</v>
  </rv>
  <rv s="3">
    <fb>172.54</fb>
    <v>5</v>
  </rv>
  <rv s="3">
    <fb>169.405</fb>
    <v>5</v>
  </rv>
  <rv s="3">
    <fb>166.23</fb>
    <v>5</v>
  </rv>
  <rv s="3">
    <fb>94814990</fb>
    <v>7</v>
  </rv>
  <rv s="3">
    <fb>170</fb>
    <v>5</v>
  </rv>
  <rv s="3">
    <fb>171.08</fb>
    <v>5</v>
  </rv>
  <rv s="3">
    <fb>165.94</fb>
    <v>5</v>
  </rv>
  <rv s="3">
    <fb>164.51</fb>
    <v>5</v>
  </rv>
  <rv s="3">
    <fb>91420515</fb>
    <v>7</v>
  </rv>
  <rv s="3">
    <fb>166.98</fb>
    <v>5</v>
  </rv>
  <rv s="3">
    <fb>169.68</fb>
    <v>5</v>
  </rv>
  <rv s="3">
    <fb>164.18</fb>
    <v>5</v>
  </rv>
  <rv s="3">
    <fb>162.41</fb>
    <v>5</v>
  </rv>
  <rv s="3">
    <fb>122848858</fb>
    <v>7</v>
  </rv>
  <rv s="3">
    <fb>164.41499999999999</fb>
    <v>5</v>
  </rv>
  <rv s="3">
    <fb>166.33</fb>
    <v>5</v>
  </rv>
  <rv s="3">
    <fb>162.30000000000001</fb>
    <v>5</v>
  </rv>
  <rv s="3">
    <fb>161.62</fb>
    <v>5</v>
  </rv>
  <rv s="3">
    <fb>162706686</fb>
    <v>7</v>
  </rv>
  <rv s="3">
    <fb>160.02000000000001</fb>
    <v>5</v>
  </rv>
  <rv s="3">
    <fb>154.69999999999999</fb>
    <v>5</v>
  </rv>
  <rv s="3">
    <fb>159.78</fb>
    <v>5</v>
  </rv>
  <rv s="3">
    <fb>115798367</fb>
    <v>7</v>
  </rv>
  <rv s="3">
    <fb>158.97999999999999</fb>
    <v>5</v>
  </rv>
  <rv s="3">
    <fb>162.76</fb>
    <v>5</v>
  </rv>
  <rv s="3">
    <fb>157.02000000000001</fb>
    <v>5</v>
  </rv>
  <rv s="3">
    <fb>159.69</fb>
    <v>5</v>
  </rv>
  <rv s="3">
    <fb>108275308</fb>
    <v>7</v>
  </rv>
  <rv s="3">
    <fb>163.5</fb>
    <v>5</v>
  </rv>
  <rv s="3">
    <fb>164.38939999999999</fb>
    <v>5</v>
  </rv>
  <rv s="3">
    <fb>157.82</fb>
    <v>5</v>
  </rv>
  <rv s="3">
    <fb>159.22</fb>
    <v>5</v>
  </rv>
  <rv s="3">
    <fb>121954638</fb>
    <v>7</v>
  </rv>
  <rv s="3">
    <fb>162.44999999999999</fb>
    <v>5</v>
  </rv>
  <rv s="3">
    <fb>163.84</fb>
    <v>5</v>
  </rv>
  <rv s="3">
    <fb>158.28</fb>
    <v>5</v>
  </rv>
  <rv s="3">
    <fb>170.33</fb>
    <v>5</v>
  </rv>
  <rv s="3">
    <fb>179935660</fb>
    <v>7</v>
  </rv>
  <rv s="3">
    <fb>165.71</fb>
    <v>5</v>
  </rv>
  <rv s="3">
    <fb>170.35</fb>
    <v>5</v>
  </rv>
  <rv s="3">
    <fb>162.80000000000001</fb>
    <v>5</v>
  </rv>
  <rv s="3">
    <fb>174.78</fb>
    <v>5</v>
  </rv>
  <rv s="3">
    <fb>115541590</fb>
    <v>7</v>
  </rv>
  <rv s="3">
    <fb>170.16</fb>
    <v>5</v>
  </rv>
  <rv s="3">
    <fb>175</fb>
    <v>5</v>
  </rv>
  <rv s="3">
    <fb>169.51</fb>
    <v>5</v>
  </rv>
  <rv s="3">
    <fb>174.61</fb>
    <v>5</v>
  </rv>
  <rv s="3">
    <fb>86213911</fb>
    <v>7</v>
  </rv>
  <rv s="3">
    <fb>174.01</fb>
    <v>5</v>
  </rv>
  <rv s="3">
    <fb>174.84</fb>
    <v>5</v>
  </rv>
  <rv s="3">
    <fb>172.31</fb>
    <v>5</v>
  </rv>
  <rv s="3">
    <fb>175.84</fb>
    <v>5</v>
  </rv>
  <rv s="3">
    <fb>84914256</fb>
    <v>7</v>
  </rv>
  <rv s="3">
    <fb>174.745</fb>
    <v>5</v>
  </rv>
  <rv s="3">
    <fb>175.88</fb>
    <v>5</v>
  </rv>
  <rv s="3">
    <fb>173.33</fb>
    <v>5</v>
  </rv>
  <rv s="3">
    <fb>172.9</fb>
    <v>5</v>
  </rv>
  <rv s="3">
    <fb>89418074</fb>
    <v>7</v>
  </rv>
  <rv s="3">
    <fb>174.48</fb>
    <v>5</v>
  </rv>
  <rv s="3">
    <fb>176.23990000000001</fb>
    <v>5</v>
  </rv>
  <rv s="3">
    <fb>172.12</fb>
    <v>5</v>
  </rv>
  <rv s="3">
    <fb>172.39</fb>
    <v>5</v>
  </rv>
  <rv s="3">
    <fb>82465400</fb>
    <v>7</v>
  </rv>
  <rv s="3">
    <fb>171.68</fb>
    <v>5</v>
  </rv>
  <rv s="3">
    <fb>174.1</fb>
    <v>5</v>
  </rv>
  <rv s="3">
    <fb>170.68</fb>
    <v>5</v>
  </rv>
  <rv s="3">
    <fb>171.66</fb>
    <v>5</v>
  </rv>
  <rv s="3">
    <fb>77251204</fb>
    <v>7</v>
  </rv>
  <rv s="3">
    <fb>172.86</fb>
    <v>5</v>
  </rv>
  <rv s="3">
    <fb>173.94579999999999</fb>
    <v>5</v>
  </rv>
  <rv s="3">
    <fb>170.95</fb>
    <v>5</v>
  </rv>
  <rv s="3">
    <fb>174.83</fb>
    <v>5</v>
  </rv>
  <rv s="3">
    <fb>74829217</fb>
    <v>7</v>
  </rv>
  <rv s="3">
    <fb>171.73</fb>
    <v>5</v>
  </rv>
  <rv s="3">
    <fb>175.35</fb>
    <v>5</v>
  </rv>
  <rv s="3">
    <fb>171.43</fb>
    <v>5</v>
  </rv>
  <rv s="3">
    <fb>176.28</fb>
    <v>5</v>
  </rv>
  <rv s="3">
    <fb>71285038</fb>
    <v>7</v>
  </rv>
  <rv s="3">
    <fb>176.05</fb>
    <v>5</v>
  </rv>
  <rv s="3">
    <fb>176.65</fb>
    <v>5</v>
  </rv>
  <rv s="3">
    <fb>174.9</fb>
    <v>5</v>
  </rv>
  <rv s="3">
    <fb>90865899</fb>
    <v>7</v>
  </rv>
  <rv s="3">
    <fb>175.48</fb>
    <v>5</v>
  </rv>
  <rv s="3">
    <fb>171.55</fb>
    <v>5</v>
  </rv>
  <rv s="3">
    <fb>168.64</fb>
    <v>5</v>
  </rv>
  <rv s="3">
    <fb>98670687</fb>
    <v>7</v>
  </rv>
  <rv s="3">
    <fb>172.33</fb>
    <v>5</v>
  </rv>
  <rv s="3">
    <fb>173.08</fb>
    <v>5</v>
  </rv>
  <rv s="3">
    <fb>168.04</fb>
    <v>5</v>
  </rv>
  <rv s="3">
    <fb>168.88</fb>
    <v>5</v>
  </rv>
  <rv s="3">
    <fb>86185530</fb>
    <v>7</v>
  </rv>
  <rv s="3">
    <fb>167.37</fb>
    <v>5</v>
  </rv>
  <rv s="3">
    <fb>169.58</fb>
    <v>5</v>
  </rv>
  <rv s="3">
    <fb>166.56</fb>
    <v>5</v>
  </rv>
  <rv s="3">
    <fb>172.79</fb>
    <v>5</v>
  </rv>
  <rv s="3">
    <fb>64286320</fb>
    <v>7</v>
  </rv>
  <rv s="3">
    <fb>170.97</fb>
    <v>5</v>
  </rv>
  <rv s="3">
    <fb>172.95</fb>
    <v>5</v>
  </rv>
  <rv s="3">
    <fb>170.25</fb>
    <v>5</v>
  </rv>
  <rv s="3">
    <fb>172.55</fb>
    <v>5</v>
  </rv>
  <rv s="3">
    <fb>61177398</fb>
    <v>7</v>
  </rv>
  <rv s="3">
    <fb>171.85</fb>
    <v>5</v>
  </rv>
  <rv s="3">
    <fb>173.34</fb>
    <v>5</v>
  </rv>
  <rv s="3">
    <fb>170.05</fb>
    <v>5</v>
  </rv>
  <rv s="3">
    <fb>69589344</fb>
    <v>7</v>
  </rv>
  <rv s="3">
    <fb>171.91</fb>
    <v>5</v>
  </rv>
  <rv s="3">
    <fb>168.47</fb>
    <v>5</v>
  </rv>
  <rv s="3">
    <fb>167.3</fb>
    <v>5</v>
  </rv>
  <rv s="3">
    <fb>82772674</fb>
    <v>7</v>
  </rv>
  <rv s="3">
    <fb>169.82</fb>
    <v>5</v>
  </rv>
  <rv s="3">
    <fb>170.54130000000001</fb>
    <v>5</v>
  </rv>
  <rv s="3">
    <fb>166.19</fb>
    <v>5</v>
  </rv>
  <rv s="3">
    <fb>164.32</fb>
    <v>5</v>
  </rv>
  <rv s="3">
    <fb>91162758</fb>
    <v>7</v>
  </rv>
  <rv s="3">
    <fb>164.98</fb>
    <v>5</v>
  </rv>
  <rv s="3">
    <fb>166.69</fb>
    <v>5</v>
  </rv>
  <rv s="3">
    <fb>162.15</fb>
    <v>5</v>
  </rv>
  <rv s="3">
    <fb>160.07</fb>
    <v>5</v>
  </rv>
  <rv s="3">
    <fb>90009247</fb>
    <v>7</v>
  </rv>
  <rv s="3">
    <fb>165.54</fb>
    <v>5</v>
  </rv>
  <rv s="3">
    <fb>166.15</fb>
    <v>5</v>
  </rv>
  <rv s="3">
    <fb>159.75</fb>
    <v>5</v>
  </rv>
  <rv s="3">
    <fb>162.74</fb>
    <v>5</v>
  </rv>
  <rv s="3">
    <fb>141147540</fb>
    <v>7</v>
  </rv>
  <rv s="3">
    <fb>152.58000000000001</fb>
    <v>5</v>
  </rv>
  <rv s="3">
    <fb>162.85</fb>
    <v>5</v>
  </rv>
  <rv s="3">
    <fb>152</fb>
    <v>5</v>
  </rv>
  <rv s="3">
    <fb>164.85</fb>
    <v>5</v>
  </rv>
  <rv s="3">
    <fb>91974222</fb>
    <v>7</v>
  </rv>
  <rv s="3">
    <fb>165.12</fb>
    <v>5</v>
  </rv>
  <rv s="3">
    <fb>160.87379999999999</fb>
    <v>5</v>
  </rv>
  <rv s="3">
    <fb>95056629</fb>
    <v>7</v>
  </rv>
  <rv s="3">
    <fb>163.06</fb>
    <v>5</v>
  </rv>
  <rv s="3">
    <fb>165.42</fb>
    <v>5</v>
  </rv>
  <rv s="3">
    <fb>162.43</fb>
    <v>5</v>
  </rv>
  <rv s="3">
    <fb>163.19999999999999</fb>
    <v>5</v>
  </rv>
  <rv s="3">
    <fb>83474425</fb>
    <v>7</v>
  </rv>
  <rv s="3">
    <fb>164.69499999999999</fb>
    <v>5</v>
  </rv>
  <rv s="3">
    <fb>166.6</fb>
    <v>5</v>
  </rv>
  <rv s="3">
    <fb>161.97</fb>
    <v>5</v>
  </rv>
  <rv s="3">
    <fb>79724750</fb>
    <v>7</v>
  </rv>
  <rv s="3">
    <fb>164.39</fb>
    <v>5</v>
  </rv>
  <rv s="3">
    <fb>167.36</fb>
    <v>5</v>
  </rv>
  <rv s="3">
    <fb>162.94999999999999</fb>
    <v>5</v>
  </rv>
  <rv s="3">
    <fb>76678441</fb>
    <v>7</v>
  </rv>
  <rv s="3">
    <fb>168.91</fb>
    <v>5</v>
  </rv>
  <rv s="3">
    <fb>165.55</fb>
    <v>5</v>
  </rv>
  <rv s="3">
    <fb>163.16999999999999</fb>
    <v>5</v>
  </rv>
  <rv s="3">
    <fb>83819592</fb>
    <v>7</v>
  </rv>
  <rv s="3">
    <fb>164.49</fb>
    <v>5</v>
  </rv>
  <rv s="3">
    <fb>162.1</fb>
    <v>5</v>
  </rv>
  <rv s="3">
    <fb>96418845</fb>
    <v>7</v>
  </rv>
  <rv s="3">
    <fb>163.36000000000001</fb>
    <v>5</v>
  </rv>
  <rv s="3">
    <fb>165.02</fb>
    <v>5</v>
  </rv>
  <rv s="3">
    <fb>159.04</fb>
    <v>5</v>
  </rv>
  <rv s="3">
    <fb>157.44</fb>
    <v>5</v>
  </rv>
  <rv s="3">
    <fb>131148280</fb>
    <v>7</v>
  </rv>
  <rv s="3">
    <fb>158.82</fb>
    <v>5</v>
  </rv>
  <rv s="3">
    <fb>162.88</fb>
    <v>5</v>
  </rv>
  <rv s="3">
    <fb>155.80000000000001</fb>
    <v>5</v>
  </rv>
  <rv s="3">
    <fb>91454905</fb>
    <v>7</v>
  </rv>
  <rv s="3">
    <fb>161.47499999999999</fb>
    <v>5</v>
  </rv>
  <rv s="3">
    <fb>163.41</fb>
    <v>5</v>
  </rv>
  <rv s="3">
    <fb>159.41</fb>
    <v>5</v>
  </rv>
  <rv s="3">
    <fb>158.52000000000001</fb>
    <v>5</v>
  </rv>
  <rv s="3">
    <fb>105342033</fb>
    <v>7</v>
  </rv>
  <rv s="3">
    <fb>160.19999999999999</fb>
    <v>5</v>
  </rv>
  <rv s="3">
    <fb>160.38999999999999</fb>
    <v>5</v>
  </rv>
  <rv s="3">
    <fb>155.97999999999999</fb>
    <v>5</v>
  </rv>
  <rv s="3">
    <fb>96970102</fb>
    <v>7</v>
  </rv>
  <rv s="3">
    <fb>158.93</fb>
    <v>5</v>
  </rv>
  <rv s="3">
    <fb>159.28</fb>
    <v>5</v>
  </rv>
  <rv s="3">
    <fb>154.5</fb>
    <v>5</v>
  </rv>
  <rv s="3">
    <fb>154.72999999999999</fb>
    <v>5</v>
  </rv>
  <rv s="8">
    <v>16</v>
    <v>a1slm7</v>
    <v>Daily</v>
    <v>44562</v>
    <v>44634</v>
    <v>0</v>
    <v>1</v>
    <v>637825536000000000,637828272558378259,0</v>
    <v>0</v>
    <v>a1slm7</v>
    <v/>
    <v>1</v>
    <v>2</v>
    <v>3</v>
    <v>4</v>
    <v>5</v>
  </rv>
  <rv s="8">
    <v>16</v>
    <v>a24kjc</v>
    <v>Daily</v>
    <v>44562</v>
    <v>44634</v>
    <v>0</v>
    <v>1</v>
    <v>637825536000000000,637828272557646662,0</v>
    <v>0</v>
    <v>a24kjc</v>
    <v/>
    <v>6</v>
    <v>7</v>
    <v>8</v>
    <v>9</v>
    <v>10</v>
  </rv>
  <rv s="8">
    <v>16</v>
    <v>a1xkhw</v>
    <v>Daily</v>
    <v>44562</v>
    <v>44634</v>
    <v>0</v>
    <v>1</v>
    <v>637825536000000000,637828272557633842,0</v>
    <v>0</v>
    <v>a1xkhw</v>
    <v/>
    <v>11</v>
    <v>12</v>
    <v>13</v>
    <v>14</v>
    <v>15</v>
  </rv>
  <rv s="8">
    <v>16</v>
    <v>a265bh</v>
    <v>Daily</v>
    <v>44562</v>
    <v>44634</v>
    <v>0</v>
    <v>1</v>
    <v>637825536000000000,637828272557630376,0</v>
    <v>0</v>
    <v>a265bh</v>
    <v/>
    <v>16</v>
    <v>17</v>
    <v>18</v>
    <v>19</v>
    <v>20</v>
  </rv>
  <rv s="8">
    <v>16</v>
    <v>a1u3rw</v>
    <v>Daily</v>
    <v>44562</v>
    <v>44634</v>
    <v>0</v>
    <v>1</v>
    <v>637825536000000000,637828272558387129,0</v>
    <v>0</v>
    <v>a1u3rw</v>
    <v/>
    <v>21</v>
    <v>22</v>
    <v>23</v>
    <v>24</v>
    <v>25</v>
  </rv>
  <rv s="8">
    <v>16</v>
    <v>a1qevh</v>
    <v>Daily</v>
    <v>44562</v>
    <v>44634</v>
    <v>0</v>
    <v>1</v>
    <v>637825536000000000,637828272557624155,0</v>
    <v>0</v>
    <v>a1qevh</v>
    <v/>
    <v>26</v>
    <v>27</v>
    <v>28</v>
    <v>29</v>
    <v>30</v>
  </rv>
  <rv s="8">
    <v>16</v>
    <v>a1mv7w</v>
    <v>Daily</v>
    <v>44562</v>
    <v>44634</v>
    <v>0</v>
    <v>1</v>
    <v>637825536000000000,637828272558384462,0</v>
    <v>0</v>
    <v>a1mv7w</v>
    <v/>
    <v>31</v>
    <v>32</v>
    <v>33</v>
    <v>34</v>
    <v>35</v>
  </rv>
  <rv s="8">
    <v>16</v>
    <v>a1ygoc</v>
    <v>Daily</v>
    <v>44562</v>
    <v>44634</v>
    <v>0</v>
    <v>1</v>
    <v>637825536000000000,637828272558373430,0</v>
    <v>0</v>
    <v>a1ygoc</v>
    <v/>
    <v>36</v>
    <v>37</v>
    <v>38</v>
    <v>39</v>
    <v>40</v>
  </rv>
  <rv s="8">
    <v>16</v>
    <v>a1mnur</v>
    <v>Daily</v>
    <v>44562</v>
    <v>44634</v>
    <v>0</v>
    <v>1</v>
    <v>637825536000000000,637828272558387129,0</v>
    <v>0</v>
    <v>a1mnur</v>
    <v/>
    <v>41</v>
    <v>42</v>
    <v>43</v>
    <v>44</v>
    <v>45</v>
  </rv>
  <rv s="8">
    <v>16</v>
    <v>a1r2z2</v>
    <v>Daily</v>
    <v>44562</v>
    <v>44634</v>
    <v>0</v>
    <v>1</v>
    <v>637825536000000000,637828272558394455,0</v>
    <v>0</v>
    <v>a1r2z2</v>
    <v/>
    <v>46</v>
    <v>47</v>
    <v>48</v>
    <v>49</v>
    <v>50</v>
  </rv>
  <rv s="8">
    <v>16</v>
    <v>bjqejc</v>
    <v>Daily</v>
    <v>44562</v>
    <v>44634</v>
    <v>0</v>
    <v>1</v>
    <v>637825536000000000,637828272558383397,0</v>
    <v>0</v>
    <v>bjqejc</v>
    <v/>
    <v>51</v>
    <v>52</v>
    <v>53</v>
    <v>54</v>
    <v>55</v>
  </rv>
  <rv s="8">
    <v>16</v>
    <v>a24kar</v>
    <v>Daily</v>
    <v>44562</v>
    <v>44634</v>
    <v>0</v>
    <v>1</v>
    <v>637825536000000000,637828272558383699,0</v>
    <v>0</v>
    <v>a24kar</v>
    <v/>
    <v>56</v>
    <v>57</v>
    <v>58</v>
    <v>59</v>
    <v>60</v>
  </rv>
  <rv s="8">
    <v>16</v>
    <v>a249ww</v>
    <v>Daily</v>
    <v>44562</v>
    <v>44634</v>
    <v>0</v>
    <v>1</v>
    <v>637825536000000000,637828272558383699,0</v>
    <v>0</v>
    <v>a249ww</v>
    <v/>
    <v>61</v>
    <v>62</v>
    <v>63</v>
    <v>64</v>
    <v>65</v>
  </rv>
  <rv s="8">
    <v>16</v>
    <v>a1ythw</v>
    <v>Daily</v>
    <v>44562</v>
    <v>44634</v>
    <v>0</v>
    <v>1</v>
    <v>637825536000000000,637828272557626656,0</v>
    <v>0</v>
    <v>a1ythw</v>
    <v/>
    <v>66</v>
    <v>67</v>
    <v>68</v>
    <v>69</v>
    <v>70</v>
  </rv>
  <rv s="8">
    <v>16</v>
    <v>a1xxvh</v>
    <v>Daily</v>
    <v>44562</v>
    <v>44634</v>
    <v>0</v>
    <v>1</v>
    <v>637825536000000000,637828272557651030,0</v>
    <v>0</v>
    <v>a1xxvh</v>
    <v/>
    <v>71</v>
    <v>72</v>
    <v>73</v>
    <v>74</v>
    <v>75</v>
  </rv>
  <rv s="8">
    <v>16</v>
    <v>a1zez2</v>
    <v>Daily</v>
    <v>44562</v>
    <v>44634</v>
    <v>0</v>
    <v>1</v>
    <v>637825536000000000,637828272557638400,0</v>
    <v>0</v>
    <v>a1zez2</v>
    <v/>
    <v>76</v>
    <v>77</v>
    <v>78</v>
    <v>79</v>
    <v>80</v>
  </rv>
  <rv s="8">
    <v>16</v>
    <v>a1t7a2</v>
    <v>Daily</v>
    <v>44562</v>
    <v>44634</v>
    <v>0</v>
    <v>1</v>
    <v>637825536000000000,637828272560115855,0</v>
    <v>0</v>
    <v>a1t7a2</v>
    <v/>
    <v>81</v>
    <v>82</v>
    <v>83</v>
    <v>84</v>
    <v>85</v>
  </rv>
  <rv s="8">
    <v>16</v>
    <v>a1s24c</v>
    <v>Daily</v>
    <v>44562</v>
    <v>44634</v>
    <v>0</v>
    <v>1</v>
    <v>637825536000000000,637828272557671019,0</v>
    <v>0</v>
    <v>a1s24c</v>
    <v/>
    <v>86</v>
    <v>87</v>
    <v>88</v>
    <v>89</v>
    <v>90</v>
  </rv>
  <rv s="8">
    <v>16</v>
    <v>a1nhlh</v>
    <v>Daily</v>
    <v>44562</v>
    <v>44634</v>
    <v>0</v>
    <v>1</v>
    <v>637825536000000000,637828272557623844,0</v>
    <v>0</v>
    <v>a1nhlh</v>
    <v/>
    <v>91</v>
    <v>92</v>
    <v>93</v>
    <v>94</v>
    <v>95</v>
  </rv>
  <rv s="8">
    <v>16</v>
    <v>bti827</v>
    <v>Daily</v>
    <v>44562</v>
    <v>44634</v>
    <v>0</v>
    <v>1</v>
    <v>637825536000000000,637828272557648541,0</v>
    <v>0</v>
    <v>bti827</v>
    <v/>
    <v>96</v>
    <v>97</v>
    <v>98</v>
    <v>99</v>
    <v>100</v>
  </rv>
  <rv s="8">
    <v>16</v>
    <v>a1mou2</v>
    <v>Daily</v>
    <v>44562</v>
    <v>44634</v>
    <v>0</v>
    <v>1</v>
    <v>637825536000000000,637828272558378259,0</v>
    <v>0</v>
    <v>a1mou2</v>
    <v/>
    <v>101</v>
    <v>102</v>
    <v>103</v>
    <v>104</v>
    <v>105</v>
  </rv>
</rvData>
</file>

<file path=xl/richData/rdrichvaluestructure.xml><?xml version="1.0" encoding="utf-8"?>
<rvStructures xmlns="http://schemas.microsoft.com/office/spreadsheetml/2017/richdata" count="9">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formattednumber">
    <k n="_Format" t="spb"/>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3">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a>
  </spbArrays>
  <spbData count="17">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5">
      <v>1</v>
    </spb>
    <spb s="5">
      <v>10</v>
    </spb>
    <spb s="5">
      <v>4</v>
    </spb>
    <spb s="0">
      <v>1</v>
      <v>Name</v>
      <v>LearnMoreOnLink</v>
    </spb>
    <spb s="6">
      <v>0</v>
      <v>0</v>
    </spb>
    <spb s="7">
      <v>9</v>
      <v>1</v>
      <v>1</v>
      <v>1</v>
      <v>1</v>
    </spb>
    <spb s="8">
      <v>1</v>
      <v>2</v>
      <v>2</v>
      <v>1</v>
      <v>3</v>
      <v>1</v>
      <v>11</v>
      <v>1</v>
      <v>1</v>
      <v>4</v>
      <v>4</v>
      <v>5</v>
      <v>6</v>
      <v>1</v>
      <v>1</v>
      <v>1</v>
      <v>4</v>
      <v>7</v>
      <v>8</v>
      <v>9</v>
      <v>4</v>
      <v>1</v>
      <v>1</v>
      <v>5</v>
    </spb>
    <spb s="9">
      <v>Powered by Refinitiv</v>
    </spb>
    <spb s="4">
      <v>at close</v>
      <v>from previous close</v>
      <v>from previous close</v>
      <v>Source: Nasdaq Last Sale</v>
      <v>GMT</v>
      <v>Real-Time Nasdaq Last Sale</v>
      <v>from close</v>
      <v>from close</v>
    </spb>
    <spb s="0">
      <v>2</v>
      <v>Name</v>
      <v>LearnMoreOnLink</v>
    </spb>
    <spb s="10">
      <v>1</v>
      <v>2</v>
      <v>1</v>
      <v>3</v>
      <v>1</v>
      <v>1</v>
      <v>1</v>
      <v>4</v>
      <v>4</v>
      <v>5</v>
      <v>6</v>
      <v>1</v>
      <v>1</v>
      <v>1</v>
      <v>4</v>
      <v>7</v>
      <v>8</v>
      <v>9</v>
      <v>4</v>
      <v>1</v>
      <v>1</v>
      <v>5</v>
    </spb>
    <spb s="11">
      <v>1</v>
      <v>10</v>
      <v>1</v>
      <v>1</v>
      <v>1</v>
      <v>4</v>
    </spb>
  </spbData>
</supportingPropertyBags>
</file>

<file path=xl/richData/rdsupportingpropertybagstructure.xml><?xml version="1.0" encoding="utf-8"?>
<spbStructures xmlns="http://schemas.microsoft.com/office/spreadsheetml/2017/richdata2" count="12">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_Self" t="i"/>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Low" t="i"/>
    <k n="P/E"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3" formatCode="#,##0"/>
    </x:dxf>
    <x:dxf>
      <x:numFmt numFmtId="19" formatCode="m/d/yyyy"/>
    </x:dxf>
    <x:dxf>
      <x:numFmt numFmtId="2" formatCode="0.00"/>
    </x:dxf>
    <x:dxf>
      <x:numFmt numFmtId="0" formatCode="General"/>
    </x:dxf>
    <x:dxf>
      <x:numFmt numFmtId="27" formatCode="m/d/yyyy\ h:mm"/>
    </x:dxf>
    <x:dxf>
      <x:numFmt numFmtId="14" formatCode="0.00%"/>
    </x:dxf>
    <x:dxf>
      <x:numFmt numFmtId="4" formatCode="#,##0.00"/>
    </x:dxf>
    <x:dxf>
      <x:numFmt numFmtId="1" formatCode="0"/>
    </x:dxf>
  </dxfs>
  <richProperties>
    <rPr n="NumberFormat" t="s"/>
    <rPr n="IsTitleField" t="b"/>
    <rPr n="IsHeroField" t="b"/>
  </richProperties>
  <richStyles>
    <rSty dxfid="3">
      <rpv i="0">_([$$-en-US]* #,##0.00_);_([$$-en-US]* (#,##0.00);_([$$-en-US]* "-"??_);_(@_)</rpv>
    </rSty>
    <rSty dxfid="6">
      <rpv i="0">#,##0.00</rpv>
    </rSty>
    <rSty>
      <rpv i="1">1</rpv>
    </rSty>
    <rSty dxfid="0">
      <rpv i="0">#,##0</rpv>
    </rSty>
    <rSty dxfid="5"/>
    <rSty dxfid="3">
      <rpv i="0">_([$$-en-US]* #,##0_);_([$$-en-US]* (#,##0);_([$$-en-US]* "-"_);_(@_)</rpv>
    </rSty>
    <rSty dxfid="4"/>
    <rSty dxfid="7">
      <rpv i="0">0</rpv>
    </rSty>
    <rSty dxfid="2">
      <rpv i="0">0.00</rpv>
    </rSty>
    <rSty dxfid="1"/>
    <rSty>
      <rpv i="2">1</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youtu.be/6m2zuyZpZcM" TargetMode="External"/><Relationship Id="rId1" Type="http://schemas.openxmlformats.org/officeDocument/2006/relationships/hyperlink" Target="https://youtu.be/6m2zuyZpZcM"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D6CB5-97F5-A045-9C2A-D78BB66D4505}">
  <dimension ref="A1:J29"/>
  <sheetViews>
    <sheetView topLeftCell="A6" zoomScale="70" zoomScaleNormal="70" workbookViewId="0">
      <selection activeCell="I15" sqref="I15"/>
    </sheetView>
  </sheetViews>
  <sheetFormatPr defaultColWidth="11" defaultRowHeight="13.5" x14ac:dyDescent="0.35"/>
  <cols>
    <col min="1" max="1" width="11" style="4"/>
    <col min="2" max="2" width="128.06640625" style="3" bestFit="1" customWidth="1"/>
    <col min="3" max="4" width="11" style="3"/>
    <col min="5" max="5" width="14" style="3" customWidth="1"/>
    <col min="6" max="9" width="11" style="3"/>
    <col min="10" max="10" width="59.73046875" style="3" bestFit="1" customWidth="1"/>
    <col min="11" max="16384" width="11" style="3"/>
  </cols>
  <sheetData>
    <row r="1" spans="1:10" x14ac:dyDescent="0.35">
      <c r="A1" s="1" t="s">
        <v>0</v>
      </c>
      <c r="B1" s="2" t="s">
        <v>1</v>
      </c>
      <c r="D1" s="2" t="s">
        <v>2</v>
      </c>
      <c r="J1" s="2" t="s">
        <v>3</v>
      </c>
    </row>
    <row r="2" spans="1:10" ht="17.649999999999999" x14ac:dyDescent="0.45">
      <c r="A2" s="4">
        <v>1</v>
      </c>
      <c r="B2" s="5" t="s">
        <v>4</v>
      </c>
      <c r="D2" s="3" t="s">
        <v>5</v>
      </c>
      <c r="E2" s="6">
        <v>44562</v>
      </c>
      <c r="J2" s="3" t="s">
        <v>6</v>
      </c>
    </row>
    <row r="3" spans="1:10" ht="17.649999999999999" x14ac:dyDescent="0.45">
      <c r="A3" s="4">
        <f>A2+1</f>
        <v>2</v>
      </c>
      <c r="B3" s="7" t="s">
        <v>7</v>
      </c>
      <c r="J3" s="3" t="s">
        <v>8</v>
      </c>
    </row>
    <row r="4" spans="1:10" ht="17.649999999999999" x14ac:dyDescent="0.45">
      <c r="A4" s="4">
        <f t="shared" ref="A4:A23" si="0">A3+1</f>
        <v>3</v>
      </c>
      <c r="B4" s="7" t="s">
        <v>9</v>
      </c>
      <c r="J4" s="3" t="s">
        <v>10</v>
      </c>
    </row>
    <row r="5" spans="1:10" ht="17.649999999999999" x14ac:dyDescent="0.45">
      <c r="A5" s="4">
        <f t="shared" si="0"/>
        <v>4</v>
      </c>
      <c r="B5" s="5" t="s">
        <v>11</v>
      </c>
      <c r="J5" s="3" t="s">
        <v>12</v>
      </c>
    </row>
    <row r="6" spans="1:10" ht="17.649999999999999" x14ac:dyDescent="0.45">
      <c r="A6" s="4">
        <f t="shared" si="0"/>
        <v>5</v>
      </c>
      <c r="B6" s="5" t="s">
        <v>13</v>
      </c>
      <c r="J6" s="3" t="s">
        <v>14</v>
      </c>
    </row>
    <row r="7" spans="1:10" ht="17.649999999999999" x14ac:dyDescent="0.45">
      <c r="A7" s="4">
        <f t="shared" si="0"/>
        <v>6</v>
      </c>
      <c r="B7" s="5" t="s">
        <v>15</v>
      </c>
    </row>
    <row r="8" spans="1:10" ht="17.649999999999999" x14ac:dyDescent="0.45">
      <c r="A8" s="4">
        <f t="shared" si="0"/>
        <v>7</v>
      </c>
      <c r="B8" s="5" t="s">
        <v>16</v>
      </c>
      <c r="D8" s="2" t="s">
        <v>17</v>
      </c>
      <c r="E8" s="2" t="s">
        <v>18</v>
      </c>
      <c r="F8" s="2" t="s">
        <v>19</v>
      </c>
      <c r="G8" s="8" t="s">
        <v>20</v>
      </c>
    </row>
    <row r="9" spans="1:10" ht="17.649999999999999" x14ac:dyDescent="0.45">
      <c r="A9" s="4">
        <f t="shared" si="0"/>
        <v>8</v>
      </c>
      <c r="B9" s="5" t="s">
        <v>21</v>
      </c>
      <c r="D9" s="3" t="s">
        <v>22</v>
      </c>
      <c r="E9" s="3" t="s">
        <v>23</v>
      </c>
      <c r="F9" s="3">
        <v>1</v>
      </c>
      <c r="G9" s="9" t="s">
        <v>24</v>
      </c>
    </row>
    <row r="10" spans="1:10" ht="17.649999999999999" x14ac:dyDescent="0.45">
      <c r="A10" s="4">
        <f t="shared" si="0"/>
        <v>9</v>
      </c>
      <c r="B10" s="5" t="s">
        <v>25</v>
      </c>
      <c r="D10" s="3" t="s">
        <v>26</v>
      </c>
      <c r="F10" s="3">
        <v>2</v>
      </c>
      <c r="G10" s="9" t="s">
        <v>27</v>
      </c>
    </row>
    <row r="11" spans="1:10" ht="17.649999999999999" x14ac:dyDescent="0.45">
      <c r="A11" s="4">
        <f t="shared" si="0"/>
        <v>10</v>
      </c>
      <c r="B11" s="5" t="s">
        <v>28</v>
      </c>
      <c r="D11" s="3" t="s">
        <v>29</v>
      </c>
      <c r="F11" s="3">
        <v>3</v>
      </c>
      <c r="G11" s="9" t="s">
        <v>30</v>
      </c>
    </row>
    <row r="12" spans="1:10" ht="17.649999999999999" x14ac:dyDescent="0.45">
      <c r="A12" s="4">
        <f t="shared" si="0"/>
        <v>11</v>
      </c>
      <c r="B12" s="5" t="s">
        <v>31</v>
      </c>
      <c r="D12" s="3" t="s">
        <v>32</v>
      </c>
      <c r="E12" s="3" t="s">
        <v>33</v>
      </c>
      <c r="F12" s="3">
        <v>1</v>
      </c>
      <c r="G12" s="9" t="s">
        <v>34</v>
      </c>
    </row>
    <row r="13" spans="1:10" ht="17.649999999999999" x14ac:dyDescent="0.45">
      <c r="A13" s="4">
        <f t="shared" si="0"/>
        <v>12</v>
      </c>
      <c r="B13" s="5" t="s">
        <v>35</v>
      </c>
      <c r="D13" s="3" t="s">
        <v>36</v>
      </c>
      <c r="F13" s="3">
        <v>2</v>
      </c>
      <c r="G13" s="9" t="s">
        <v>37</v>
      </c>
    </row>
    <row r="14" spans="1:10" ht="17.649999999999999" x14ac:dyDescent="0.45">
      <c r="A14" s="4">
        <f t="shared" si="0"/>
        <v>13</v>
      </c>
      <c r="B14" s="5" t="s">
        <v>38</v>
      </c>
      <c r="D14" s="3" t="s">
        <v>39</v>
      </c>
      <c r="F14" s="3">
        <v>3</v>
      </c>
      <c r="G14" s="9" t="s">
        <v>40</v>
      </c>
    </row>
    <row r="15" spans="1:10" ht="17.649999999999999" x14ac:dyDescent="0.45">
      <c r="A15" s="4">
        <f t="shared" si="0"/>
        <v>14</v>
      </c>
      <c r="B15" s="5" t="s">
        <v>41</v>
      </c>
      <c r="D15" s="3" t="s">
        <v>42</v>
      </c>
      <c r="E15" s="3" t="s">
        <v>43</v>
      </c>
      <c r="F15" s="3">
        <v>1</v>
      </c>
      <c r="G15" s="9" t="s">
        <v>44</v>
      </c>
    </row>
    <row r="16" spans="1:10" ht="17.649999999999999" x14ac:dyDescent="0.45">
      <c r="A16" s="4">
        <f t="shared" si="0"/>
        <v>15</v>
      </c>
      <c r="B16" s="5" t="s">
        <v>45</v>
      </c>
      <c r="D16" s="3" t="s">
        <v>46</v>
      </c>
      <c r="F16" s="3">
        <v>2</v>
      </c>
      <c r="G16" s="9" t="s">
        <v>47</v>
      </c>
    </row>
    <row r="17" spans="1:7" ht="17.649999999999999" x14ac:dyDescent="0.45">
      <c r="A17" s="4">
        <f t="shared" si="0"/>
        <v>16</v>
      </c>
      <c r="B17" s="5" t="s">
        <v>48</v>
      </c>
      <c r="D17" s="3" t="s">
        <v>49</v>
      </c>
      <c r="F17" s="3">
        <v>3</v>
      </c>
      <c r="G17" s="9" t="s">
        <v>50</v>
      </c>
    </row>
    <row r="18" spans="1:7" ht="17.649999999999999" x14ac:dyDescent="0.45">
      <c r="A18" s="4">
        <f t="shared" si="0"/>
        <v>17</v>
      </c>
      <c r="B18" s="5" t="s">
        <v>51</v>
      </c>
      <c r="D18" s="3" t="s">
        <v>52</v>
      </c>
      <c r="E18" s="3" t="s">
        <v>53</v>
      </c>
      <c r="F18" s="3">
        <v>1</v>
      </c>
      <c r="G18" s="9" t="s">
        <v>54</v>
      </c>
    </row>
    <row r="19" spans="1:7" ht="17.649999999999999" x14ac:dyDescent="0.45">
      <c r="A19" s="4">
        <f t="shared" si="0"/>
        <v>18</v>
      </c>
      <c r="B19" s="5" t="s">
        <v>55</v>
      </c>
      <c r="D19" s="3" t="s">
        <v>56</v>
      </c>
      <c r="F19" s="3">
        <v>2</v>
      </c>
      <c r="G19" s="9" t="s">
        <v>57</v>
      </c>
    </row>
    <row r="20" spans="1:7" ht="17.649999999999999" x14ac:dyDescent="0.45">
      <c r="A20" s="4">
        <f t="shared" si="0"/>
        <v>19</v>
      </c>
      <c r="B20" s="5" t="s">
        <v>58</v>
      </c>
      <c r="D20" s="3" t="s">
        <v>59</v>
      </c>
      <c r="F20" s="3">
        <v>3</v>
      </c>
      <c r="G20" s="9" t="s">
        <v>60</v>
      </c>
    </row>
    <row r="21" spans="1:7" ht="17.649999999999999" x14ac:dyDescent="0.45">
      <c r="A21" s="4">
        <f t="shared" si="0"/>
        <v>20</v>
      </c>
      <c r="B21" s="5" t="s">
        <v>61</v>
      </c>
      <c r="D21" s="3" t="s">
        <v>62</v>
      </c>
      <c r="E21" s="3" t="s">
        <v>63</v>
      </c>
      <c r="F21" s="3">
        <v>1</v>
      </c>
      <c r="G21" s="9" t="s">
        <v>64</v>
      </c>
    </row>
    <row r="22" spans="1:7" ht="17.649999999999999" x14ac:dyDescent="0.45">
      <c r="A22" s="4">
        <f t="shared" si="0"/>
        <v>21</v>
      </c>
      <c r="B22" s="5" t="s">
        <v>65</v>
      </c>
      <c r="D22" s="3" t="s">
        <v>66</v>
      </c>
      <c r="F22" s="3">
        <v>2</v>
      </c>
      <c r="G22" s="9" t="s">
        <v>67</v>
      </c>
    </row>
    <row r="23" spans="1:7" ht="17.649999999999999" x14ac:dyDescent="0.45">
      <c r="A23" s="4">
        <f t="shared" si="0"/>
        <v>22</v>
      </c>
      <c r="B23" s="5" t="s">
        <v>68</v>
      </c>
      <c r="D23" s="3" t="s">
        <v>69</v>
      </c>
      <c r="F23" s="3">
        <v>3</v>
      </c>
      <c r="G23" s="9" t="s">
        <v>70</v>
      </c>
    </row>
    <row r="24" spans="1:7" ht="14.65" x14ac:dyDescent="0.35">
      <c r="D24" s="3" t="s">
        <v>71</v>
      </c>
      <c r="E24" s="3" t="s">
        <v>72</v>
      </c>
      <c r="F24" s="3">
        <v>1</v>
      </c>
      <c r="G24" s="9" t="s">
        <v>73</v>
      </c>
    </row>
    <row r="25" spans="1:7" ht="14.65" x14ac:dyDescent="0.35">
      <c r="D25" s="3" t="s">
        <v>74</v>
      </c>
      <c r="F25" s="3">
        <v>2</v>
      </c>
      <c r="G25" s="9" t="s">
        <v>75</v>
      </c>
    </row>
    <row r="26" spans="1:7" ht="14.65" x14ac:dyDescent="0.35">
      <c r="D26" s="3" t="s">
        <v>76</v>
      </c>
      <c r="F26" s="3">
        <v>3</v>
      </c>
      <c r="G26" s="9" t="s">
        <v>77</v>
      </c>
    </row>
    <row r="27" spans="1:7" ht="14.65" x14ac:dyDescent="0.35">
      <c r="D27" s="3" t="s">
        <v>78</v>
      </c>
      <c r="E27" s="3" t="s">
        <v>79</v>
      </c>
      <c r="F27" s="3">
        <v>1</v>
      </c>
      <c r="G27" s="9" t="s">
        <v>80</v>
      </c>
    </row>
    <row r="28" spans="1:7" ht="14.65" x14ac:dyDescent="0.35">
      <c r="D28" s="3" t="s">
        <v>81</v>
      </c>
      <c r="F28" s="3">
        <v>2</v>
      </c>
      <c r="G28" s="9" t="s">
        <v>82</v>
      </c>
    </row>
    <row r="29" spans="1:7" ht="14.65" x14ac:dyDescent="0.35">
      <c r="D29" s="3" t="s">
        <v>83</v>
      </c>
      <c r="F29" s="3">
        <v>3</v>
      </c>
      <c r="G29" s="9" t="s">
        <v>84</v>
      </c>
    </row>
  </sheetData>
  <sortState xmlns:xlrd2="http://schemas.microsoft.com/office/spreadsheetml/2017/richdata2" ref="A2:B17">
    <sortCondition ref="A2:A17"/>
  </sortState>
  <phoneticPr fontId="4" type="noConversion"/>
  <hyperlinks>
    <hyperlink ref="B3" r:id="rId1" xr:uid="{EED683CA-9A12-EF43-A0DB-306762C387B1}"/>
    <hyperlink ref="B4" r:id="rId2" xr:uid="{84050EC7-9548-C94D-8DC7-0A93E6584C29}"/>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38028-ACEA-41E6-AB61-CF0ADCDF451A}">
  <dimension ref="A1:N68"/>
  <sheetViews>
    <sheetView zoomScale="66" zoomScaleNormal="55" workbookViewId="0">
      <selection activeCell="C23" sqref="C23"/>
    </sheetView>
  </sheetViews>
  <sheetFormatPr defaultColWidth="8.86328125" defaultRowHeight="13.9" x14ac:dyDescent="0.4"/>
  <cols>
    <col min="1" max="1" width="18.6640625" style="10" bestFit="1" customWidth="1"/>
    <col min="2" max="2" width="14.3984375" style="10" customWidth="1"/>
    <col min="3" max="3" width="13.59765625" style="10" customWidth="1"/>
    <col min="4" max="4" width="15.86328125" style="10" customWidth="1"/>
    <col min="5" max="5" width="35.796875" style="10" customWidth="1"/>
    <col min="6" max="6" width="18.9296875" style="10" customWidth="1"/>
    <col min="7" max="7" width="14.265625" style="10" customWidth="1"/>
    <col min="8" max="8" width="21.1328125" style="10" customWidth="1"/>
    <col min="9" max="9" width="12.6640625" style="10" customWidth="1"/>
    <col min="10" max="10" width="15.19921875" style="10" customWidth="1"/>
    <col min="11" max="11" width="13.33203125" style="10" customWidth="1"/>
    <col min="12" max="14" width="12.1328125" style="10" customWidth="1"/>
    <col min="15" max="16384" width="8.86328125" style="10"/>
  </cols>
  <sheetData>
    <row r="1" spans="1:14" ht="30.4" x14ac:dyDescent="0.8">
      <c r="A1" s="18" t="e" vm="1">
        <v>#VALUE!</v>
      </c>
      <c r="B1" s="19"/>
      <c r="C1" s="19"/>
      <c r="D1" s="19"/>
      <c r="E1" s="19"/>
      <c r="F1" s="19"/>
      <c r="G1" s="19"/>
      <c r="H1" s="19"/>
      <c r="I1" s="19"/>
      <c r="J1" s="19"/>
      <c r="K1" s="19"/>
      <c r="L1" s="19"/>
      <c r="M1" s="19"/>
      <c r="N1" s="19"/>
    </row>
    <row r="3" spans="1:14" ht="18.75" x14ac:dyDescent="0.5">
      <c r="A3" s="11" t="s">
        <v>96</v>
      </c>
      <c r="B3" s="12">
        <f ca="1">MIN(N21:N66)</f>
        <v>17.98</v>
      </c>
      <c r="E3" s="11" t="s">
        <v>122</v>
      </c>
      <c r="F3" s="12">
        <f ca="1">SUM(A21:A67)</f>
        <v>666321.55000000005</v>
      </c>
      <c r="I3" s="13">
        <v>44562</v>
      </c>
    </row>
    <row r="4" spans="1:14" ht="18.75" x14ac:dyDescent="0.5">
      <c r="A4" s="11" t="s">
        <v>97</v>
      </c>
      <c r="B4" s="14">
        <f ca="1">MAX(N21:N66)</f>
        <v>33.47</v>
      </c>
    </row>
    <row r="6" spans="1:14" x14ac:dyDescent="0.4">
      <c r="A6" s="10" t="s">
        <v>85</v>
      </c>
    </row>
    <row r="17" spans="1:14" x14ac:dyDescent="0.4">
      <c r="B17" s="10" t="s">
        <v>99</v>
      </c>
      <c r="C17" s="10" t="s">
        <v>95</v>
      </c>
    </row>
    <row r="18" spans="1:14" x14ac:dyDescent="0.4">
      <c r="A18" s="10" t="s">
        <v>86</v>
      </c>
      <c r="B18" s="10">
        <v>21</v>
      </c>
      <c r="C18" s="10">
        <v>22</v>
      </c>
    </row>
    <row r="20" spans="1:14" ht="15" x14ac:dyDescent="0.4">
      <c r="A20" s="20" t="s">
        <v>87</v>
      </c>
      <c r="B20" s="20" t="s">
        <v>88</v>
      </c>
      <c r="C20" s="20" t="s">
        <v>89</v>
      </c>
      <c r="D20" s="20" t="s">
        <v>95</v>
      </c>
      <c r="E20" s="20" t="s">
        <v>123</v>
      </c>
      <c r="F20" s="20" t="s">
        <v>90</v>
      </c>
      <c r="G20" s="20" t="s">
        <v>91</v>
      </c>
      <c r="H20" s="20" t="s">
        <v>92</v>
      </c>
      <c r="I20" s="22" t="str" cm="1">
        <f t="array" aca="1" ref="I20:N68" ca="1">_xlfn.STOCKHISTORY(A1,I3,TODAY(),0,1,0,5,2,3,4,1)</f>
        <v>Date</v>
      </c>
      <c r="J20" s="22" t="str">
        <f ca="1"/>
        <v>Volume</v>
      </c>
      <c r="K20" s="22" t="str">
        <f ca="1"/>
        <v>Open</v>
      </c>
      <c r="L20" s="22" t="str">
        <f ca="1"/>
        <v>High</v>
      </c>
      <c r="M20" s="22" t="str">
        <f ca="1"/>
        <v>Low</v>
      </c>
      <c r="N20" s="22" t="str">
        <f ca="1"/>
        <v>Close</v>
      </c>
    </row>
    <row r="21" spans="1:14" x14ac:dyDescent="0.4">
      <c r="A21" s="15">
        <f ca="1">E21*N21</f>
        <v>3347</v>
      </c>
      <c r="B21" s="16">
        <f t="shared" ref="B21:B67" ca="1" si="0">IF(ROW()=B$18,(F21*H21)-(G21*H21),(F21*H21)-(G21*H21)+B20)</f>
        <v>3347</v>
      </c>
      <c r="C21" s="17">
        <f ca="1">A21-B21</f>
        <v>0</v>
      </c>
      <c r="D21" s="17">
        <f>IF(AND(F21&gt;0,ROW()&gt;C$18),N21-$N$21,0)-IF(AND(G21&gt;0,ROW()&gt;C$18),N21-$N$21,0)</f>
        <v>0</v>
      </c>
      <c r="E21" s="16">
        <f t="shared" ref="E21:E67" si="1">IF(ROW()=B$18,F21-G21,(F21-G21)+E20)</f>
        <v>100</v>
      </c>
      <c r="F21" s="16">
        <v>100</v>
      </c>
      <c r="G21" s="16"/>
      <c r="H21" s="16" vm="2">
        <f ca="1">N21</f>
        <v>33.47</v>
      </c>
      <c r="I21" s="16" vm="3">
        <f ca="1"/>
        <v>44564</v>
      </c>
      <c r="J21" s="16" vm="4">
        <f ca="1"/>
        <v>64409566</v>
      </c>
      <c r="K21" s="16" vm="5">
        <f ca="1"/>
        <v>33.520000000000003</v>
      </c>
      <c r="L21" s="16" vm="6">
        <f ca="1"/>
        <v>33.799999999999997</v>
      </c>
      <c r="M21" s="16" vm="7">
        <f ca="1"/>
        <v>31.88</v>
      </c>
      <c r="N21" s="16" vm="2">
        <f ca="1"/>
        <v>33.47</v>
      </c>
    </row>
    <row r="22" spans="1:14" x14ac:dyDescent="0.4">
      <c r="A22" s="15">
        <f t="shared" ref="A22:A64" ca="1" si="2">E22*N22</f>
        <v>3158</v>
      </c>
      <c r="B22" s="16">
        <f t="shared" ca="1" si="0"/>
        <v>3347</v>
      </c>
      <c r="C22" s="17">
        <f t="shared" ref="C22:C64" ca="1" si="3">A22-B22</f>
        <v>-189</v>
      </c>
      <c r="D22" s="17">
        <f t="shared" ref="D22:D67" si="4">IF(AND(F22&gt;0,ROW()&gt;C$18),N22-$N$21,0)-IF(AND(G22&gt;0,ROW()&gt;C$18),N22-$N$21,0)</f>
        <v>0</v>
      </c>
      <c r="E22" s="16">
        <f t="shared" si="1"/>
        <v>100</v>
      </c>
      <c r="F22" s="16"/>
      <c r="G22" s="16"/>
      <c r="H22" s="16" vm="8">
        <f t="shared" ref="H22:H65" ca="1" si="5">N22</f>
        <v>31.58</v>
      </c>
      <c r="I22" s="16" vm="9">
        <f ca="1"/>
        <v>44565</v>
      </c>
      <c r="J22" s="16" vm="10">
        <f ca="1"/>
        <v>47866761</v>
      </c>
      <c r="K22" s="16" vm="11">
        <f ca="1"/>
        <v>33.35</v>
      </c>
      <c r="L22" s="16" vm="12">
        <f ca="1"/>
        <v>33.39</v>
      </c>
      <c r="M22" s="16" vm="13">
        <f ca="1"/>
        <v>31.11</v>
      </c>
      <c r="N22" s="16" vm="8">
        <f ca="1"/>
        <v>31.58</v>
      </c>
    </row>
    <row r="23" spans="1:14" x14ac:dyDescent="0.4">
      <c r="A23" s="15">
        <f t="shared" ca="1" si="2"/>
        <v>2988</v>
      </c>
      <c r="B23" s="16">
        <f t="shared" ca="1" si="0"/>
        <v>3347</v>
      </c>
      <c r="C23" s="17">
        <f t="shared" ca="1" si="3"/>
        <v>-359</v>
      </c>
      <c r="D23" s="17">
        <f t="shared" si="4"/>
        <v>0</v>
      </c>
      <c r="E23" s="16">
        <f t="shared" si="1"/>
        <v>100</v>
      </c>
      <c r="F23" s="16"/>
      <c r="G23" s="16"/>
      <c r="H23" s="16" vm="14">
        <f t="shared" ca="1" si="5"/>
        <v>29.88</v>
      </c>
      <c r="I23" s="16" vm="15">
        <f ca="1"/>
        <v>44566</v>
      </c>
      <c r="J23" s="16" vm="16">
        <f ca="1"/>
        <v>42442725</v>
      </c>
      <c r="K23" s="16" vm="17">
        <f ca="1"/>
        <v>30.97</v>
      </c>
      <c r="L23" s="16" vm="18">
        <f ca="1"/>
        <v>31.94</v>
      </c>
      <c r="M23" s="16" vm="19">
        <f ca="1"/>
        <v>29.78</v>
      </c>
      <c r="N23" s="16" vm="14">
        <f ca="1"/>
        <v>29.88</v>
      </c>
    </row>
    <row r="24" spans="1:14" x14ac:dyDescent="0.4">
      <c r="A24" s="15">
        <f t="shared" ca="1" si="2"/>
        <v>2931</v>
      </c>
      <c r="B24" s="16">
        <f t="shared" ca="1" si="0"/>
        <v>3347</v>
      </c>
      <c r="C24" s="17">
        <f t="shared" ca="1" si="3"/>
        <v>-416</v>
      </c>
      <c r="D24" s="17">
        <f t="shared" si="4"/>
        <v>0</v>
      </c>
      <c r="E24" s="16">
        <f t="shared" si="1"/>
        <v>100</v>
      </c>
      <c r="F24" s="16"/>
      <c r="G24" s="16"/>
      <c r="H24" s="16" vm="20">
        <f t="shared" ca="1" si="5"/>
        <v>29.31</v>
      </c>
      <c r="I24" s="16" vm="21">
        <f ca="1"/>
        <v>44567</v>
      </c>
      <c r="J24" s="16" vm="22">
        <f ca="1"/>
        <v>48723158</v>
      </c>
      <c r="K24" s="16" vm="23">
        <f ca="1"/>
        <v>30.01</v>
      </c>
      <c r="L24" s="16" vm="24">
        <f ca="1"/>
        <v>30.54</v>
      </c>
      <c r="M24" s="16" vm="25">
        <f ca="1"/>
        <v>28.28</v>
      </c>
      <c r="N24" s="16" vm="20">
        <f ca="1"/>
        <v>29.31</v>
      </c>
    </row>
    <row r="25" spans="1:14" x14ac:dyDescent="0.4">
      <c r="A25" s="15">
        <f t="shared" ca="1" si="2"/>
        <v>3516</v>
      </c>
      <c r="B25" s="16">
        <f t="shared" ca="1" si="0"/>
        <v>3933</v>
      </c>
      <c r="C25" s="17">
        <f t="shared" ca="1" si="3"/>
        <v>-417</v>
      </c>
      <c r="D25" s="17">
        <f t="shared" ca="1" si="4"/>
        <v>-4.1699999999999982</v>
      </c>
      <c r="E25" s="16">
        <f t="shared" si="1"/>
        <v>120</v>
      </c>
      <c r="F25" s="16">
        <v>20</v>
      </c>
      <c r="G25" s="16"/>
      <c r="H25" s="16" vm="26">
        <f t="shared" ca="1" si="5"/>
        <v>29.3</v>
      </c>
      <c r="I25" s="16" vm="27">
        <f ca="1"/>
        <v>44568</v>
      </c>
      <c r="J25" s="16" vm="28">
        <f ca="1"/>
        <v>40781546</v>
      </c>
      <c r="K25" s="16" vm="29">
        <f ca="1"/>
        <v>29.45</v>
      </c>
      <c r="L25" s="16" vm="30">
        <f ca="1"/>
        <v>30.42</v>
      </c>
      <c r="M25" s="16" vm="31">
        <f ca="1"/>
        <v>28.78</v>
      </c>
      <c r="N25" s="16" vm="26">
        <f ca="1"/>
        <v>29.3</v>
      </c>
    </row>
    <row r="26" spans="1:14" x14ac:dyDescent="0.4">
      <c r="A26" s="15">
        <f t="shared" ca="1" si="2"/>
        <v>3469.2</v>
      </c>
      <c r="B26" s="16">
        <f t="shared" ca="1" si="0"/>
        <v>3933</v>
      </c>
      <c r="C26" s="17">
        <f t="shared" ca="1" si="3"/>
        <v>-463.80000000000018</v>
      </c>
      <c r="D26" s="17">
        <f t="shared" si="4"/>
        <v>0</v>
      </c>
      <c r="E26" s="16">
        <f t="shared" si="1"/>
        <v>120</v>
      </c>
      <c r="F26" s="16"/>
      <c r="G26" s="16"/>
      <c r="H26" s="16" vm="32">
        <f t="shared" ca="1" si="5"/>
        <v>28.91</v>
      </c>
      <c r="I26" s="16" vm="33">
        <f ca="1"/>
        <v>44571</v>
      </c>
      <c r="J26" s="16" vm="34">
        <f ca="1"/>
        <v>44833597</v>
      </c>
      <c r="K26" s="16" vm="35">
        <f ca="1"/>
        <v>29</v>
      </c>
      <c r="L26" s="16" vm="36">
        <f ca="1"/>
        <v>29.155000000000001</v>
      </c>
      <c r="M26" s="16" vm="37">
        <f ca="1"/>
        <v>27.78</v>
      </c>
      <c r="N26" s="16" vm="32">
        <f ca="1"/>
        <v>28.91</v>
      </c>
    </row>
    <row r="27" spans="1:14" x14ac:dyDescent="0.4">
      <c r="A27" s="15">
        <f t="shared" ca="1" si="2"/>
        <v>3602.4</v>
      </c>
      <c r="B27" s="16">
        <f t="shared" ca="1" si="0"/>
        <v>3933</v>
      </c>
      <c r="C27" s="17">
        <f t="shared" ca="1" si="3"/>
        <v>-330.59999999999991</v>
      </c>
      <c r="D27" s="17">
        <f t="shared" si="4"/>
        <v>0</v>
      </c>
      <c r="E27" s="16">
        <f t="shared" si="1"/>
        <v>120</v>
      </c>
      <c r="F27" s="16"/>
      <c r="G27" s="16"/>
      <c r="H27" s="16" vm="38">
        <f t="shared" ca="1" si="5"/>
        <v>30.02</v>
      </c>
      <c r="I27" s="16" vm="39">
        <f ca="1"/>
        <v>44572</v>
      </c>
      <c r="J27" s="16" vm="40">
        <f ca="1"/>
        <v>41475695</v>
      </c>
      <c r="K27" s="16" vm="41">
        <f ca="1"/>
        <v>28.85</v>
      </c>
      <c r="L27" s="16" vm="42">
        <f ca="1"/>
        <v>30.438300000000002</v>
      </c>
      <c r="M27" s="16" vm="43">
        <f ca="1"/>
        <v>28.47</v>
      </c>
      <c r="N27" s="16" vm="38">
        <f ca="1"/>
        <v>30.02</v>
      </c>
    </row>
    <row r="28" spans="1:14" x14ac:dyDescent="0.4">
      <c r="A28" s="15">
        <f t="shared" ca="1" si="2"/>
        <v>35481.599999999999</v>
      </c>
      <c r="B28" s="16">
        <f t="shared" ca="1" si="0"/>
        <v>35613</v>
      </c>
      <c r="C28" s="17">
        <f t="shared" ca="1" si="3"/>
        <v>-131.40000000000146</v>
      </c>
      <c r="D28" s="17">
        <f t="shared" ca="1" si="4"/>
        <v>-1.7899999999999991</v>
      </c>
      <c r="E28" s="16">
        <f t="shared" si="1"/>
        <v>1120</v>
      </c>
      <c r="F28" s="16">
        <v>1000</v>
      </c>
      <c r="G28" s="16"/>
      <c r="H28" s="16" vm="44">
        <f t="shared" ca="1" si="5"/>
        <v>31.68</v>
      </c>
      <c r="I28" s="16" vm="45">
        <f ca="1"/>
        <v>44573</v>
      </c>
      <c r="J28" s="16" vm="46">
        <f ca="1"/>
        <v>54271691</v>
      </c>
      <c r="K28" s="16" vm="47">
        <f ca="1"/>
        <v>31.2</v>
      </c>
      <c r="L28" s="16" vm="48">
        <f ca="1"/>
        <v>31.86</v>
      </c>
      <c r="M28" s="16" vm="49">
        <f ca="1"/>
        <v>30.34</v>
      </c>
      <c r="N28" s="16" vm="44">
        <f ca="1"/>
        <v>31.68</v>
      </c>
    </row>
    <row r="29" spans="1:14" x14ac:dyDescent="0.4">
      <c r="A29" s="15">
        <f t="shared" ca="1" si="2"/>
        <v>34137.599999999999</v>
      </c>
      <c r="B29" s="16">
        <f t="shared" ca="1" si="0"/>
        <v>35613</v>
      </c>
      <c r="C29" s="17">
        <f t="shared" ca="1" si="3"/>
        <v>-1475.4000000000015</v>
      </c>
      <c r="D29" s="17">
        <f t="shared" si="4"/>
        <v>0</v>
      </c>
      <c r="E29" s="16">
        <f t="shared" si="1"/>
        <v>1120</v>
      </c>
      <c r="F29" s="16"/>
      <c r="G29" s="16"/>
      <c r="H29" s="16" vm="50">
        <f t="shared" ca="1" si="5"/>
        <v>30.48</v>
      </c>
      <c r="I29" s="16" vm="51">
        <f ca="1"/>
        <v>44574</v>
      </c>
      <c r="J29" s="16" vm="52">
        <f ca="1"/>
        <v>35401253</v>
      </c>
      <c r="K29" s="16" vm="44">
        <f ca="1"/>
        <v>31.68</v>
      </c>
      <c r="L29" s="16" vm="53">
        <f ca="1"/>
        <v>31.85</v>
      </c>
      <c r="M29" s="16" vm="50">
        <f ca="1"/>
        <v>30.48</v>
      </c>
      <c r="N29" s="16" vm="50">
        <f ca="1"/>
        <v>30.48</v>
      </c>
    </row>
    <row r="30" spans="1:14" x14ac:dyDescent="0.4">
      <c r="A30" s="15">
        <f t="shared" ca="1" si="2"/>
        <v>34664</v>
      </c>
      <c r="B30" s="16">
        <f t="shared" ca="1" si="0"/>
        <v>35613</v>
      </c>
      <c r="C30" s="17">
        <f t="shared" ca="1" si="3"/>
        <v>-949</v>
      </c>
      <c r="D30" s="17">
        <f t="shared" si="4"/>
        <v>0</v>
      </c>
      <c r="E30" s="16">
        <f t="shared" si="1"/>
        <v>1120</v>
      </c>
      <c r="F30" s="16"/>
      <c r="G30" s="16"/>
      <c r="H30" s="16" vm="54">
        <f t="shared" ca="1" si="5"/>
        <v>30.95</v>
      </c>
      <c r="I30" s="16" vm="55">
        <f ca="1"/>
        <v>44575</v>
      </c>
      <c r="J30" s="16" vm="56">
        <f ca="1"/>
        <v>34862552</v>
      </c>
      <c r="K30" s="16" vm="57">
        <f ca="1"/>
        <v>30.28</v>
      </c>
      <c r="L30" s="16" vm="58">
        <f ca="1"/>
        <v>31.32</v>
      </c>
      <c r="M30" s="16" vm="59">
        <f ca="1"/>
        <v>30.08</v>
      </c>
      <c r="N30" s="16" vm="54">
        <f ca="1"/>
        <v>30.95</v>
      </c>
    </row>
    <row r="31" spans="1:14" x14ac:dyDescent="0.4">
      <c r="A31" s="15">
        <f t="shared" ca="1" si="2"/>
        <v>33163.199999999997</v>
      </c>
      <c r="B31" s="16">
        <f t="shared" ca="1" si="0"/>
        <v>35613</v>
      </c>
      <c r="C31" s="17">
        <f t="shared" ca="1" si="3"/>
        <v>-2449.8000000000029</v>
      </c>
      <c r="D31" s="17">
        <f t="shared" si="4"/>
        <v>0</v>
      </c>
      <c r="E31" s="16">
        <f t="shared" si="1"/>
        <v>1120</v>
      </c>
      <c r="F31" s="16"/>
      <c r="G31" s="16"/>
      <c r="H31" s="16" vm="60">
        <f t="shared" ca="1" si="5"/>
        <v>29.61</v>
      </c>
      <c r="I31" s="16" vm="61">
        <f ca="1"/>
        <v>44579</v>
      </c>
      <c r="J31" s="16" vm="62">
        <f ca="1"/>
        <v>33358030</v>
      </c>
      <c r="K31" s="16" vm="63">
        <f ca="1"/>
        <v>30.030100000000001</v>
      </c>
      <c r="L31" s="16" vm="64">
        <f ca="1"/>
        <v>30.9099</v>
      </c>
      <c r="M31" s="16" vm="65">
        <f ca="1"/>
        <v>29.594999999999999</v>
      </c>
      <c r="N31" s="16" vm="60">
        <f ca="1"/>
        <v>29.61</v>
      </c>
    </row>
    <row r="32" spans="1:14" x14ac:dyDescent="0.4">
      <c r="A32" s="15">
        <f t="shared" ca="1" si="2"/>
        <v>17750.599999999999</v>
      </c>
      <c r="B32" s="16">
        <f t="shared" ca="1" si="0"/>
        <v>21298</v>
      </c>
      <c r="C32" s="17">
        <f t="shared" ca="1" si="3"/>
        <v>-3547.4000000000015</v>
      </c>
      <c r="D32" s="17">
        <f t="shared" ca="1" si="4"/>
        <v>4.84</v>
      </c>
      <c r="E32" s="16">
        <f t="shared" si="1"/>
        <v>620</v>
      </c>
      <c r="F32" s="16"/>
      <c r="G32" s="16">
        <v>500</v>
      </c>
      <c r="H32" s="16" vm="66">
        <f t="shared" ca="1" si="5"/>
        <v>28.63</v>
      </c>
      <c r="I32" s="16" vm="67">
        <f ca="1"/>
        <v>44580</v>
      </c>
      <c r="J32" s="16" vm="68">
        <f ca="1"/>
        <v>34011846</v>
      </c>
      <c r="K32" s="16" vm="69">
        <f ca="1"/>
        <v>29.72</v>
      </c>
      <c r="L32" s="16" vm="70">
        <f ca="1"/>
        <v>30.147099999999998</v>
      </c>
      <c r="M32" s="16" vm="71">
        <f ca="1"/>
        <v>28.605</v>
      </c>
      <c r="N32" s="16" vm="66">
        <f ca="1"/>
        <v>28.63</v>
      </c>
    </row>
    <row r="33" spans="1:14" x14ac:dyDescent="0.4">
      <c r="A33" s="15">
        <f t="shared" ca="1" si="2"/>
        <v>18060.599999999999</v>
      </c>
      <c r="B33" s="16">
        <f t="shared" ca="1" si="0"/>
        <v>21298</v>
      </c>
      <c r="C33" s="17">
        <f t="shared" ca="1" si="3"/>
        <v>-3237.4000000000015</v>
      </c>
      <c r="D33" s="17">
        <f t="shared" si="4"/>
        <v>0</v>
      </c>
      <c r="E33" s="16">
        <f t="shared" si="1"/>
        <v>620</v>
      </c>
      <c r="F33" s="16"/>
      <c r="G33" s="16"/>
      <c r="H33" s="16" vm="72">
        <f t="shared" ca="1" si="5"/>
        <v>29.13</v>
      </c>
      <c r="I33" s="16" vm="73">
        <f ca="1"/>
        <v>44581</v>
      </c>
      <c r="J33" s="16" vm="74">
        <f ca="1"/>
        <v>45217097</v>
      </c>
      <c r="K33" s="16" vm="75">
        <f ca="1"/>
        <v>29.46</v>
      </c>
      <c r="L33" s="16" vm="76">
        <f ca="1"/>
        <v>30.88</v>
      </c>
      <c r="M33" s="16" vm="77">
        <f ca="1"/>
        <v>29.05</v>
      </c>
      <c r="N33" s="16" vm="72">
        <f ca="1"/>
        <v>29.13</v>
      </c>
    </row>
    <row r="34" spans="1:14" x14ac:dyDescent="0.4">
      <c r="A34" s="15">
        <f t="shared" ca="1" si="2"/>
        <v>16957</v>
      </c>
      <c r="B34" s="16">
        <f t="shared" ca="1" si="0"/>
        <v>21298</v>
      </c>
      <c r="C34" s="17">
        <f t="shared" ca="1" si="3"/>
        <v>-4341</v>
      </c>
      <c r="D34" s="17">
        <f t="shared" si="4"/>
        <v>0</v>
      </c>
      <c r="E34" s="16">
        <f t="shared" si="1"/>
        <v>620</v>
      </c>
      <c r="F34" s="16"/>
      <c r="G34" s="16"/>
      <c r="H34" s="16" vm="78">
        <f t="shared" ca="1" si="5"/>
        <v>27.35</v>
      </c>
      <c r="I34" s="16" vm="79">
        <f ca="1"/>
        <v>44582</v>
      </c>
      <c r="J34" s="16" vm="80">
        <f ca="1"/>
        <v>60210526</v>
      </c>
      <c r="K34" s="16" vm="81">
        <f ca="1"/>
        <v>28.98</v>
      </c>
      <c r="L34" s="16" vm="82">
        <f ca="1"/>
        <v>28.990200000000002</v>
      </c>
      <c r="M34" s="16" vm="83">
        <f ca="1"/>
        <v>27.22</v>
      </c>
      <c r="N34" s="16" vm="78">
        <f ca="1"/>
        <v>27.35</v>
      </c>
    </row>
    <row r="35" spans="1:14" x14ac:dyDescent="0.4">
      <c r="A35" s="15">
        <f t="shared" ca="1" si="2"/>
        <v>15419.400000000001</v>
      </c>
      <c r="B35" s="16">
        <f t="shared" ca="1" si="0"/>
        <v>21298</v>
      </c>
      <c r="C35" s="17">
        <f t="shared" ca="1" si="3"/>
        <v>-5878.5999999999985</v>
      </c>
      <c r="D35" s="17">
        <f t="shared" si="4"/>
        <v>0</v>
      </c>
      <c r="E35" s="16">
        <f t="shared" si="1"/>
        <v>620</v>
      </c>
      <c r="F35" s="16"/>
      <c r="G35" s="16"/>
      <c r="H35" s="16" vm="84">
        <f t="shared" ca="1" si="5"/>
        <v>24.87</v>
      </c>
      <c r="I35" s="16" vm="85">
        <f ca="1"/>
        <v>44585</v>
      </c>
      <c r="J35" s="16" vm="86">
        <f ca="1"/>
        <v>94328983</v>
      </c>
      <c r="K35" s="16" vm="87">
        <f ca="1"/>
        <v>25.73</v>
      </c>
      <c r="L35" s="16" vm="88">
        <f ca="1"/>
        <v>25.98</v>
      </c>
      <c r="M35" s="16" vm="89">
        <f ca="1"/>
        <v>23.1</v>
      </c>
      <c r="N35" s="16" vm="84">
        <f ca="1"/>
        <v>24.87</v>
      </c>
    </row>
    <row r="36" spans="1:14" x14ac:dyDescent="0.4">
      <c r="A36" s="15">
        <f t="shared" ca="1" si="2"/>
        <v>14749.8</v>
      </c>
      <c r="B36" s="16">
        <f t="shared" ca="1" si="0"/>
        <v>21298</v>
      </c>
      <c r="C36" s="17">
        <f t="shared" ca="1" si="3"/>
        <v>-6548.2000000000007</v>
      </c>
      <c r="D36" s="17">
        <f t="shared" si="4"/>
        <v>0</v>
      </c>
      <c r="E36" s="16">
        <f t="shared" si="1"/>
        <v>620</v>
      </c>
      <c r="F36" s="16"/>
      <c r="G36" s="16"/>
      <c r="H36" s="16" vm="90">
        <f t="shared" ca="1" si="5"/>
        <v>23.79</v>
      </c>
      <c r="I36" s="16" vm="91">
        <f ca="1"/>
        <v>44586</v>
      </c>
      <c r="J36" s="16" vm="92">
        <f ca="1"/>
        <v>53046976</v>
      </c>
      <c r="K36" s="16" vm="93">
        <f ca="1"/>
        <v>24.16</v>
      </c>
      <c r="L36" s="16" vm="94">
        <f ca="1"/>
        <v>25.01</v>
      </c>
      <c r="M36" s="16" vm="95">
        <f ca="1"/>
        <v>23.38</v>
      </c>
      <c r="N36" s="16" vm="90">
        <f ca="1"/>
        <v>23.79</v>
      </c>
    </row>
    <row r="37" spans="1:14" x14ac:dyDescent="0.4">
      <c r="A37" s="15">
        <f t="shared" ca="1" si="2"/>
        <v>14049.2</v>
      </c>
      <c r="B37" s="16">
        <f t="shared" ca="1" si="0"/>
        <v>21298</v>
      </c>
      <c r="C37" s="17">
        <f t="shared" ca="1" si="3"/>
        <v>-7248.7999999999993</v>
      </c>
      <c r="D37" s="17">
        <f t="shared" si="4"/>
        <v>0</v>
      </c>
      <c r="E37" s="16">
        <f t="shared" si="1"/>
        <v>620</v>
      </c>
      <c r="F37" s="16"/>
      <c r="G37" s="16"/>
      <c r="H37" s="16" vm="96">
        <f t="shared" ca="1" si="5"/>
        <v>22.66</v>
      </c>
      <c r="I37" s="16" vm="97">
        <f ca="1"/>
        <v>44587</v>
      </c>
      <c r="J37" s="16" vm="98">
        <f ca="1"/>
        <v>72125662</v>
      </c>
      <c r="K37" s="16" vm="99">
        <f ca="1"/>
        <v>24.6</v>
      </c>
      <c r="L37" s="16" vm="100">
        <f ca="1"/>
        <v>24.78</v>
      </c>
      <c r="M37" s="16" vm="101">
        <f ca="1"/>
        <v>22.53</v>
      </c>
      <c r="N37" s="16" vm="96">
        <f ca="1"/>
        <v>22.66</v>
      </c>
    </row>
    <row r="38" spans="1:14" x14ac:dyDescent="0.4">
      <c r="A38" s="15">
        <f t="shared" ca="1" si="2"/>
        <v>12877.1</v>
      </c>
      <c r="B38" s="16">
        <f t="shared" ca="1" si="0"/>
        <v>21086.9</v>
      </c>
      <c r="C38" s="17">
        <f t="shared" ca="1" si="3"/>
        <v>-8209.8000000000011</v>
      </c>
      <c r="D38" s="17">
        <f t="shared" ca="1" si="4"/>
        <v>12.36</v>
      </c>
      <c r="E38" s="16">
        <f t="shared" si="1"/>
        <v>610</v>
      </c>
      <c r="F38" s="16"/>
      <c r="G38" s="16">
        <v>10</v>
      </c>
      <c r="H38" s="16" vm="102">
        <f t="shared" ca="1" si="5"/>
        <v>21.11</v>
      </c>
      <c r="I38" s="16" vm="103">
        <f ca="1"/>
        <v>44588</v>
      </c>
      <c r="J38" s="16" vm="104">
        <f ca="1"/>
        <v>78287903</v>
      </c>
      <c r="K38" s="16" vm="105">
        <f ca="1"/>
        <v>22.8</v>
      </c>
      <c r="L38" s="16" vm="106">
        <f ca="1"/>
        <v>22.809200000000001</v>
      </c>
      <c r="M38" s="16" vm="107">
        <f ca="1"/>
        <v>20.96</v>
      </c>
      <c r="N38" s="16" vm="102">
        <f ca="1"/>
        <v>21.11</v>
      </c>
    </row>
    <row r="39" spans="1:14" x14ac:dyDescent="0.4">
      <c r="A39" s="15">
        <f t="shared" ca="1" si="2"/>
        <v>12749</v>
      </c>
      <c r="B39" s="16">
        <f t="shared" ca="1" si="0"/>
        <v>21086.9</v>
      </c>
      <c r="C39" s="17">
        <f t="shared" ca="1" si="3"/>
        <v>-8337.9000000000015</v>
      </c>
      <c r="D39" s="17">
        <f t="shared" si="4"/>
        <v>0</v>
      </c>
      <c r="E39" s="16">
        <f t="shared" si="1"/>
        <v>610</v>
      </c>
      <c r="F39" s="16"/>
      <c r="G39" s="16"/>
      <c r="H39" s="16" vm="108">
        <f t="shared" ca="1" si="5"/>
        <v>20.9</v>
      </c>
      <c r="I39" s="16" vm="109">
        <f ca="1"/>
        <v>44589</v>
      </c>
      <c r="J39" s="16" vm="110">
        <f ca="1"/>
        <v>96701088</v>
      </c>
      <c r="K39" s="16" vm="111">
        <f ca="1"/>
        <v>20.66</v>
      </c>
      <c r="L39" s="16" vm="112">
        <f ca="1"/>
        <v>21.32</v>
      </c>
      <c r="M39" s="16" vm="113">
        <f ca="1"/>
        <v>19.309999999999999</v>
      </c>
      <c r="N39" s="16" vm="108">
        <f ca="1"/>
        <v>20.9</v>
      </c>
    </row>
    <row r="40" spans="1:14" x14ac:dyDescent="0.4">
      <c r="A40" s="15">
        <f t="shared" ca="1" si="2"/>
        <v>14951.1</v>
      </c>
      <c r="B40" s="16">
        <f t="shared" ca="1" si="0"/>
        <v>21086.9</v>
      </c>
      <c r="C40" s="17">
        <f t="shared" ca="1" si="3"/>
        <v>-6135.8000000000011</v>
      </c>
      <c r="D40" s="17">
        <f t="shared" si="4"/>
        <v>0</v>
      </c>
      <c r="E40" s="16">
        <f t="shared" si="1"/>
        <v>610</v>
      </c>
      <c r="F40" s="16"/>
      <c r="G40" s="16"/>
      <c r="H40" s="16" vm="114">
        <f t="shared" ca="1" si="5"/>
        <v>24.51</v>
      </c>
      <c r="I40" s="16" vm="115">
        <f ca="1"/>
        <v>44592</v>
      </c>
      <c r="J40" s="16" vm="116">
        <f ca="1"/>
        <v>96028798</v>
      </c>
      <c r="K40" s="16" vm="117">
        <f ca="1"/>
        <v>21.73</v>
      </c>
      <c r="L40" s="16" vm="118">
        <f ca="1"/>
        <v>24.64</v>
      </c>
      <c r="M40" s="16" vm="119">
        <f ca="1"/>
        <v>21.6</v>
      </c>
      <c r="N40" s="16" vm="114">
        <f ca="1"/>
        <v>24.51</v>
      </c>
    </row>
    <row r="41" spans="1:14" x14ac:dyDescent="0.4">
      <c r="A41" s="15">
        <f t="shared" ca="1" si="2"/>
        <v>15152.4</v>
      </c>
      <c r="B41" s="16">
        <f t="shared" ca="1" si="0"/>
        <v>21086.9</v>
      </c>
      <c r="C41" s="17">
        <f t="shared" ca="1" si="3"/>
        <v>-5934.5000000000018</v>
      </c>
      <c r="D41" s="17">
        <f t="shared" si="4"/>
        <v>0</v>
      </c>
      <c r="E41" s="16">
        <f t="shared" si="1"/>
        <v>610</v>
      </c>
      <c r="F41" s="16"/>
      <c r="G41" s="16"/>
      <c r="H41" s="16" vm="120">
        <f t="shared" ca="1" si="5"/>
        <v>24.84</v>
      </c>
      <c r="I41" s="16" vm="121">
        <f ca="1"/>
        <v>44593</v>
      </c>
      <c r="J41" s="16" vm="122">
        <f ca="1"/>
        <v>81994298</v>
      </c>
      <c r="K41" s="16" vm="123">
        <f ca="1"/>
        <v>24.89</v>
      </c>
      <c r="L41" s="16" vm="124">
        <f ca="1"/>
        <v>25.23</v>
      </c>
      <c r="M41" s="16" vm="125">
        <f ca="1"/>
        <v>23.56</v>
      </c>
      <c r="N41" s="16" vm="120">
        <f ca="1"/>
        <v>24.84</v>
      </c>
    </row>
    <row r="42" spans="1:14" x14ac:dyDescent="0.4">
      <c r="A42" s="15">
        <f t="shared" ca="1" si="2"/>
        <v>14493.6</v>
      </c>
      <c r="B42" s="16">
        <f t="shared" ca="1" si="0"/>
        <v>21086.9</v>
      </c>
      <c r="C42" s="17">
        <f t="shared" ca="1" si="3"/>
        <v>-6593.3000000000011</v>
      </c>
      <c r="D42" s="17">
        <f t="shared" si="4"/>
        <v>0</v>
      </c>
      <c r="E42" s="16">
        <f t="shared" si="1"/>
        <v>610</v>
      </c>
      <c r="F42" s="16"/>
      <c r="G42" s="16"/>
      <c r="H42" s="16" vm="126">
        <f t="shared" ca="1" si="5"/>
        <v>23.76</v>
      </c>
      <c r="I42" s="16" vm="127">
        <f ca="1"/>
        <v>44594</v>
      </c>
      <c r="J42" s="16" vm="128">
        <f ca="1"/>
        <v>60475381</v>
      </c>
      <c r="K42" s="16" vm="123">
        <f ca="1"/>
        <v>24.89</v>
      </c>
      <c r="L42" s="16" vm="123">
        <f ca="1"/>
        <v>24.89</v>
      </c>
      <c r="M42" s="16" vm="129">
        <f ca="1"/>
        <v>23.01</v>
      </c>
      <c r="N42" s="16" vm="126">
        <f ca="1"/>
        <v>23.76</v>
      </c>
    </row>
    <row r="43" spans="1:14" x14ac:dyDescent="0.4">
      <c r="A43" s="15">
        <f t="shared" ca="1" si="2"/>
        <v>14109.3</v>
      </c>
      <c r="B43" s="16">
        <f t="shared" ca="1" si="0"/>
        <v>21086.9</v>
      </c>
      <c r="C43" s="17">
        <f t="shared" ca="1" si="3"/>
        <v>-6977.6000000000022</v>
      </c>
      <c r="D43" s="17">
        <f t="shared" si="4"/>
        <v>0</v>
      </c>
      <c r="E43" s="16">
        <f t="shared" si="1"/>
        <v>610</v>
      </c>
      <c r="F43" s="16"/>
      <c r="G43" s="16"/>
      <c r="H43" s="16" vm="130">
        <f t="shared" ca="1" si="5"/>
        <v>23.13</v>
      </c>
      <c r="I43" s="16" vm="131">
        <f ca="1"/>
        <v>44595</v>
      </c>
      <c r="J43" s="16" vm="132">
        <f ca="1"/>
        <v>55361292</v>
      </c>
      <c r="K43" s="16" vm="133">
        <f ca="1"/>
        <v>22.96</v>
      </c>
      <c r="L43" s="16" vm="134">
        <f ca="1"/>
        <v>24.62</v>
      </c>
      <c r="M43" s="16" vm="135">
        <f ca="1"/>
        <v>22.95</v>
      </c>
      <c r="N43" s="16" vm="130">
        <f ca="1"/>
        <v>23.13</v>
      </c>
    </row>
    <row r="44" spans="1:14" x14ac:dyDescent="0.4">
      <c r="A44" s="15">
        <f t="shared" ca="1" si="2"/>
        <v>14615.6</v>
      </c>
      <c r="B44" s="16">
        <f t="shared" ca="1" si="0"/>
        <v>21086.9</v>
      </c>
      <c r="C44" s="17">
        <f t="shared" ca="1" si="3"/>
        <v>-6471.3000000000011</v>
      </c>
      <c r="D44" s="17">
        <f t="shared" si="4"/>
        <v>0</v>
      </c>
      <c r="E44" s="16">
        <f t="shared" si="1"/>
        <v>610</v>
      </c>
      <c r="F44" s="16"/>
      <c r="G44" s="16"/>
      <c r="H44" s="16" vm="136">
        <f t="shared" ca="1" si="5"/>
        <v>23.96</v>
      </c>
      <c r="I44" s="16" vm="137">
        <f ca="1"/>
        <v>44596</v>
      </c>
      <c r="J44" s="16" vm="138">
        <f ca="1"/>
        <v>45771717</v>
      </c>
      <c r="K44" s="16" vm="139">
        <f ca="1"/>
        <v>23.46</v>
      </c>
      <c r="L44" s="16" vm="140">
        <f ca="1"/>
        <v>24.32</v>
      </c>
      <c r="M44" s="16" vm="141">
        <f ca="1"/>
        <v>22.73</v>
      </c>
      <c r="N44" s="16" vm="136">
        <f ca="1"/>
        <v>23.96</v>
      </c>
    </row>
    <row r="45" spans="1:14" x14ac:dyDescent="0.4">
      <c r="A45" s="15">
        <f t="shared" ca="1" si="2"/>
        <v>14633.9</v>
      </c>
      <c r="B45" s="16">
        <f t="shared" ca="1" si="0"/>
        <v>21086.9</v>
      </c>
      <c r="C45" s="17">
        <f t="shared" ca="1" si="3"/>
        <v>-6453.0000000000018</v>
      </c>
      <c r="D45" s="17">
        <f t="shared" si="4"/>
        <v>0</v>
      </c>
      <c r="E45" s="16">
        <f t="shared" si="1"/>
        <v>610</v>
      </c>
      <c r="F45" s="16"/>
      <c r="G45" s="16"/>
      <c r="H45" s="16" vm="142">
        <f t="shared" ca="1" si="5"/>
        <v>23.99</v>
      </c>
      <c r="I45" s="16" vm="143">
        <f ca="1"/>
        <v>44599</v>
      </c>
      <c r="J45" s="16" vm="144">
        <f ca="1"/>
        <v>39661848</v>
      </c>
      <c r="K45" s="16" vm="145">
        <f ca="1"/>
        <v>23.78</v>
      </c>
      <c r="L45" s="16" vm="100">
        <f ca="1"/>
        <v>24.78</v>
      </c>
      <c r="M45" s="16" vm="146">
        <f ca="1"/>
        <v>23.53</v>
      </c>
      <c r="N45" s="16" vm="142">
        <f ca="1"/>
        <v>23.99</v>
      </c>
    </row>
    <row r="46" spans="1:14" x14ac:dyDescent="0.4">
      <c r="A46" s="15">
        <f t="shared" ca="1" si="2"/>
        <v>15060.900000000001</v>
      </c>
      <c r="B46" s="16">
        <f t="shared" ca="1" si="0"/>
        <v>21086.9</v>
      </c>
      <c r="C46" s="17">
        <f t="shared" ca="1" si="3"/>
        <v>-6026</v>
      </c>
      <c r="D46" s="17">
        <f t="shared" si="4"/>
        <v>0</v>
      </c>
      <c r="E46" s="16">
        <f t="shared" si="1"/>
        <v>610</v>
      </c>
      <c r="F46" s="16"/>
      <c r="G46" s="16"/>
      <c r="H46" s="16" vm="147">
        <f t="shared" ca="1" si="5"/>
        <v>24.69</v>
      </c>
      <c r="I46" s="16" vm="148">
        <f ca="1"/>
        <v>44600</v>
      </c>
      <c r="J46" s="16" vm="149">
        <f ca="1"/>
        <v>42607164</v>
      </c>
      <c r="K46" s="16" vm="142">
        <f ca="1"/>
        <v>23.99</v>
      </c>
      <c r="L46" s="16" vm="150">
        <f ca="1"/>
        <v>24.86</v>
      </c>
      <c r="M46" s="16" vm="151">
        <f ca="1"/>
        <v>23.54</v>
      </c>
      <c r="N46" s="16" vm="147">
        <f ca="1"/>
        <v>24.69</v>
      </c>
    </row>
    <row r="47" spans="1:14" x14ac:dyDescent="0.4">
      <c r="A47" s="15">
        <f t="shared" ca="1" si="2"/>
        <v>16051.5</v>
      </c>
      <c r="B47" s="16">
        <f t="shared" ca="1" si="0"/>
        <v>21217.4</v>
      </c>
      <c r="C47" s="17">
        <f t="shared" ca="1" si="3"/>
        <v>-5165.9000000000015</v>
      </c>
      <c r="D47" s="17">
        <f t="shared" ca="1" si="4"/>
        <v>-7.3699999999999974</v>
      </c>
      <c r="E47" s="16">
        <f t="shared" si="1"/>
        <v>615</v>
      </c>
      <c r="F47" s="16">
        <v>5</v>
      </c>
      <c r="G47" s="16"/>
      <c r="H47" s="16" vm="152">
        <f t="shared" ca="1" si="5"/>
        <v>26.1</v>
      </c>
      <c r="I47" s="16" vm="153">
        <f ca="1"/>
        <v>44601</v>
      </c>
      <c r="J47" s="16" vm="154">
        <f ca="1"/>
        <v>56547708</v>
      </c>
      <c r="K47" s="16" vm="155">
        <f ca="1"/>
        <v>25.4465</v>
      </c>
      <c r="L47" s="16" vm="156">
        <f ca="1"/>
        <v>26.24</v>
      </c>
      <c r="M47" s="16" vm="157">
        <f ca="1"/>
        <v>25.045000000000002</v>
      </c>
      <c r="N47" s="16" vm="152">
        <f ca="1"/>
        <v>26.1</v>
      </c>
    </row>
    <row r="48" spans="1:14" x14ac:dyDescent="0.4">
      <c r="A48" s="15">
        <f t="shared" ca="1" si="2"/>
        <v>15590.25</v>
      </c>
      <c r="B48" s="16">
        <f t="shared" ca="1" si="0"/>
        <v>21217.4</v>
      </c>
      <c r="C48" s="17">
        <f t="shared" ca="1" si="3"/>
        <v>-5627.1500000000015</v>
      </c>
      <c r="D48" s="17">
        <f t="shared" si="4"/>
        <v>0</v>
      </c>
      <c r="E48" s="16">
        <f t="shared" si="1"/>
        <v>615</v>
      </c>
      <c r="F48" s="16"/>
      <c r="G48" s="16"/>
      <c r="H48" s="16" vm="158">
        <f t="shared" ca="1" si="5"/>
        <v>25.35</v>
      </c>
      <c r="I48" s="16" vm="159">
        <f ca="1"/>
        <v>44602</v>
      </c>
      <c r="J48" s="16" vm="160">
        <f ca="1"/>
        <v>54337707</v>
      </c>
      <c r="K48" s="16" vm="161">
        <f ca="1"/>
        <v>25.05</v>
      </c>
      <c r="L48" s="16" vm="162">
        <f ca="1"/>
        <v>26.405000000000001</v>
      </c>
      <c r="M48" s="16" vm="163">
        <f ca="1"/>
        <v>25.02</v>
      </c>
      <c r="N48" s="16" vm="158">
        <f ca="1"/>
        <v>25.35</v>
      </c>
    </row>
    <row r="49" spans="1:14" x14ac:dyDescent="0.4">
      <c r="A49" s="15">
        <f t="shared" ca="1" si="2"/>
        <v>14821.5</v>
      </c>
      <c r="B49" s="16">
        <f t="shared" ca="1" si="0"/>
        <v>21217.4</v>
      </c>
      <c r="C49" s="17">
        <f t="shared" ca="1" si="3"/>
        <v>-6395.9000000000015</v>
      </c>
      <c r="D49" s="17">
        <f t="shared" si="4"/>
        <v>0</v>
      </c>
      <c r="E49" s="16">
        <f t="shared" si="1"/>
        <v>615</v>
      </c>
      <c r="F49" s="16"/>
      <c r="G49" s="16"/>
      <c r="H49" s="16" vm="164">
        <f t="shared" ca="1" si="5"/>
        <v>24.1</v>
      </c>
      <c r="I49" s="16" vm="165">
        <f ca="1"/>
        <v>44603</v>
      </c>
      <c r="J49" s="16" vm="166">
        <f ca="1"/>
        <v>47870128</v>
      </c>
      <c r="K49" s="16" vm="167">
        <f ca="1"/>
        <v>24.99</v>
      </c>
      <c r="L49" s="16" vm="168">
        <f ca="1"/>
        <v>25.68</v>
      </c>
      <c r="M49" s="16" vm="169">
        <f ca="1"/>
        <v>23.7</v>
      </c>
      <c r="N49" s="16" vm="164">
        <f ca="1"/>
        <v>24.1</v>
      </c>
    </row>
    <row r="50" spans="1:14" x14ac:dyDescent="0.4">
      <c r="A50" s="15">
        <f t="shared" ca="1" si="2"/>
        <v>14630.85</v>
      </c>
      <c r="B50" s="16">
        <f t="shared" ca="1" si="0"/>
        <v>21217.4</v>
      </c>
      <c r="C50" s="17">
        <f t="shared" ca="1" si="3"/>
        <v>-6586.5500000000011</v>
      </c>
      <c r="D50" s="17">
        <f t="shared" si="4"/>
        <v>0</v>
      </c>
      <c r="E50" s="16">
        <f t="shared" si="1"/>
        <v>615</v>
      </c>
      <c r="F50" s="16"/>
      <c r="G50" s="16"/>
      <c r="H50" s="16" vm="90">
        <f t="shared" ca="1" si="5"/>
        <v>23.79</v>
      </c>
      <c r="I50" s="16" vm="170">
        <f ca="1"/>
        <v>44606</v>
      </c>
      <c r="J50" s="16" vm="171">
        <f ca="1"/>
        <v>41441607</v>
      </c>
      <c r="K50" s="16" vm="126">
        <f ca="1"/>
        <v>23.76</v>
      </c>
      <c r="L50" s="16" vm="172">
        <f ca="1"/>
        <v>24.54</v>
      </c>
      <c r="M50" s="16" vm="173">
        <f ca="1"/>
        <v>23.34</v>
      </c>
      <c r="N50" s="16" vm="90">
        <f ca="1"/>
        <v>23.79</v>
      </c>
    </row>
    <row r="51" spans="1:14" x14ac:dyDescent="0.4">
      <c r="A51" s="15">
        <f t="shared" ca="1" si="2"/>
        <v>15860.85</v>
      </c>
      <c r="B51" s="16">
        <f t="shared" ca="1" si="0"/>
        <v>21217.4</v>
      </c>
      <c r="C51" s="17">
        <f t="shared" ca="1" si="3"/>
        <v>-5356.5500000000011</v>
      </c>
      <c r="D51" s="17">
        <f t="shared" si="4"/>
        <v>0</v>
      </c>
      <c r="E51" s="16">
        <f t="shared" si="1"/>
        <v>615</v>
      </c>
      <c r="F51" s="16"/>
      <c r="G51" s="16"/>
      <c r="H51" s="16" vm="174">
        <f t="shared" ca="1" si="5"/>
        <v>25.79</v>
      </c>
      <c r="I51" s="16" vm="175">
        <f ca="1"/>
        <v>44607</v>
      </c>
      <c r="J51" s="16" vm="176">
        <f ca="1"/>
        <v>47215175</v>
      </c>
      <c r="K51" s="16" vm="177">
        <f ca="1"/>
        <v>24.31</v>
      </c>
      <c r="L51" s="16" vm="178">
        <f ca="1"/>
        <v>25.8401</v>
      </c>
      <c r="M51" s="16" vm="179">
        <f ca="1"/>
        <v>24.2</v>
      </c>
      <c r="N51" s="16" vm="174">
        <f ca="1"/>
        <v>25.79</v>
      </c>
    </row>
    <row r="52" spans="1:14" x14ac:dyDescent="0.4">
      <c r="A52" s="15">
        <f t="shared" ca="1" si="2"/>
        <v>15750.15</v>
      </c>
      <c r="B52" s="16">
        <f t="shared" ca="1" si="0"/>
        <v>21217.4</v>
      </c>
      <c r="C52" s="17">
        <f t="shared" ca="1" si="3"/>
        <v>-5467.2500000000018</v>
      </c>
      <c r="D52" s="17">
        <f t="shared" si="4"/>
        <v>0</v>
      </c>
      <c r="E52" s="16">
        <f t="shared" si="1"/>
        <v>615</v>
      </c>
      <c r="F52" s="16"/>
      <c r="G52" s="16"/>
      <c r="H52" s="16" vm="180">
        <f t="shared" ca="1" si="5"/>
        <v>25.61</v>
      </c>
      <c r="I52" s="16" vm="181">
        <f ca="1"/>
        <v>44608</v>
      </c>
      <c r="J52" s="16" vm="182">
        <f ca="1"/>
        <v>32627201</v>
      </c>
      <c r="K52" s="16" vm="183">
        <f ca="1"/>
        <v>25.4</v>
      </c>
      <c r="L52" s="16" vm="184">
        <f ca="1"/>
        <v>25.84</v>
      </c>
      <c r="M52" s="16" vm="161">
        <f ca="1"/>
        <v>25.05</v>
      </c>
      <c r="N52" s="16" vm="180">
        <f ca="1"/>
        <v>25.61</v>
      </c>
    </row>
    <row r="53" spans="1:14" x14ac:dyDescent="0.4">
      <c r="A53" s="15">
        <f t="shared" ca="1" si="2"/>
        <v>15202.8</v>
      </c>
      <c r="B53" s="16">
        <f t="shared" ca="1" si="0"/>
        <v>21217.4</v>
      </c>
      <c r="C53" s="17">
        <f t="shared" ca="1" si="3"/>
        <v>-6014.6000000000022</v>
      </c>
      <c r="D53" s="17">
        <f t="shared" si="4"/>
        <v>0</v>
      </c>
      <c r="E53" s="16">
        <f t="shared" si="1"/>
        <v>615</v>
      </c>
      <c r="F53" s="16"/>
      <c r="G53" s="16"/>
      <c r="H53" s="16" vm="185">
        <f t="shared" ca="1" si="5"/>
        <v>24.72</v>
      </c>
      <c r="I53" s="16" vm="186">
        <f ca="1"/>
        <v>44609</v>
      </c>
      <c r="J53" s="16" vm="187">
        <f ca="1"/>
        <v>34541638</v>
      </c>
      <c r="K53" s="16" vm="188">
        <f ca="1"/>
        <v>25.24</v>
      </c>
      <c r="L53" s="16" vm="189">
        <f ca="1"/>
        <v>26.27</v>
      </c>
      <c r="M53" s="16" vm="190">
        <f ca="1"/>
        <v>24.65</v>
      </c>
      <c r="N53" s="16" vm="185">
        <f ca="1"/>
        <v>24.72</v>
      </c>
    </row>
    <row r="54" spans="1:14" x14ac:dyDescent="0.4">
      <c r="A54" s="15">
        <f t="shared" ca="1" si="2"/>
        <v>14274.15</v>
      </c>
      <c r="B54" s="16">
        <f t="shared" ca="1" si="0"/>
        <v>21217.4</v>
      </c>
      <c r="C54" s="17">
        <f t="shared" ca="1" si="3"/>
        <v>-6943.2500000000018</v>
      </c>
      <c r="D54" s="17">
        <f t="shared" si="4"/>
        <v>0</v>
      </c>
      <c r="E54" s="16">
        <f t="shared" si="1"/>
        <v>615</v>
      </c>
      <c r="F54" s="16"/>
      <c r="G54" s="16"/>
      <c r="H54" s="16" vm="191">
        <f t="shared" ca="1" si="5"/>
        <v>23.21</v>
      </c>
      <c r="I54" s="16" vm="192">
        <f ca="1"/>
        <v>44610</v>
      </c>
      <c r="J54" s="16" vm="193">
        <f ca="1"/>
        <v>52112706</v>
      </c>
      <c r="K54" s="16" vm="100">
        <f ca="1"/>
        <v>24.78</v>
      </c>
      <c r="L54" s="16" vm="194">
        <f ca="1"/>
        <v>24.7898</v>
      </c>
      <c r="M54" s="16" vm="195">
        <f ca="1"/>
        <v>22.74</v>
      </c>
      <c r="N54" s="16" vm="191">
        <f ca="1"/>
        <v>23.21</v>
      </c>
    </row>
    <row r="55" spans="1:14" x14ac:dyDescent="0.4">
      <c r="A55" s="15">
        <f t="shared" ca="1" si="2"/>
        <v>13062</v>
      </c>
      <c r="B55" s="16">
        <f t="shared" ca="1" si="0"/>
        <v>20890.850000000002</v>
      </c>
      <c r="C55" s="17">
        <f t="shared" ca="1" si="3"/>
        <v>-7828.8500000000022</v>
      </c>
      <c r="D55" s="17">
        <f t="shared" ca="1" si="4"/>
        <v>11.7</v>
      </c>
      <c r="E55" s="16">
        <f t="shared" si="1"/>
        <v>600</v>
      </c>
      <c r="F55" s="16"/>
      <c r="G55" s="16">
        <v>15</v>
      </c>
      <c r="H55" s="16" vm="196">
        <f t="shared" ca="1" si="5"/>
        <v>21.77</v>
      </c>
      <c r="I55" s="16" vm="197">
        <f ca="1"/>
        <v>44614</v>
      </c>
      <c r="J55" s="16" vm="198">
        <f ca="1"/>
        <v>56038239</v>
      </c>
      <c r="K55" s="16" vm="199">
        <f ca="1"/>
        <v>22.36</v>
      </c>
      <c r="L55" s="16" vm="133">
        <f ca="1"/>
        <v>22.96</v>
      </c>
      <c r="M55" s="16" vm="112">
        <f ca="1"/>
        <v>21.32</v>
      </c>
      <c r="N55" s="16" vm="196">
        <f ca="1"/>
        <v>21.77</v>
      </c>
    </row>
    <row r="56" spans="1:14" x14ac:dyDescent="0.4">
      <c r="A56" s="15">
        <f t="shared" ca="1" si="2"/>
        <v>12276</v>
      </c>
      <c r="B56" s="16">
        <f t="shared" ca="1" si="0"/>
        <v>20890.850000000002</v>
      </c>
      <c r="C56" s="17">
        <f t="shared" ca="1" si="3"/>
        <v>-8614.8500000000022</v>
      </c>
      <c r="D56" s="17">
        <f t="shared" si="4"/>
        <v>0</v>
      </c>
      <c r="E56" s="16">
        <f t="shared" si="1"/>
        <v>600</v>
      </c>
      <c r="F56" s="16"/>
      <c r="G56" s="16"/>
      <c r="H56" s="16" vm="200">
        <f t="shared" ca="1" si="5"/>
        <v>20.46</v>
      </c>
      <c r="I56" s="16" vm="201">
        <f ca="1"/>
        <v>44615</v>
      </c>
      <c r="J56" s="16" vm="202">
        <f ca="1"/>
        <v>49465066</v>
      </c>
      <c r="K56" s="16" vm="203">
        <f ca="1"/>
        <v>22.02</v>
      </c>
      <c r="L56" s="16" vm="204">
        <f ca="1"/>
        <v>22.5</v>
      </c>
      <c r="M56" s="16" vm="205">
        <f ca="1"/>
        <v>20.45</v>
      </c>
      <c r="N56" s="16" vm="200">
        <f ca="1"/>
        <v>20.46</v>
      </c>
    </row>
    <row r="57" spans="1:14" x14ac:dyDescent="0.4">
      <c r="A57" s="15">
        <f t="shared" ca="1" si="2"/>
        <v>12732</v>
      </c>
      <c r="B57" s="16">
        <f t="shared" ca="1" si="0"/>
        <v>20890.850000000002</v>
      </c>
      <c r="C57" s="17">
        <f t="shared" ca="1" si="3"/>
        <v>-8158.8500000000022</v>
      </c>
      <c r="D57" s="17">
        <f t="shared" si="4"/>
        <v>0</v>
      </c>
      <c r="E57" s="16">
        <f t="shared" si="1"/>
        <v>600</v>
      </c>
      <c r="F57" s="16"/>
      <c r="G57" s="16"/>
      <c r="H57" s="16" vm="206">
        <f t="shared" ca="1" si="5"/>
        <v>21.22</v>
      </c>
      <c r="I57" s="16" vm="207">
        <f ca="1"/>
        <v>44616</v>
      </c>
      <c r="J57" s="16" vm="208">
        <f ca="1"/>
        <v>77198444</v>
      </c>
      <c r="K57" s="16" vm="209">
        <f ca="1"/>
        <v>18.5</v>
      </c>
      <c r="L57" s="16" vm="210">
        <f ca="1"/>
        <v>21.3093</v>
      </c>
      <c r="M57" s="16" vm="211">
        <f ca="1"/>
        <v>18.47</v>
      </c>
      <c r="N57" s="16" vm="206">
        <f ca="1"/>
        <v>21.22</v>
      </c>
    </row>
    <row r="58" spans="1:14" x14ac:dyDescent="0.4">
      <c r="A58" s="15">
        <f t="shared" ca="1" si="2"/>
        <v>12564</v>
      </c>
      <c r="B58" s="16">
        <f t="shared" ca="1" si="0"/>
        <v>20890.850000000002</v>
      </c>
      <c r="C58" s="17">
        <f t="shared" ca="1" si="3"/>
        <v>-8326.8500000000022</v>
      </c>
      <c r="D58" s="17">
        <f t="shared" si="4"/>
        <v>0</v>
      </c>
      <c r="E58" s="16">
        <f t="shared" si="1"/>
        <v>600</v>
      </c>
      <c r="F58" s="16"/>
      <c r="G58" s="16"/>
      <c r="H58" s="16" vm="212">
        <f t="shared" ca="1" si="5"/>
        <v>20.94</v>
      </c>
      <c r="I58" s="16" vm="213">
        <f ca="1"/>
        <v>44617</v>
      </c>
      <c r="J58" s="16" vm="214">
        <f ca="1"/>
        <v>56994033</v>
      </c>
      <c r="K58" s="16" vm="215">
        <f ca="1"/>
        <v>21.33</v>
      </c>
      <c r="L58" s="16" vm="216">
        <f ca="1"/>
        <v>21.57</v>
      </c>
      <c r="M58" s="16" vm="217">
        <f ca="1"/>
        <v>20.190000000000001</v>
      </c>
      <c r="N58" s="16" vm="212">
        <f ca="1"/>
        <v>20.94</v>
      </c>
    </row>
    <row r="59" spans="1:14" x14ac:dyDescent="0.4">
      <c r="A59" s="15">
        <f t="shared" ca="1" si="2"/>
        <v>13704</v>
      </c>
      <c r="B59" s="16">
        <f t="shared" ca="1" si="0"/>
        <v>20890.850000000002</v>
      </c>
      <c r="C59" s="17">
        <f t="shared" ca="1" si="3"/>
        <v>-7186.8500000000022</v>
      </c>
      <c r="D59" s="17">
        <f t="shared" si="4"/>
        <v>0</v>
      </c>
      <c r="E59" s="16">
        <f t="shared" si="1"/>
        <v>600</v>
      </c>
      <c r="F59" s="16"/>
      <c r="G59" s="16"/>
      <c r="H59" s="16" vm="218">
        <f t="shared" ca="1" si="5"/>
        <v>22.84</v>
      </c>
      <c r="I59" s="16" vm="219">
        <f ca="1"/>
        <v>44620</v>
      </c>
      <c r="J59" s="16" vm="220">
        <f ca="1"/>
        <v>83996570</v>
      </c>
      <c r="K59" s="16" vm="221">
        <f ca="1"/>
        <v>21.43</v>
      </c>
      <c r="L59" s="16" vm="222">
        <f ca="1"/>
        <v>23.145</v>
      </c>
      <c r="M59" s="16" vm="223">
        <f ca="1"/>
        <v>20.934999999999999</v>
      </c>
      <c r="N59" s="16" vm="218">
        <f ca="1"/>
        <v>22.84</v>
      </c>
    </row>
    <row r="60" spans="1:14" x14ac:dyDescent="0.4">
      <c r="A60" s="15">
        <f t="shared" ca="1" si="2"/>
        <v>13122</v>
      </c>
      <c r="B60" s="16">
        <f t="shared" ca="1" si="0"/>
        <v>20890.850000000002</v>
      </c>
      <c r="C60" s="17">
        <f t="shared" ca="1" si="3"/>
        <v>-7768.8500000000022</v>
      </c>
      <c r="D60" s="17">
        <f t="shared" si="4"/>
        <v>0</v>
      </c>
      <c r="E60" s="16">
        <f t="shared" si="1"/>
        <v>600</v>
      </c>
      <c r="F60" s="16"/>
      <c r="G60" s="16"/>
      <c r="H60" s="16" vm="224">
        <f t="shared" ca="1" si="5"/>
        <v>21.87</v>
      </c>
      <c r="I60" s="16" vm="225">
        <f ca="1"/>
        <v>44621</v>
      </c>
      <c r="J60" s="16" vm="226">
        <f ca="1"/>
        <v>50401982</v>
      </c>
      <c r="K60" s="16" vm="227">
        <f ca="1"/>
        <v>22.56</v>
      </c>
      <c r="L60" s="16" vm="228">
        <f ca="1"/>
        <v>23.344999999999999</v>
      </c>
      <c r="M60" s="16" vm="117">
        <f ca="1"/>
        <v>21.73</v>
      </c>
      <c r="N60" s="16" vm="224">
        <f ca="1"/>
        <v>21.87</v>
      </c>
    </row>
    <row r="61" spans="1:14" x14ac:dyDescent="0.4">
      <c r="A61" s="15">
        <f t="shared" ca="1" si="2"/>
        <v>13062</v>
      </c>
      <c r="B61" s="16">
        <f t="shared" ca="1" si="0"/>
        <v>20890.850000000002</v>
      </c>
      <c r="C61" s="17">
        <f t="shared" ca="1" si="3"/>
        <v>-7828.8500000000022</v>
      </c>
      <c r="D61" s="17">
        <f t="shared" si="4"/>
        <v>0</v>
      </c>
      <c r="E61" s="16">
        <f t="shared" si="1"/>
        <v>600</v>
      </c>
      <c r="F61" s="16"/>
      <c r="G61" s="16"/>
      <c r="H61" s="16" vm="196">
        <f t="shared" ca="1" si="5"/>
        <v>21.77</v>
      </c>
      <c r="I61" s="16" vm="229">
        <f ca="1"/>
        <v>44622</v>
      </c>
      <c r="J61" s="16" vm="230">
        <f ca="1"/>
        <v>47212003</v>
      </c>
      <c r="K61" s="16" vm="231">
        <f ca="1"/>
        <v>21.9</v>
      </c>
      <c r="L61" s="16" vm="232">
        <f ca="1"/>
        <v>22.21</v>
      </c>
      <c r="M61" s="16" vm="233">
        <f ca="1"/>
        <v>20.63</v>
      </c>
      <c r="N61" s="16" vm="196">
        <f ca="1"/>
        <v>21.77</v>
      </c>
    </row>
    <row r="62" spans="1:14" x14ac:dyDescent="0.4">
      <c r="A62" s="15">
        <f t="shared" ca="1" si="2"/>
        <v>11928</v>
      </c>
      <c r="B62" s="16">
        <f t="shared" ca="1" si="0"/>
        <v>20890.850000000002</v>
      </c>
      <c r="C62" s="17">
        <f t="shared" ca="1" si="3"/>
        <v>-8962.8500000000022</v>
      </c>
      <c r="D62" s="17">
        <f t="shared" si="4"/>
        <v>0</v>
      </c>
      <c r="E62" s="16">
        <f t="shared" si="1"/>
        <v>600</v>
      </c>
      <c r="F62" s="16"/>
      <c r="G62" s="16"/>
      <c r="H62" s="16" vm="234">
        <f t="shared" ca="1" si="5"/>
        <v>19.88</v>
      </c>
      <c r="I62" s="16" vm="235">
        <f ca="1"/>
        <v>44623</v>
      </c>
      <c r="J62" s="16" vm="236">
        <f ca="1"/>
        <v>69419386</v>
      </c>
      <c r="K62" s="16" vm="117">
        <f ca="1"/>
        <v>21.73</v>
      </c>
      <c r="L62" s="16" vm="237">
        <f ca="1"/>
        <v>21.81</v>
      </c>
      <c r="M62" s="16" vm="238">
        <f ca="1"/>
        <v>19.720300000000002</v>
      </c>
      <c r="N62" s="16" vm="234">
        <f ca="1"/>
        <v>19.88</v>
      </c>
    </row>
    <row r="63" spans="1:14" x14ac:dyDescent="0.4">
      <c r="A63" s="15">
        <f t="shared" ca="1" si="2"/>
        <v>11178</v>
      </c>
      <c r="B63" s="16">
        <f t="shared" ca="1" si="0"/>
        <v>20890.850000000002</v>
      </c>
      <c r="C63" s="17">
        <f t="shared" ca="1" si="3"/>
        <v>-9712.8500000000022</v>
      </c>
      <c r="D63" s="17">
        <f t="shared" si="4"/>
        <v>0</v>
      </c>
      <c r="E63" s="16">
        <f t="shared" si="1"/>
        <v>600</v>
      </c>
      <c r="F63" s="16"/>
      <c r="G63" s="16"/>
      <c r="H63" s="16" vm="239">
        <f t="shared" ca="1" si="5"/>
        <v>18.63</v>
      </c>
      <c r="I63" s="16" vm="240">
        <f ca="1"/>
        <v>44624</v>
      </c>
      <c r="J63" s="16" vm="241">
        <f ca="1"/>
        <v>68599391</v>
      </c>
      <c r="K63" s="16" vm="242">
        <f ca="1"/>
        <v>20.09</v>
      </c>
      <c r="L63" s="16" vm="243">
        <f ca="1"/>
        <v>20.29</v>
      </c>
      <c r="M63" s="16" vm="244">
        <f ca="1"/>
        <v>18.55</v>
      </c>
      <c r="N63" s="16" vm="239">
        <f ca="1"/>
        <v>18.63</v>
      </c>
    </row>
    <row r="64" spans="1:14" x14ac:dyDescent="0.4">
      <c r="A64" s="15">
        <f t="shared" ca="1" si="2"/>
        <v>10872</v>
      </c>
      <c r="B64" s="16">
        <f t="shared" ca="1" si="0"/>
        <v>20890.850000000002</v>
      </c>
      <c r="C64" s="17">
        <f t="shared" ca="1" si="3"/>
        <v>-10018.850000000002</v>
      </c>
      <c r="D64" s="17">
        <f t="shared" si="4"/>
        <v>0</v>
      </c>
      <c r="E64" s="16">
        <f t="shared" si="1"/>
        <v>600</v>
      </c>
      <c r="F64" s="16"/>
      <c r="G64" s="16"/>
      <c r="H64" s="16" vm="245">
        <f t="shared" ca="1" si="5"/>
        <v>18.12</v>
      </c>
      <c r="I64" s="16" vm="246">
        <f ca="1"/>
        <v>44627</v>
      </c>
      <c r="J64" s="16" vm="247">
        <f ca="1"/>
        <v>79649607</v>
      </c>
      <c r="K64" s="16" vm="248">
        <f ca="1"/>
        <v>18.850000000000001</v>
      </c>
      <c r="L64" s="16" vm="249">
        <f ca="1"/>
        <v>20.03</v>
      </c>
      <c r="M64" s="16" vm="250">
        <f ca="1"/>
        <v>18.04</v>
      </c>
      <c r="N64" s="16" vm="245">
        <f ca="1"/>
        <v>18.12</v>
      </c>
    </row>
    <row r="65" spans="1:14" x14ac:dyDescent="0.4">
      <c r="A65" s="15">
        <f t="shared" ref="A65" ca="1" si="6">E65*N65</f>
        <v>10788</v>
      </c>
      <c r="B65" s="16">
        <f t="shared" ca="1" si="0"/>
        <v>20890.850000000002</v>
      </c>
      <c r="C65" s="17">
        <f t="shared" ref="C65" ca="1" si="7">A65-B65</f>
        <v>-10102.850000000002</v>
      </c>
      <c r="D65" s="17">
        <f t="shared" si="4"/>
        <v>0</v>
      </c>
      <c r="E65" s="16">
        <f t="shared" si="1"/>
        <v>600</v>
      </c>
      <c r="F65" s="16"/>
      <c r="G65" s="16"/>
      <c r="H65" s="16" vm="251">
        <f t="shared" ca="1" si="5"/>
        <v>17.98</v>
      </c>
      <c r="I65" s="16" vm="252">
        <f ca="1"/>
        <v>44628</v>
      </c>
      <c r="J65" s="16" vm="253">
        <f ca="1"/>
        <v>74932445</v>
      </c>
      <c r="K65" s="16" vm="254">
        <f ca="1"/>
        <v>18.23</v>
      </c>
      <c r="L65" s="16" vm="255">
        <f ca="1"/>
        <v>18.75</v>
      </c>
      <c r="M65" s="16" vm="256">
        <f ca="1"/>
        <v>17.579999999999998</v>
      </c>
      <c r="N65" s="16" vm="251">
        <f ca="1"/>
        <v>17.98</v>
      </c>
    </row>
    <row r="66" spans="1:14" x14ac:dyDescent="0.4">
      <c r="A66" s="15">
        <f t="shared" ref="A66:A67" ca="1" si="8">E66*N66</f>
        <v>12102.000000000002</v>
      </c>
      <c r="B66" s="16">
        <f t="shared" ca="1" si="0"/>
        <v>20890.850000000002</v>
      </c>
      <c r="C66" s="17">
        <f t="shared" ref="C66:C67" ca="1" si="9">A66-B66</f>
        <v>-8788.85</v>
      </c>
      <c r="D66" s="17">
        <f t="shared" si="4"/>
        <v>0</v>
      </c>
      <c r="E66" s="16">
        <f t="shared" si="1"/>
        <v>600</v>
      </c>
      <c r="F66" s="16"/>
      <c r="G66" s="16"/>
      <c r="H66" s="16" vm="257">
        <f t="shared" ref="H66:H67" ca="1" si="10">N66</f>
        <v>20.170000000000002</v>
      </c>
      <c r="I66" s="16" vm="258">
        <f ca="1"/>
        <v>44629</v>
      </c>
      <c r="J66" s="16" vm="259">
        <f ca="1"/>
        <v>83630814</v>
      </c>
      <c r="K66" s="16" vm="260">
        <f ca="1"/>
        <v>18.559999999999999</v>
      </c>
      <c r="L66" s="16" vm="261">
        <f ca="1"/>
        <v>20.55</v>
      </c>
      <c r="M66" s="16" vm="262">
        <f ca="1"/>
        <v>18.510000000000002</v>
      </c>
      <c r="N66" s="16" vm="257">
        <f ca="1"/>
        <v>20.170000000000002</v>
      </c>
    </row>
    <row r="67" spans="1:14" x14ac:dyDescent="0.4">
      <c r="A67" s="15">
        <f t="shared" ca="1" si="8"/>
        <v>10662</v>
      </c>
      <c r="B67" s="16">
        <f t="shared" ca="1" si="0"/>
        <v>20890.850000000002</v>
      </c>
      <c r="C67" s="17">
        <f t="shared" ca="1" si="9"/>
        <v>-10228.850000000002</v>
      </c>
      <c r="D67" s="17">
        <f t="shared" si="4"/>
        <v>0</v>
      </c>
      <c r="E67" s="16">
        <f t="shared" si="1"/>
        <v>600</v>
      </c>
      <c r="F67" s="16"/>
      <c r="G67" s="16"/>
      <c r="H67" s="16" vm="263">
        <f t="shared" ca="1" si="10"/>
        <v>17.77</v>
      </c>
      <c r="I67" s="16" vm="264">
        <f ca="1"/>
        <v>44630</v>
      </c>
      <c r="J67" s="16" vm="265">
        <f ca="1"/>
        <v>105883566</v>
      </c>
      <c r="K67" s="16" vm="266">
        <f ca="1"/>
        <v>19</v>
      </c>
      <c r="L67" s="16" vm="267">
        <f ca="1"/>
        <v>19.100000000000001</v>
      </c>
      <c r="M67" s="16" vm="268">
        <f ca="1"/>
        <v>17.22</v>
      </c>
      <c r="N67" s="16" vm="263">
        <f ca="1"/>
        <v>17.77</v>
      </c>
    </row>
    <row r="68" spans="1:14" x14ac:dyDescent="0.4">
      <c r="I68" s="10" vm="269">
        <f ca="1"/>
        <v>44631</v>
      </c>
      <c r="J68" s="10" vm="270">
        <f ca="1"/>
        <v>93265235</v>
      </c>
      <c r="K68" s="10" vm="271">
        <f ca="1"/>
        <v>18.11</v>
      </c>
      <c r="L68" s="10" vm="272">
        <f ca="1"/>
        <v>18.13</v>
      </c>
      <c r="M68" s="10" vm="273">
        <f ca="1"/>
        <v>16.07</v>
      </c>
      <c r="N68" s="10" vm="273">
        <f ca="1"/>
        <v>16.07</v>
      </c>
    </row>
  </sheetData>
  <conditionalFormatting sqref="C21:D21 C22:C66 D22:D67">
    <cfRule type="cellIs" dxfId="83" priority="3" operator="greaterThan">
      <formula>0</formula>
    </cfRule>
    <cfRule type="cellIs" dxfId="82" priority="4" operator="lessThan">
      <formula>0</formula>
    </cfRule>
  </conditionalFormatting>
  <conditionalFormatting sqref="C67">
    <cfRule type="cellIs" dxfId="81" priority="1" operator="greaterThan">
      <formula>0</formula>
    </cfRule>
    <cfRule type="cellIs" dxfId="80" priority="2" operator="lessThan">
      <formula>0</formula>
    </cfRule>
  </conditionalFormatting>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7C6EA-F97C-40BE-B4D6-C651B97059FB}">
  <dimension ref="A1:N68"/>
  <sheetViews>
    <sheetView topLeftCell="A37" zoomScale="66" zoomScaleNormal="55" workbookViewId="0">
      <selection activeCell="I20" sqref="I20:N20"/>
    </sheetView>
  </sheetViews>
  <sheetFormatPr defaultColWidth="8.86328125" defaultRowHeight="13.9" x14ac:dyDescent="0.4"/>
  <cols>
    <col min="1" max="1" width="18.6640625" style="10" bestFit="1" customWidth="1"/>
    <col min="2" max="2" width="14.3984375" style="10" customWidth="1"/>
    <col min="3" max="3" width="13.59765625" style="10" customWidth="1"/>
    <col min="4" max="4" width="15.86328125" style="10" customWidth="1"/>
    <col min="5" max="5" width="35.796875" style="10" customWidth="1"/>
    <col min="6" max="6" width="18.9296875" style="10" customWidth="1"/>
    <col min="7" max="7" width="14.265625" style="10" customWidth="1"/>
    <col min="8" max="8" width="21.1328125" style="10" customWidth="1"/>
    <col min="9" max="9" width="12.6640625" style="10" customWidth="1"/>
    <col min="10" max="10" width="15.19921875" style="10" customWidth="1"/>
    <col min="11" max="11" width="13.33203125" style="10" customWidth="1"/>
    <col min="12" max="14" width="12.1328125" style="10" customWidth="1"/>
    <col min="15" max="16384" width="8.86328125" style="10"/>
  </cols>
  <sheetData>
    <row r="1" spans="1:14" ht="30.4" x14ac:dyDescent="0.8">
      <c r="A1" s="18" t="e" vm="274">
        <v>#VALUE!</v>
      </c>
      <c r="B1" s="19"/>
      <c r="C1" s="19"/>
      <c r="D1" s="19"/>
      <c r="E1" s="19"/>
      <c r="F1" s="19"/>
      <c r="G1" s="19"/>
      <c r="H1" s="19"/>
      <c r="I1" s="19"/>
      <c r="J1" s="19"/>
      <c r="K1" s="19"/>
      <c r="L1" s="19"/>
      <c r="M1" s="19"/>
      <c r="N1" s="19"/>
    </row>
    <row r="3" spans="1:14" ht="18.75" x14ac:dyDescent="0.5">
      <c r="A3" s="11" t="s">
        <v>96</v>
      </c>
      <c r="B3" s="12">
        <f ca="1">MIN(N21:N66)</f>
        <v>99.29</v>
      </c>
      <c r="E3" s="11" t="s">
        <v>122</v>
      </c>
      <c r="F3" s="12">
        <f ca="1">SUM(A21:A67)</f>
        <v>625984.60000000009</v>
      </c>
      <c r="I3" s="13">
        <v>44562</v>
      </c>
    </row>
    <row r="4" spans="1:14" ht="18.75" x14ac:dyDescent="0.5">
      <c r="A4" s="11" t="s">
        <v>97</v>
      </c>
      <c r="B4" s="14">
        <f ca="1">MAX(N21:N66)</f>
        <v>140.66</v>
      </c>
    </row>
    <row r="6" spans="1:14" x14ac:dyDescent="0.4">
      <c r="A6" s="10" t="s">
        <v>85</v>
      </c>
    </row>
    <row r="17" spans="1:14" x14ac:dyDescent="0.4">
      <c r="B17" s="10" t="s">
        <v>99</v>
      </c>
      <c r="C17" s="10" t="s">
        <v>95</v>
      </c>
    </row>
    <row r="18" spans="1:14" x14ac:dyDescent="0.4">
      <c r="A18" s="10" t="s">
        <v>86</v>
      </c>
      <c r="B18" s="10">
        <v>21</v>
      </c>
      <c r="C18" s="10">
        <v>22</v>
      </c>
    </row>
    <row r="20" spans="1:14" ht="15" x14ac:dyDescent="0.4">
      <c r="A20" s="20" t="s">
        <v>87</v>
      </c>
      <c r="B20" s="20" t="s">
        <v>88</v>
      </c>
      <c r="C20" s="20" t="s">
        <v>89</v>
      </c>
      <c r="D20" s="20" t="s">
        <v>95</v>
      </c>
      <c r="E20" s="20" t="s">
        <v>123</v>
      </c>
      <c r="F20" s="20" t="s">
        <v>90</v>
      </c>
      <c r="G20" s="20" t="s">
        <v>91</v>
      </c>
      <c r="H20" s="20" t="s">
        <v>92</v>
      </c>
      <c r="I20" s="22" t="str" cm="1">
        <f t="array" aca="1" ref="I20:N68" ca="1">_xlfn.STOCKHISTORY(A1,I3,TODAY(),0,1,0,5,2,3,4,1)</f>
        <v>Date</v>
      </c>
      <c r="J20" s="22" t="str">
        <f ca="1"/>
        <v>Volume</v>
      </c>
      <c r="K20" s="22" t="str">
        <f ca="1"/>
        <v>Open</v>
      </c>
      <c r="L20" s="22" t="str">
        <f ca="1"/>
        <v>High</v>
      </c>
      <c r="M20" s="22" t="str">
        <f ca="1"/>
        <v>Low</v>
      </c>
      <c r="N20" s="22" t="str">
        <f ca="1"/>
        <v>Close</v>
      </c>
    </row>
    <row r="21" spans="1:14" x14ac:dyDescent="0.4">
      <c r="A21" s="15">
        <f ca="1">E21*N21</f>
        <v>12880.000000000002</v>
      </c>
      <c r="B21" s="16">
        <f t="shared" ref="B21:B67" ca="1" si="0">IF(ROW()=B$18,(F21*H21)-(G21*H21),(F21*H21)-(G21*H21)+B20)</f>
        <v>12880.000000000002</v>
      </c>
      <c r="C21" s="17">
        <f ca="1">A21-B21</f>
        <v>0</v>
      </c>
      <c r="D21" s="17">
        <f>IF(AND(F21&gt;0,ROW()&gt;C$18),N21-$N$21,0)-IF(AND(G21&gt;0,ROW()&gt;C$18),N21-$N$21,0)</f>
        <v>0</v>
      </c>
      <c r="E21" s="16">
        <f t="shared" ref="E21:E67" si="1">IF(ROW()=B$18,F21-G21,(F21-G21)+E20)</f>
        <v>100</v>
      </c>
      <c r="F21" s="16">
        <v>100</v>
      </c>
      <c r="G21" s="16"/>
      <c r="H21" s="16" vm="275">
        <f ca="1">N21</f>
        <v>128.80000000000001</v>
      </c>
      <c r="I21" s="16" vm="3">
        <f ca="1"/>
        <v>44564</v>
      </c>
      <c r="J21" s="16" vm="276">
        <f ca="1"/>
        <v>18638186</v>
      </c>
      <c r="K21" s="16" vm="277">
        <f ca="1"/>
        <v>124.125</v>
      </c>
      <c r="L21" s="16" vm="278">
        <f ca="1"/>
        <v>129.58590000000001</v>
      </c>
      <c r="M21" s="16" vm="279">
        <f ca="1"/>
        <v>124</v>
      </c>
      <c r="N21" s="16" vm="275">
        <f ca="1"/>
        <v>128.80000000000001</v>
      </c>
    </row>
    <row r="22" spans="1:14" x14ac:dyDescent="0.4">
      <c r="A22" s="15">
        <f t="shared" ref="A22:A67" ca="1" si="2">E22*N22</f>
        <v>13340</v>
      </c>
      <c r="B22" s="16">
        <f t="shared" ca="1" si="0"/>
        <v>12880.000000000002</v>
      </c>
      <c r="C22" s="17">
        <f t="shared" ref="C22:C67" ca="1" si="3">A22-B22</f>
        <v>459.99999999999818</v>
      </c>
      <c r="D22" s="17">
        <f t="shared" ref="D22:D67" si="4">IF(AND(F22&gt;0,ROW()&gt;C$18),N22-$N$21,0)-IF(AND(G22&gt;0,ROW()&gt;C$18),N22-$N$21,0)</f>
        <v>0</v>
      </c>
      <c r="E22" s="16">
        <f t="shared" si="1"/>
        <v>100</v>
      </c>
      <c r="F22" s="16"/>
      <c r="G22" s="16"/>
      <c r="H22" s="16" vm="280">
        <f t="shared" ref="H22:H67" ca="1" si="5">N22</f>
        <v>133.4</v>
      </c>
      <c r="I22" s="16" vm="9">
        <f ca="1"/>
        <v>44565</v>
      </c>
      <c r="J22" s="16" vm="281">
        <f ca="1"/>
        <v>25554943</v>
      </c>
      <c r="K22" s="16" vm="282">
        <f ca="1"/>
        <v>130.87</v>
      </c>
      <c r="L22" s="16" vm="283">
        <f ca="1"/>
        <v>135.5</v>
      </c>
      <c r="M22" s="16" vm="284">
        <f ca="1"/>
        <v>130.30000000000001</v>
      </c>
      <c r="N22" s="16" vm="280">
        <f ca="1"/>
        <v>133.4</v>
      </c>
    </row>
    <row r="23" spans="1:14" x14ac:dyDescent="0.4">
      <c r="A23" s="15">
        <f t="shared" ca="1" si="2"/>
        <v>12706</v>
      </c>
      <c r="B23" s="16">
        <f t="shared" ca="1" si="0"/>
        <v>12880.000000000002</v>
      </c>
      <c r="C23" s="17">
        <f t="shared" ca="1" si="3"/>
        <v>-174.00000000000182</v>
      </c>
      <c r="D23" s="17">
        <f t="shared" si="4"/>
        <v>0</v>
      </c>
      <c r="E23" s="16">
        <f t="shared" si="1"/>
        <v>100</v>
      </c>
      <c r="F23" s="16"/>
      <c r="G23" s="16"/>
      <c r="H23" s="16" vm="285">
        <f t="shared" ca="1" si="5"/>
        <v>127.06</v>
      </c>
      <c r="I23" s="16" vm="15">
        <f ca="1"/>
        <v>44566</v>
      </c>
      <c r="J23" s="16" vm="286">
        <f ca="1"/>
        <v>17891191</v>
      </c>
      <c r="K23" s="16" vm="287">
        <f ca="1"/>
        <v>130.71</v>
      </c>
      <c r="L23" s="16" vm="288">
        <f ca="1"/>
        <v>130.88</v>
      </c>
      <c r="M23" s="16" vm="289">
        <f ca="1"/>
        <v>126.88</v>
      </c>
      <c r="N23" s="16" vm="285">
        <f ca="1"/>
        <v>127.06</v>
      </c>
    </row>
    <row r="24" spans="1:14" x14ac:dyDescent="0.4">
      <c r="A24" s="15">
        <f t="shared" ca="1" si="2"/>
        <v>12847</v>
      </c>
      <c r="B24" s="16">
        <f t="shared" ca="1" si="0"/>
        <v>12880.000000000002</v>
      </c>
      <c r="C24" s="17">
        <f t="shared" ca="1" si="3"/>
        <v>-33.000000000001819</v>
      </c>
      <c r="D24" s="17">
        <f t="shared" si="4"/>
        <v>0</v>
      </c>
      <c r="E24" s="16">
        <f t="shared" si="1"/>
        <v>100</v>
      </c>
      <c r="F24" s="16"/>
      <c r="G24" s="16"/>
      <c r="H24" s="16" vm="290">
        <f t="shared" ca="1" si="5"/>
        <v>128.47</v>
      </c>
      <c r="I24" s="16" vm="21">
        <f ca="1"/>
        <v>44567</v>
      </c>
      <c r="J24" s="16" vm="291">
        <f ca="1"/>
        <v>16248974</v>
      </c>
      <c r="K24" s="16" vm="292">
        <f ca="1"/>
        <v>127</v>
      </c>
      <c r="L24" s="16" vm="293">
        <f ca="1"/>
        <v>129</v>
      </c>
      <c r="M24" s="16" vm="294">
        <f ca="1"/>
        <v>124.81</v>
      </c>
      <c r="N24" s="16" vm="290">
        <f ca="1"/>
        <v>128.47</v>
      </c>
    </row>
    <row r="25" spans="1:14" x14ac:dyDescent="0.4">
      <c r="A25" s="15">
        <f t="shared" ca="1" si="2"/>
        <v>14820</v>
      </c>
      <c r="B25" s="16">
        <f t="shared" ca="1" si="0"/>
        <v>15350.000000000002</v>
      </c>
      <c r="C25" s="17">
        <f t="shared" ca="1" si="3"/>
        <v>-530.00000000000182</v>
      </c>
      <c r="D25" s="17">
        <f t="shared" ca="1" si="4"/>
        <v>-5.3000000000000114</v>
      </c>
      <c r="E25" s="16">
        <f t="shared" si="1"/>
        <v>120</v>
      </c>
      <c r="F25" s="16">
        <v>20</v>
      </c>
      <c r="G25" s="16"/>
      <c r="H25" s="16" vm="295">
        <f t="shared" ca="1" si="5"/>
        <v>123.5</v>
      </c>
      <c r="I25" s="16" vm="27">
        <f ca="1"/>
        <v>44568</v>
      </c>
      <c r="J25" s="16" vm="296">
        <f ca="1"/>
        <v>21248087</v>
      </c>
      <c r="K25" s="16" vm="297">
        <f ca="1"/>
        <v>126.55</v>
      </c>
      <c r="L25" s="16" vm="298">
        <f ca="1"/>
        <v>127.14</v>
      </c>
      <c r="M25" s="16" vm="299">
        <f ca="1"/>
        <v>123.31</v>
      </c>
      <c r="N25" s="16" vm="295">
        <f ca="1"/>
        <v>123.5</v>
      </c>
    </row>
    <row r="26" spans="1:14" x14ac:dyDescent="0.4">
      <c r="A26" s="15">
        <f t="shared" ca="1" si="2"/>
        <v>15001.2</v>
      </c>
      <c r="B26" s="16">
        <f t="shared" ca="1" si="0"/>
        <v>15350.000000000002</v>
      </c>
      <c r="C26" s="17">
        <f t="shared" ca="1" si="3"/>
        <v>-348.80000000000109</v>
      </c>
      <c r="D26" s="17">
        <f t="shared" si="4"/>
        <v>0</v>
      </c>
      <c r="E26" s="16">
        <f t="shared" si="1"/>
        <v>120</v>
      </c>
      <c r="F26" s="16"/>
      <c r="G26" s="16"/>
      <c r="H26" s="16" vm="300">
        <f t="shared" ca="1" si="5"/>
        <v>125.01</v>
      </c>
      <c r="I26" s="16" vm="33">
        <f ca="1"/>
        <v>44571</v>
      </c>
      <c r="J26" s="16" vm="301">
        <f ca="1"/>
        <v>11857712</v>
      </c>
      <c r="K26" s="16" vm="302">
        <f ca="1"/>
        <v>125.11</v>
      </c>
      <c r="L26" s="16" vm="303">
        <f ca="1"/>
        <v>125.87</v>
      </c>
      <c r="M26" s="16" vm="304">
        <f ca="1"/>
        <v>123.26</v>
      </c>
      <c r="N26" s="16" vm="300">
        <f ca="1"/>
        <v>125.01</v>
      </c>
    </row>
    <row r="27" spans="1:14" x14ac:dyDescent="0.4">
      <c r="A27" s="15">
        <f t="shared" ca="1" si="2"/>
        <v>15500.399999999998</v>
      </c>
      <c r="B27" s="16">
        <f t="shared" ca="1" si="0"/>
        <v>15350.000000000002</v>
      </c>
      <c r="C27" s="17">
        <f t="shared" ca="1" si="3"/>
        <v>150.399999999996</v>
      </c>
      <c r="D27" s="17">
        <f t="shared" si="4"/>
        <v>0</v>
      </c>
      <c r="E27" s="16">
        <f t="shared" si="1"/>
        <v>120</v>
      </c>
      <c r="F27" s="16"/>
      <c r="G27" s="16"/>
      <c r="H27" s="16" vm="305">
        <f t="shared" ca="1" si="5"/>
        <v>129.16999999999999</v>
      </c>
      <c r="I27" s="16" vm="39">
        <f ca="1"/>
        <v>44572</v>
      </c>
      <c r="J27" s="16" vm="306">
        <f ca="1"/>
        <v>12113148</v>
      </c>
      <c r="K27" s="16" vm="307">
        <f ca="1"/>
        <v>126.54</v>
      </c>
      <c r="L27" s="16" vm="308">
        <f ca="1"/>
        <v>129.55000000000001</v>
      </c>
      <c r="M27" s="16" vm="309">
        <f ca="1"/>
        <v>125.4975</v>
      </c>
      <c r="N27" s="16" vm="305">
        <f ca="1"/>
        <v>129.16999999999999</v>
      </c>
    </row>
    <row r="28" spans="1:14" x14ac:dyDescent="0.4">
      <c r="A28" s="15">
        <f t="shared" ca="1" si="2"/>
        <v>15867.599999999999</v>
      </c>
      <c r="B28" s="16">
        <f t="shared" ca="1" si="0"/>
        <v>15350.000000000002</v>
      </c>
      <c r="C28" s="17">
        <f t="shared" ca="1" si="3"/>
        <v>517.59999999999673</v>
      </c>
      <c r="D28" s="17">
        <f t="shared" si="4"/>
        <v>0</v>
      </c>
      <c r="E28" s="16">
        <f t="shared" si="1"/>
        <v>120</v>
      </c>
      <c r="F28" s="16"/>
      <c r="G28" s="16"/>
      <c r="H28" s="16" vm="310">
        <f t="shared" ca="1" si="5"/>
        <v>132.22999999999999</v>
      </c>
      <c r="I28" s="16" vm="45">
        <f ca="1"/>
        <v>44573</v>
      </c>
      <c r="J28" s="16" vm="311">
        <f ca="1"/>
        <v>16389195</v>
      </c>
      <c r="K28" s="16" vm="312">
        <f ca="1"/>
        <v>130.5</v>
      </c>
      <c r="L28" s="16" vm="313">
        <f ca="1"/>
        <v>132.91999999999999</v>
      </c>
      <c r="M28" s="16" vm="314">
        <f ca="1"/>
        <v>130.22</v>
      </c>
      <c r="N28" s="16" vm="310">
        <f ca="1"/>
        <v>132.22999999999999</v>
      </c>
    </row>
    <row r="29" spans="1:14" x14ac:dyDescent="0.4">
      <c r="A29" s="15">
        <f t="shared" ca="1" si="2"/>
        <v>16702.8</v>
      </c>
      <c r="B29" s="16">
        <f t="shared" ca="1" si="0"/>
        <v>15350.000000000002</v>
      </c>
      <c r="C29" s="17">
        <f t="shared" ca="1" si="3"/>
        <v>1352.7999999999975</v>
      </c>
      <c r="D29" s="17">
        <f t="shared" si="4"/>
        <v>0</v>
      </c>
      <c r="E29" s="16">
        <f t="shared" si="1"/>
        <v>120</v>
      </c>
      <c r="F29" s="16"/>
      <c r="G29" s="16"/>
      <c r="H29" s="16" vm="315">
        <f t="shared" ca="1" si="5"/>
        <v>139.19</v>
      </c>
      <c r="I29" s="16" vm="51">
        <f ca="1"/>
        <v>44574</v>
      </c>
      <c r="J29" s="16" vm="316">
        <f ca="1"/>
        <v>52019992</v>
      </c>
      <c r="K29" s="16" vm="317">
        <f ca="1"/>
        <v>140.75</v>
      </c>
      <c r="L29" s="16" vm="318">
        <f ca="1"/>
        <v>145</v>
      </c>
      <c r="M29" s="16" vm="319">
        <f ca="1"/>
        <v>138.91999999999999</v>
      </c>
      <c r="N29" s="16" vm="315">
        <f ca="1"/>
        <v>139.19</v>
      </c>
    </row>
    <row r="30" spans="1:14" x14ac:dyDescent="0.4">
      <c r="A30" s="15">
        <f t="shared" ca="1" si="2"/>
        <v>16879.2</v>
      </c>
      <c r="B30" s="16">
        <f t="shared" ca="1" si="0"/>
        <v>15350.000000000002</v>
      </c>
      <c r="C30" s="17">
        <f t="shared" ca="1" si="3"/>
        <v>1529.1999999999989</v>
      </c>
      <c r="D30" s="17">
        <f t="shared" si="4"/>
        <v>0</v>
      </c>
      <c r="E30" s="16">
        <f t="shared" si="1"/>
        <v>120</v>
      </c>
      <c r="F30" s="16"/>
      <c r="G30" s="16"/>
      <c r="H30" s="16" vm="320">
        <f t="shared" ca="1" si="5"/>
        <v>140.66</v>
      </c>
      <c r="I30" s="16" vm="55">
        <f ca="1"/>
        <v>44575</v>
      </c>
      <c r="J30" s="16" vm="321">
        <f ca="1"/>
        <v>28255335</v>
      </c>
      <c r="K30" s="16" vm="322">
        <f ca="1"/>
        <v>136.09</v>
      </c>
      <c r="L30" s="16" vm="323">
        <f ca="1"/>
        <v>143.88</v>
      </c>
      <c r="M30" s="16" vm="322">
        <f ca="1"/>
        <v>136.09</v>
      </c>
      <c r="N30" s="16" vm="320">
        <f ca="1"/>
        <v>140.66</v>
      </c>
    </row>
    <row r="31" spans="1:14" x14ac:dyDescent="0.4">
      <c r="A31" s="15">
        <f t="shared" ca="1" si="2"/>
        <v>16059.600000000002</v>
      </c>
      <c r="B31" s="16">
        <f t="shared" ca="1" si="0"/>
        <v>15350.000000000002</v>
      </c>
      <c r="C31" s="17">
        <f t="shared" ca="1" si="3"/>
        <v>709.60000000000036</v>
      </c>
      <c r="D31" s="17">
        <f t="shared" si="4"/>
        <v>0</v>
      </c>
      <c r="E31" s="16">
        <f t="shared" si="1"/>
        <v>120</v>
      </c>
      <c r="F31" s="16"/>
      <c r="G31" s="16"/>
      <c r="H31" s="16" vm="324">
        <f t="shared" ca="1" si="5"/>
        <v>133.83000000000001</v>
      </c>
      <c r="I31" s="16" vm="61">
        <f ca="1"/>
        <v>44579</v>
      </c>
      <c r="J31" s="16" vm="325">
        <f ca="1"/>
        <v>15202553</v>
      </c>
      <c r="K31" s="16" vm="326">
        <f ca="1"/>
        <v>136.75</v>
      </c>
      <c r="L31" s="16" vm="327">
        <f ca="1"/>
        <v>137.1799</v>
      </c>
      <c r="M31" s="16" vm="328">
        <f ca="1"/>
        <v>133.29</v>
      </c>
      <c r="N31" s="16" vm="324">
        <f ca="1"/>
        <v>133.83000000000001</v>
      </c>
    </row>
    <row r="32" spans="1:14" x14ac:dyDescent="0.4">
      <c r="A32" s="15">
        <f t="shared" ca="1" si="2"/>
        <v>15721.199999999999</v>
      </c>
      <c r="B32" s="16">
        <f t="shared" ca="1" si="0"/>
        <v>15350.000000000002</v>
      </c>
      <c r="C32" s="17">
        <f t="shared" ca="1" si="3"/>
        <v>371.19999999999709</v>
      </c>
      <c r="D32" s="17">
        <f t="shared" si="4"/>
        <v>0</v>
      </c>
      <c r="E32" s="16">
        <f t="shared" si="1"/>
        <v>120</v>
      </c>
      <c r="F32" s="16"/>
      <c r="G32" s="16"/>
      <c r="H32" s="16" vm="329">
        <f t="shared" ca="1" si="5"/>
        <v>131.01</v>
      </c>
      <c r="I32" s="16" vm="67">
        <f ca="1"/>
        <v>44580</v>
      </c>
      <c r="J32" s="16" vm="330">
        <f ca="1"/>
        <v>11155139</v>
      </c>
      <c r="K32" s="16" vm="331">
        <f ca="1"/>
        <v>134.62</v>
      </c>
      <c r="L32" s="16" vm="332">
        <f ca="1"/>
        <v>135.9</v>
      </c>
      <c r="M32" s="16" vm="333">
        <f ca="1"/>
        <v>130.94</v>
      </c>
      <c r="N32" s="16" vm="329">
        <f ca="1"/>
        <v>131.01</v>
      </c>
    </row>
    <row r="33" spans="1:14" x14ac:dyDescent="0.4">
      <c r="A33" s="15">
        <f t="shared" ca="1" si="2"/>
        <v>15399.600000000002</v>
      </c>
      <c r="B33" s="16">
        <f t="shared" ca="1" si="0"/>
        <v>15350.000000000002</v>
      </c>
      <c r="C33" s="17">
        <f t="shared" ca="1" si="3"/>
        <v>49.600000000000364</v>
      </c>
      <c r="D33" s="17">
        <f t="shared" si="4"/>
        <v>0</v>
      </c>
      <c r="E33" s="16">
        <f t="shared" si="1"/>
        <v>120</v>
      </c>
      <c r="F33" s="16"/>
      <c r="G33" s="16"/>
      <c r="H33" s="16" vm="334">
        <f t="shared" ca="1" si="5"/>
        <v>128.33000000000001</v>
      </c>
      <c r="I33" s="16" vm="73">
        <f ca="1"/>
        <v>44581</v>
      </c>
      <c r="J33" s="16" vm="335">
        <f ca="1"/>
        <v>11421884</v>
      </c>
      <c r="K33" s="16" vm="336">
        <f ca="1"/>
        <v>131.91999999999999</v>
      </c>
      <c r="L33" s="16" vm="337">
        <f ca="1"/>
        <v>132.7499</v>
      </c>
      <c r="M33" s="16" vm="338">
        <f ca="1"/>
        <v>128.19999999999999</v>
      </c>
      <c r="N33" s="16" vm="334">
        <f ca="1"/>
        <v>128.33000000000001</v>
      </c>
    </row>
    <row r="34" spans="1:14" x14ac:dyDescent="0.4">
      <c r="A34" s="15">
        <f t="shared" ca="1" si="2"/>
        <v>14943.6</v>
      </c>
      <c r="B34" s="16">
        <f t="shared" ca="1" si="0"/>
        <v>15350.000000000002</v>
      </c>
      <c r="C34" s="17">
        <f t="shared" ca="1" si="3"/>
        <v>-406.40000000000146</v>
      </c>
      <c r="D34" s="17">
        <f t="shared" si="4"/>
        <v>0</v>
      </c>
      <c r="E34" s="16">
        <f t="shared" si="1"/>
        <v>120</v>
      </c>
      <c r="F34" s="16"/>
      <c r="G34" s="16"/>
      <c r="H34" s="16" vm="339">
        <f t="shared" ca="1" si="5"/>
        <v>124.53</v>
      </c>
      <c r="I34" s="16" vm="79">
        <f ca="1"/>
        <v>44582</v>
      </c>
      <c r="J34" s="16" vm="340">
        <f ca="1"/>
        <v>15573725</v>
      </c>
      <c r="K34" s="16" vm="341">
        <f ca="1"/>
        <v>127.08</v>
      </c>
      <c r="L34" s="16" vm="342">
        <f ca="1"/>
        <v>127.98</v>
      </c>
      <c r="M34" s="16" vm="343">
        <f ca="1"/>
        <v>124.27</v>
      </c>
      <c r="N34" s="16" vm="339">
        <f ca="1"/>
        <v>124.53</v>
      </c>
    </row>
    <row r="35" spans="1:14" x14ac:dyDescent="0.4">
      <c r="A35" s="15">
        <f t="shared" ca="1" si="2"/>
        <v>15115.199999999999</v>
      </c>
      <c r="B35" s="16">
        <f t="shared" ca="1" si="0"/>
        <v>15350.000000000002</v>
      </c>
      <c r="C35" s="17">
        <f t="shared" ca="1" si="3"/>
        <v>-234.80000000000291</v>
      </c>
      <c r="D35" s="17">
        <f t="shared" si="4"/>
        <v>0</v>
      </c>
      <c r="E35" s="16">
        <f t="shared" si="1"/>
        <v>120</v>
      </c>
      <c r="F35" s="16"/>
      <c r="G35" s="16"/>
      <c r="H35" s="16" vm="344">
        <f t="shared" ca="1" si="5"/>
        <v>125.96</v>
      </c>
      <c r="I35" s="16" vm="85">
        <f ca="1"/>
        <v>44585</v>
      </c>
      <c r="J35" s="16" vm="345">
        <f ca="1"/>
        <v>17100523</v>
      </c>
      <c r="K35" s="16" vm="346">
        <f ca="1"/>
        <v>123.77</v>
      </c>
      <c r="L35" s="16" vm="347">
        <f ca="1"/>
        <v>126.07</v>
      </c>
      <c r="M35" s="16" vm="348">
        <f ca="1"/>
        <v>120.13</v>
      </c>
      <c r="N35" s="16" vm="344">
        <f ca="1"/>
        <v>125.96</v>
      </c>
    </row>
    <row r="36" spans="1:14" x14ac:dyDescent="0.4">
      <c r="A36" s="15">
        <f t="shared" ca="1" si="2"/>
        <v>14697.6</v>
      </c>
      <c r="B36" s="16">
        <f t="shared" ca="1" si="0"/>
        <v>15350.000000000002</v>
      </c>
      <c r="C36" s="17">
        <f t="shared" ca="1" si="3"/>
        <v>-652.40000000000146</v>
      </c>
      <c r="D36" s="17">
        <f t="shared" si="4"/>
        <v>0</v>
      </c>
      <c r="E36" s="16">
        <f t="shared" si="1"/>
        <v>120</v>
      </c>
      <c r="F36" s="16"/>
      <c r="G36" s="16"/>
      <c r="H36" s="16" vm="349">
        <f t="shared" ca="1" si="5"/>
        <v>122.48</v>
      </c>
      <c r="I36" s="16" vm="91">
        <f ca="1"/>
        <v>44586</v>
      </c>
      <c r="J36" s="16" vm="350">
        <f ca="1"/>
        <v>11370503</v>
      </c>
      <c r="K36" s="16" vm="351">
        <f ca="1"/>
        <v>125.49</v>
      </c>
      <c r="L36" s="16" vm="352">
        <f ca="1"/>
        <v>125.82</v>
      </c>
      <c r="M36" s="16" vm="353">
        <f ca="1"/>
        <v>121.7</v>
      </c>
      <c r="N36" s="16" vm="349">
        <f ca="1"/>
        <v>122.48</v>
      </c>
    </row>
    <row r="37" spans="1:14" x14ac:dyDescent="0.4">
      <c r="A37" s="15">
        <f t="shared" ca="1" si="2"/>
        <v>14769.6</v>
      </c>
      <c r="B37" s="16">
        <f t="shared" ca="1" si="0"/>
        <v>15350.000000000002</v>
      </c>
      <c r="C37" s="17">
        <f t="shared" ca="1" si="3"/>
        <v>-580.40000000000146</v>
      </c>
      <c r="D37" s="17">
        <f t="shared" si="4"/>
        <v>0</v>
      </c>
      <c r="E37" s="16">
        <f t="shared" si="1"/>
        <v>120</v>
      </c>
      <c r="F37" s="16"/>
      <c r="G37" s="16"/>
      <c r="H37" s="16" vm="354">
        <f t="shared" ca="1" si="5"/>
        <v>123.08</v>
      </c>
      <c r="I37" s="16" vm="97">
        <f ca="1"/>
        <v>44587</v>
      </c>
      <c r="J37" s="16" vm="355">
        <f ca="1"/>
        <v>13592103</v>
      </c>
      <c r="K37" s="16" vm="356">
        <f ca="1"/>
        <v>125.38</v>
      </c>
      <c r="L37" s="16" vm="357">
        <f ca="1"/>
        <v>126.67149999999999</v>
      </c>
      <c r="M37" s="16" vm="358">
        <f ca="1"/>
        <v>121.89</v>
      </c>
      <c r="N37" s="16" vm="354">
        <f ca="1"/>
        <v>123.08</v>
      </c>
    </row>
    <row r="38" spans="1:14" x14ac:dyDescent="0.4">
      <c r="A38" s="15">
        <f t="shared" ca="1" si="2"/>
        <v>12801.8</v>
      </c>
      <c r="B38" s="16">
        <f t="shared" ca="1" si="0"/>
        <v>14186.200000000003</v>
      </c>
      <c r="C38" s="17">
        <f t="shared" ca="1" si="3"/>
        <v>-1384.4000000000033</v>
      </c>
      <c r="D38" s="17">
        <f t="shared" ca="1" si="4"/>
        <v>12.420000000000016</v>
      </c>
      <c r="E38" s="16">
        <f t="shared" si="1"/>
        <v>110</v>
      </c>
      <c r="F38" s="16"/>
      <c r="G38" s="16">
        <v>10</v>
      </c>
      <c r="H38" s="16" vm="359">
        <f t="shared" ca="1" si="5"/>
        <v>116.38</v>
      </c>
      <c r="I38" s="16" vm="103">
        <f ca="1"/>
        <v>44588</v>
      </c>
      <c r="J38" s="16" vm="360">
        <f ca="1"/>
        <v>18599845</v>
      </c>
      <c r="K38" s="16" vm="279">
        <f ca="1"/>
        <v>124</v>
      </c>
      <c r="L38" s="16" vm="361">
        <f ca="1"/>
        <v>124.14</v>
      </c>
      <c r="M38" s="16" vm="362">
        <f ca="1"/>
        <v>116.03</v>
      </c>
      <c r="N38" s="16" vm="359">
        <f ca="1"/>
        <v>116.38</v>
      </c>
    </row>
    <row r="39" spans="1:14" x14ac:dyDescent="0.4">
      <c r="A39" s="15">
        <f t="shared" ca="1" si="2"/>
        <v>12937.1</v>
      </c>
      <c r="B39" s="16">
        <f t="shared" ca="1" si="0"/>
        <v>14186.200000000003</v>
      </c>
      <c r="C39" s="17">
        <f t="shared" ca="1" si="3"/>
        <v>-1249.1000000000022</v>
      </c>
      <c r="D39" s="17">
        <f t="shared" si="4"/>
        <v>0</v>
      </c>
      <c r="E39" s="16">
        <f t="shared" si="1"/>
        <v>110</v>
      </c>
      <c r="F39" s="16"/>
      <c r="G39" s="16"/>
      <c r="H39" s="16" vm="363">
        <f t="shared" ca="1" si="5"/>
        <v>117.61</v>
      </c>
      <c r="I39" s="16" vm="109">
        <f ca="1"/>
        <v>44589</v>
      </c>
      <c r="J39" s="16" vm="364">
        <f ca="1"/>
        <v>14005884</v>
      </c>
      <c r="K39" s="16" vm="365">
        <f ca="1"/>
        <v>118.71</v>
      </c>
      <c r="L39" s="16" vm="366">
        <f ca="1"/>
        <v>119.6</v>
      </c>
      <c r="M39" s="16" vm="367">
        <f ca="1"/>
        <v>114.19</v>
      </c>
      <c r="N39" s="16" vm="363">
        <f ca="1"/>
        <v>117.61</v>
      </c>
    </row>
    <row r="40" spans="1:14" x14ac:dyDescent="0.4">
      <c r="A40" s="15">
        <f t="shared" ca="1" si="2"/>
        <v>13489.3</v>
      </c>
      <c r="B40" s="16">
        <f t="shared" ca="1" si="0"/>
        <v>14186.200000000003</v>
      </c>
      <c r="C40" s="17">
        <f t="shared" ca="1" si="3"/>
        <v>-696.90000000000327</v>
      </c>
      <c r="D40" s="17">
        <f t="shared" si="4"/>
        <v>0</v>
      </c>
      <c r="E40" s="16">
        <f t="shared" si="1"/>
        <v>110</v>
      </c>
      <c r="F40" s="16"/>
      <c r="G40" s="16"/>
      <c r="H40" s="16" vm="368">
        <f t="shared" ca="1" si="5"/>
        <v>122.63</v>
      </c>
      <c r="I40" s="16" vm="115">
        <f ca="1"/>
        <v>44592</v>
      </c>
      <c r="J40" s="16" vm="369">
        <f ca="1"/>
        <v>10189146</v>
      </c>
      <c r="K40" s="16" vm="370">
        <f ca="1"/>
        <v>119.52</v>
      </c>
      <c r="L40" s="16" vm="371">
        <f ca="1"/>
        <v>122.77</v>
      </c>
      <c r="M40" s="16" vm="372">
        <f ca="1"/>
        <v>118.81</v>
      </c>
      <c r="N40" s="16" vm="368">
        <f ca="1"/>
        <v>122.63</v>
      </c>
    </row>
    <row r="41" spans="1:14" x14ac:dyDescent="0.4">
      <c r="A41" s="15">
        <f t="shared" ca="1" si="2"/>
        <v>13535.5</v>
      </c>
      <c r="B41" s="16">
        <f t="shared" ca="1" si="0"/>
        <v>14186.200000000003</v>
      </c>
      <c r="C41" s="17">
        <f t="shared" ca="1" si="3"/>
        <v>-650.70000000000255</v>
      </c>
      <c r="D41" s="17">
        <f t="shared" si="4"/>
        <v>0</v>
      </c>
      <c r="E41" s="16">
        <f t="shared" si="1"/>
        <v>110</v>
      </c>
      <c r="F41" s="16"/>
      <c r="G41" s="16"/>
      <c r="H41" s="16" vm="373">
        <f t="shared" ca="1" si="5"/>
        <v>123.05</v>
      </c>
      <c r="I41" s="16" vm="121">
        <f ca="1"/>
        <v>44593</v>
      </c>
      <c r="J41" s="16" vm="374">
        <f ca="1"/>
        <v>6956333</v>
      </c>
      <c r="K41" s="16" vm="375">
        <f ca="1"/>
        <v>122.9</v>
      </c>
      <c r="L41" s="16" vm="376">
        <f ca="1"/>
        <v>123.23690000000001</v>
      </c>
      <c r="M41" s="16" vm="377">
        <f ca="1"/>
        <v>120.1</v>
      </c>
      <c r="N41" s="16" vm="373">
        <f ca="1"/>
        <v>123.05</v>
      </c>
    </row>
    <row r="42" spans="1:14" x14ac:dyDescent="0.4">
      <c r="A42" s="15">
        <f t="shared" ca="1" si="2"/>
        <v>13656.5</v>
      </c>
      <c r="B42" s="16">
        <f t="shared" ca="1" si="0"/>
        <v>14186.200000000003</v>
      </c>
      <c r="C42" s="17">
        <f t="shared" ca="1" si="3"/>
        <v>-529.70000000000255</v>
      </c>
      <c r="D42" s="17">
        <f t="shared" si="4"/>
        <v>0</v>
      </c>
      <c r="E42" s="16">
        <f t="shared" si="1"/>
        <v>110</v>
      </c>
      <c r="F42" s="16"/>
      <c r="G42" s="16"/>
      <c r="H42" s="16" vm="378">
        <f t="shared" ca="1" si="5"/>
        <v>124.15</v>
      </c>
      <c r="I42" s="16" vm="127">
        <f ca="1"/>
        <v>44594</v>
      </c>
      <c r="J42" s="16" vm="379">
        <f ca="1"/>
        <v>8562948</v>
      </c>
      <c r="K42" s="16" vm="380">
        <f ca="1"/>
        <v>126.23</v>
      </c>
      <c r="L42" s="16" vm="381">
        <f ca="1"/>
        <v>126.47</v>
      </c>
      <c r="M42" s="16" vm="382">
        <f ca="1"/>
        <v>122.55</v>
      </c>
      <c r="N42" s="16" vm="378">
        <f ca="1"/>
        <v>124.15</v>
      </c>
    </row>
    <row r="43" spans="1:14" x14ac:dyDescent="0.4">
      <c r="A43" s="15">
        <f t="shared" ca="1" si="2"/>
        <v>13182.4</v>
      </c>
      <c r="B43" s="16">
        <f t="shared" ca="1" si="0"/>
        <v>14186.200000000003</v>
      </c>
      <c r="C43" s="17">
        <f t="shared" ca="1" si="3"/>
        <v>-1003.8000000000029</v>
      </c>
      <c r="D43" s="17">
        <f t="shared" si="4"/>
        <v>0</v>
      </c>
      <c r="E43" s="16">
        <f t="shared" si="1"/>
        <v>110</v>
      </c>
      <c r="F43" s="16"/>
      <c r="G43" s="16"/>
      <c r="H43" s="16" vm="383">
        <f t="shared" ca="1" si="5"/>
        <v>119.84</v>
      </c>
      <c r="I43" s="16" vm="131">
        <f ca="1"/>
        <v>44595</v>
      </c>
      <c r="J43" s="16" vm="384">
        <f ca="1"/>
        <v>9926778</v>
      </c>
      <c r="K43" s="16" vm="385">
        <f ca="1"/>
        <v>121.45</v>
      </c>
      <c r="L43" s="16" vm="386">
        <f ca="1"/>
        <v>123.88</v>
      </c>
      <c r="M43" s="16" vm="387">
        <f ca="1"/>
        <v>119.25</v>
      </c>
      <c r="N43" s="16" vm="383">
        <f ca="1"/>
        <v>119.84</v>
      </c>
    </row>
    <row r="44" spans="1:14" x14ac:dyDescent="0.4">
      <c r="A44" s="15">
        <f t="shared" ca="1" si="2"/>
        <v>13312.199999999999</v>
      </c>
      <c r="B44" s="16">
        <f t="shared" ca="1" si="0"/>
        <v>14186.200000000003</v>
      </c>
      <c r="C44" s="17">
        <f t="shared" ca="1" si="3"/>
        <v>-874.00000000000364</v>
      </c>
      <c r="D44" s="17">
        <f t="shared" si="4"/>
        <v>0</v>
      </c>
      <c r="E44" s="16">
        <f t="shared" si="1"/>
        <v>110</v>
      </c>
      <c r="F44" s="16"/>
      <c r="G44" s="16"/>
      <c r="H44" s="16" vm="388">
        <f t="shared" ca="1" si="5"/>
        <v>121.02</v>
      </c>
      <c r="I44" s="16" vm="137">
        <f ca="1"/>
        <v>44596</v>
      </c>
      <c r="J44" s="16" vm="389">
        <f ca="1"/>
        <v>5743240</v>
      </c>
      <c r="K44" s="16" vm="390">
        <f ca="1"/>
        <v>120.44</v>
      </c>
      <c r="L44" s="16" vm="391">
        <f ca="1"/>
        <v>121.83</v>
      </c>
      <c r="M44" s="16" vm="392">
        <f ca="1"/>
        <v>119.39</v>
      </c>
      <c r="N44" s="16" vm="388">
        <f ca="1"/>
        <v>121.02</v>
      </c>
    </row>
    <row r="45" spans="1:14" x14ac:dyDescent="0.4">
      <c r="A45" s="15">
        <f t="shared" ca="1" si="2"/>
        <v>13454.1</v>
      </c>
      <c r="B45" s="16">
        <f t="shared" ca="1" si="0"/>
        <v>14186.200000000003</v>
      </c>
      <c r="C45" s="17">
        <f t="shared" ca="1" si="3"/>
        <v>-732.10000000000218</v>
      </c>
      <c r="D45" s="17">
        <f t="shared" si="4"/>
        <v>0</v>
      </c>
      <c r="E45" s="16">
        <f t="shared" si="1"/>
        <v>110</v>
      </c>
      <c r="F45" s="16"/>
      <c r="G45" s="16"/>
      <c r="H45" s="16" vm="393">
        <f t="shared" ca="1" si="5"/>
        <v>122.31</v>
      </c>
      <c r="I45" s="16" vm="143">
        <f ca="1"/>
        <v>44599</v>
      </c>
      <c r="J45" s="16" vm="394">
        <f ca="1"/>
        <v>6562909</v>
      </c>
      <c r="K45" s="16" vm="395">
        <f ca="1"/>
        <v>122.56</v>
      </c>
      <c r="L45" s="16" vm="396">
        <f ca="1"/>
        <v>124.1</v>
      </c>
      <c r="M45" s="16" vm="397">
        <f ca="1"/>
        <v>121.88</v>
      </c>
      <c r="N45" s="16" vm="393">
        <f ca="1"/>
        <v>122.31</v>
      </c>
    </row>
    <row r="46" spans="1:14" x14ac:dyDescent="0.4">
      <c r="A46" s="15">
        <f t="shared" ca="1" si="2"/>
        <v>13608.099999999999</v>
      </c>
      <c r="B46" s="16">
        <f t="shared" ca="1" si="0"/>
        <v>14186.200000000003</v>
      </c>
      <c r="C46" s="17">
        <f t="shared" ca="1" si="3"/>
        <v>-578.100000000004</v>
      </c>
      <c r="D46" s="17">
        <f t="shared" si="4"/>
        <v>0</v>
      </c>
      <c r="E46" s="16">
        <f t="shared" si="1"/>
        <v>110</v>
      </c>
      <c r="F46" s="16"/>
      <c r="G46" s="16"/>
      <c r="H46" s="16" vm="398">
        <f t="shared" ca="1" si="5"/>
        <v>123.71</v>
      </c>
      <c r="I46" s="16" vm="148">
        <f ca="1"/>
        <v>44600</v>
      </c>
      <c r="J46" s="16" vm="399">
        <f ca="1"/>
        <v>7036211</v>
      </c>
      <c r="K46" s="16" vm="400">
        <f ca="1"/>
        <v>122</v>
      </c>
      <c r="L46" s="16" vm="401">
        <f ca="1"/>
        <v>123.86</v>
      </c>
      <c r="M46" s="16" vm="402">
        <f ca="1"/>
        <v>121.61</v>
      </c>
      <c r="N46" s="16" vm="398">
        <f ca="1"/>
        <v>123.71</v>
      </c>
    </row>
    <row r="47" spans="1:14" x14ac:dyDescent="0.4">
      <c r="A47" s="15">
        <f t="shared" ca="1" si="2"/>
        <v>14434.8</v>
      </c>
      <c r="B47" s="16">
        <f t="shared" ca="1" si="0"/>
        <v>14813.800000000003</v>
      </c>
      <c r="C47" s="17">
        <f t="shared" ca="1" si="3"/>
        <v>-379.00000000000364</v>
      </c>
      <c r="D47" s="17">
        <f t="shared" ca="1" si="4"/>
        <v>-3.2800000000000153</v>
      </c>
      <c r="E47" s="16">
        <f t="shared" si="1"/>
        <v>115</v>
      </c>
      <c r="F47" s="16">
        <v>5</v>
      </c>
      <c r="G47" s="16"/>
      <c r="H47" s="16" vm="403">
        <f t="shared" ca="1" si="5"/>
        <v>125.52</v>
      </c>
      <c r="I47" s="16" vm="153">
        <f ca="1"/>
        <v>44601</v>
      </c>
      <c r="J47" s="16" vm="404">
        <f ca="1"/>
        <v>10979701</v>
      </c>
      <c r="K47" s="16" vm="405">
        <f ca="1"/>
        <v>124.88</v>
      </c>
      <c r="L47" s="16" vm="406">
        <f ca="1"/>
        <v>125.55</v>
      </c>
      <c r="M47" s="16" vm="407">
        <f ca="1"/>
        <v>122.76</v>
      </c>
      <c r="N47" s="16" vm="403">
        <f ca="1"/>
        <v>125.52</v>
      </c>
    </row>
    <row r="48" spans="1:14" x14ac:dyDescent="0.4">
      <c r="A48" s="15">
        <f t="shared" ca="1" si="2"/>
        <v>14341.65</v>
      </c>
      <c r="B48" s="16">
        <f t="shared" ca="1" si="0"/>
        <v>14813.800000000003</v>
      </c>
      <c r="C48" s="17">
        <f t="shared" ca="1" si="3"/>
        <v>-472.15000000000327</v>
      </c>
      <c r="D48" s="17">
        <f t="shared" si="4"/>
        <v>0</v>
      </c>
      <c r="E48" s="16">
        <f t="shared" si="1"/>
        <v>115</v>
      </c>
      <c r="F48" s="16"/>
      <c r="G48" s="16"/>
      <c r="H48" s="16" vm="408">
        <f t="shared" ca="1" si="5"/>
        <v>124.71</v>
      </c>
      <c r="I48" s="16" vm="159">
        <f ca="1"/>
        <v>44602</v>
      </c>
      <c r="J48" s="16" vm="409">
        <f ca="1"/>
        <v>10474922</v>
      </c>
      <c r="K48" s="16" vm="410">
        <f ca="1"/>
        <v>124.8</v>
      </c>
      <c r="L48" s="16" vm="411">
        <f ca="1"/>
        <v>128.66</v>
      </c>
      <c r="M48" s="16" vm="412">
        <f ca="1"/>
        <v>124.36</v>
      </c>
      <c r="N48" s="16" vm="408">
        <f ca="1"/>
        <v>124.71</v>
      </c>
    </row>
    <row r="49" spans="1:14" x14ac:dyDescent="0.4">
      <c r="A49" s="15">
        <f t="shared" ca="1" si="2"/>
        <v>13916.150000000001</v>
      </c>
      <c r="B49" s="16">
        <f t="shared" ca="1" si="0"/>
        <v>14813.800000000003</v>
      </c>
      <c r="C49" s="17">
        <f t="shared" ca="1" si="3"/>
        <v>-897.65000000000146</v>
      </c>
      <c r="D49" s="17">
        <f t="shared" si="4"/>
        <v>0</v>
      </c>
      <c r="E49" s="16">
        <f t="shared" si="1"/>
        <v>115</v>
      </c>
      <c r="F49" s="16"/>
      <c r="G49" s="16"/>
      <c r="H49" s="16" vm="413">
        <f t="shared" ca="1" si="5"/>
        <v>121.01</v>
      </c>
      <c r="I49" s="16" vm="165">
        <f ca="1"/>
        <v>44603</v>
      </c>
      <c r="J49" s="16" vm="414">
        <f ca="1"/>
        <v>9845686</v>
      </c>
      <c r="K49" s="16" vm="415">
        <f ca="1"/>
        <v>125.5</v>
      </c>
      <c r="L49" s="16" vm="416">
        <f ca="1"/>
        <v>126.58</v>
      </c>
      <c r="M49" s="16" vm="417">
        <f ca="1"/>
        <v>120.45</v>
      </c>
      <c r="N49" s="16" vm="413">
        <f ca="1"/>
        <v>121.01</v>
      </c>
    </row>
    <row r="50" spans="1:14" x14ac:dyDescent="0.4">
      <c r="A50" s="15">
        <f t="shared" ca="1" si="2"/>
        <v>13773.55</v>
      </c>
      <c r="B50" s="16">
        <f t="shared" ca="1" si="0"/>
        <v>14813.800000000003</v>
      </c>
      <c r="C50" s="17">
        <f t="shared" ca="1" si="3"/>
        <v>-1040.2500000000036</v>
      </c>
      <c r="D50" s="17">
        <f t="shared" si="4"/>
        <v>0</v>
      </c>
      <c r="E50" s="16">
        <f t="shared" si="1"/>
        <v>115</v>
      </c>
      <c r="F50" s="16"/>
      <c r="G50" s="16"/>
      <c r="H50" s="16" vm="418">
        <f t="shared" ca="1" si="5"/>
        <v>119.77</v>
      </c>
      <c r="I50" s="16" vm="170">
        <f ca="1"/>
        <v>44606</v>
      </c>
      <c r="J50" s="16" vm="419">
        <f ca="1"/>
        <v>8081751</v>
      </c>
      <c r="K50" s="16" vm="420">
        <f ca="1"/>
        <v>119.95</v>
      </c>
      <c r="L50" s="16" vm="421">
        <f ca="1"/>
        <v>121.55</v>
      </c>
      <c r="M50" s="16" vm="422">
        <f ca="1"/>
        <v>118</v>
      </c>
      <c r="N50" s="16" vm="418">
        <f ca="1"/>
        <v>119.77</v>
      </c>
    </row>
    <row r="51" spans="1:14" x14ac:dyDescent="0.4">
      <c r="A51" s="15">
        <f t="shared" ca="1" si="2"/>
        <v>14319.8</v>
      </c>
      <c r="B51" s="16">
        <f t="shared" ca="1" si="0"/>
        <v>14813.800000000003</v>
      </c>
      <c r="C51" s="17">
        <f t="shared" ca="1" si="3"/>
        <v>-494.00000000000364</v>
      </c>
      <c r="D51" s="17">
        <f t="shared" si="4"/>
        <v>0</v>
      </c>
      <c r="E51" s="16">
        <f t="shared" si="1"/>
        <v>115</v>
      </c>
      <c r="F51" s="16"/>
      <c r="G51" s="16"/>
      <c r="H51" s="16" vm="423">
        <f t="shared" ca="1" si="5"/>
        <v>124.52</v>
      </c>
      <c r="I51" s="16" vm="175">
        <f ca="1"/>
        <v>44607</v>
      </c>
      <c r="J51" s="16" vm="424">
        <f ca="1"/>
        <v>9258676</v>
      </c>
      <c r="K51" s="16" vm="425">
        <f ca="1"/>
        <v>122.015</v>
      </c>
      <c r="L51" s="16" vm="426">
        <f ca="1"/>
        <v>124.61</v>
      </c>
      <c r="M51" s="16" vm="427">
        <f ca="1"/>
        <v>121.46</v>
      </c>
      <c r="N51" s="16" vm="423">
        <f ca="1"/>
        <v>124.52</v>
      </c>
    </row>
    <row r="52" spans="1:14" x14ac:dyDescent="0.4">
      <c r="A52" s="15">
        <f t="shared" ca="1" si="2"/>
        <v>14214</v>
      </c>
      <c r="B52" s="16">
        <f t="shared" ca="1" si="0"/>
        <v>14813.800000000003</v>
      </c>
      <c r="C52" s="17">
        <f t="shared" ca="1" si="3"/>
        <v>-599.80000000000291</v>
      </c>
      <c r="D52" s="17">
        <f t="shared" si="4"/>
        <v>0</v>
      </c>
      <c r="E52" s="16">
        <f t="shared" si="1"/>
        <v>115</v>
      </c>
      <c r="F52" s="16"/>
      <c r="G52" s="16"/>
      <c r="H52" s="16" vm="428">
        <f t="shared" ca="1" si="5"/>
        <v>123.6</v>
      </c>
      <c r="I52" s="16" vm="181">
        <f ca="1"/>
        <v>44608</v>
      </c>
      <c r="J52" s="16" vm="429">
        <f ca="1"/>
        <v>5749484</v>
      </c>
      <c r="K52" s="16" vm="430">
        <f ca="1"/>
        <v>123.14</v>
      </c>
      <c r="L52" s="16" vm="431">
        <f ca="1"/>
        <v>124.29</v>
      </c>
      <c r="M52" s="16" vm="432">
        <f ca="1"/>
        <v>121.57</v>
      </c>
      <c r="N52" s="16" vm="428">
        <f ca="1"/>
        <v>123.6</v>
      </c>
    </row>
    <row r="53" spans="1:14" x14ac:dyDescent="0.4">
      <c r="A53" s="15">
        <f t="shared" ca="1" si="2"/>
        <v>13772.400000000001</v>
      </c>
      <c r="B53" s="16">
        <f t="shared" ca="1" si="0"/>
        <v>14813.800000000003</v>
      </c>
      <c r="C53" s="17">
        <f t="shared" ca="1" si="3"/>
        <v>-1041.4000000000015</v>
      </c>
      <c r="D53" s="17">
        <f t="shared" si="4"/>
        <v>0</v>
      </c>
      <c r="E53" s="16">
        <f t="shared" si="1"/>
        <v>115</v>
      </c>
      <c r="F53" s="16"/>
      <c r="G53" s="16"/>
      <c r="H53" s="16" vm="433">
        <f t="shared" ca="1" si="5"/>
        <v>119.76</v>
      </c>
      <c r="I53" s="16" vm="186">
        <f ca="1"/>
        <v>44609</v>
      </c>
      <c r="J53" s="16" vm="434">
        <f ca="1"/>
        <v>7976737</v>
      </c>
      <c r="K53" s="16" vm="435">
        <f ca="1"/>
        <v>122.49</v>
      </c>
      <c r="L53" s="16" vm="436">
        <f ca="1"/>
        <v>122.75</v>
      </c>
      <c r="M53" s="16" vm="437">
        <f ca="1"/>
        <v>119.65</v>
      </c>
      <c r="N53" s="16" vm="433">
        <f ca="1"/>
        <v>119.76</v>
      </c>
    </row>
    <row r="54" spans="1:14" x14ac:dyDescent="0.4">
      <c r="A54" s="15">
        <f t="shared" ca="1" si="2"/>
        <v>13720.65</v>
      </c>
      <c r="B54" s="16">
        <f t="shared" ca="1" si="0"/>
        <v>14813.800000000003</v>
      </c>
      <c r="C54" s="17">
        <f t="shared" ca="1" si="3"/>
        <v>-1093.1500000000033</v>
      </c>
      <c r="D54" s="17">
        <f t="shared" si="4"/>
        <v>0</v>
      </c>
      <c r="E54" s="16">
        <f t="shared" si="1"/>
        <v>115</v>
      </c>
      <c r="F54" s="16"/>
      <c r="G54" s="16"/>
      <c r="H54" s="16" vm="438">
        <f t="shared" ca="1" si="5"/>
        <v>119.31</v>
      </c>
      <c r="I54" s="16" vm="192">
        <f ca="1"/>
        <v>44610</v>
      </c>
      <c r="J54" s="16" vm="439">
        <f ca="1"/>
        <v>8389010</v>
      </c>
      <c r="K54" s="16" vm="440">
        <f ca="1"/>
        <v>120.52</v>
      </c>
      <c r="L54" s="16" vm="441">
        <f ca="1"/>
        <v>120.69</v>
      </c>
      <c r="M54" s="16" vm="442">
        <f ca="1"/>
        <v>118.45</v>
      </c>
      <c r="N54" s="16" vm="438">
        <f ca="1"/>
        <v>119.31</v>
      </c>
    </row>
    <row r="55" spans="1:14" x14ac:dyDescent="0.4">
      <c r="A55" s="15">
        <f t="shared" ca="1" si="2"/>
        <v>11691</v>
      </c>
      <c r="B55" s="16">
        <f t="shared" ca="1" si="0"/>
        <v>13060.150000000003</v>
      </c>
      <c r="C55" s="17">
        <f t="shared" ca="1" si="3"/>
        <v>-1369.1500000000033</v>
      </c>
      <c r="D55" s="17">
        <f t="shared" ca="1" si="4"/>
        <v>11.890000000000015</v>
      </c>
      <c r="E55" s="16">
        <f t="shared" si="1"/>
        <v>100</v>
      </c>
      <c r="F55" s="16"/>
      <c r="G55" s="16">
        <v>15</v>
      </c>
      <c r="H55" s="16" vm="443">
        <f t="shared" ca="1" si="5"/>
        <v>116.91</v>
      </c>
      <c r="I55" s="16" vm="197">
        <f ca="1"/>
        <v>44614</v>
      </c>
      <c r="J55" s="16" vm="444">
        <f ca="1"/>
        <v>9793472</v>
      </c>
      <c r="K55" s="16" vm="445">
        <f ca="1"/>
        <v>117.5</v>
      </c>
      <c r="L55" s="16" vm="446">
        <f ca="1"/>
        <v>119.36</v>
      </c>
      <c r="M55" s="16" vm="447">
        <f ca="1"/>
        <v>115.72</v>
      </c>
      <c r="N55" s="16" vm="443">
        <f ca="1"/>
        <v>116.91</v>
      </c>
    </row>
    <row r="56" spans="1:14" x14ac:dyDescent="0.4">
      <c r="A56" s="15">
        <f t="shared" ca="1" si="2"/>
        <v>11590</v>
      </c>
      <c r="B56" s="16">
        <f t="shared" ca="1" si="0"/>
        <v>13060.150000000003</v>
      </c>
      <c r="C56" s="17">
        <f t="shared" ca="1" si="3"/>
        <v>-1470.1500000000033</v>
      </c>
      <c r="D56" s="17">
        <f t="shared" si="4"/>
        <v>0</v>
      </c>
      <c r="E56" s="16">
        <f t="shared" si="1"/>
        <v>100</v>
      </c>
      <c r="F56" s="16"/>
      <c r="G56" s="16"/>
      <c r="H56" s="16" vm="448">
        <f t="shared" ca="1" si="5"/>
        <v>115.9</v>
      </c>
      <c r="I56" s="16" vm="201">
        <f ca="1"/>
        <v>44615</v>
      </c>
      <c r="J56" s="16" vm="449">
        <f ca="1"/>
        <v>8114717</v>
      </c>
      <c r="K56" s="16" vm="450">
        <f ca="1"/>
        <v>118.55</v>
      </c>
      <c r="L56" s="16" vm="451">
        <f ca="1"/>
        <v>119.43</v>
      </c>
      <c r="M56" s="16" vm="452">
        <f ca="1"/>
        <v>115.76</v>
      </c>
      <c r="N56" s="16" vm="448">
        <f ca="1"/>
        <v>115.9</v>
      </c>
    </row>
    <row r="57" spans="1:14" x14ac:dyDescent="0.4">
      <c r="A57" s="15">
        <f t="shared" ca="1" si="2"/>
        <v>11188</v>
      </c>
      <c r="B57" s="16">
        <f t="shared" ca="1" si="0"/>
        <v>13060.150000000003</v>
      </c>
      <c r="C57" s="17">
        <f t="shared" ca="1" si="3"/>
        <v>-1872.1500000000033</v>
      </c>
      <c r="D57" s="17">
        <f t="shared" si="4"/>
        <v>0</v>
      </c>
      <c r="E57" s="16">
        <f t="shared" si="1"/>
        <v>100</v>
      </c>
      <c r="F57" s="16"/>
      <c r="G57" s="16"/>
      <c r="H57" s="16" vm="453">
        <f t="shared" ca="1" si="5"/>
        <v>111.88</v>
      </c>
      <c r="I57" s="16" vm="207">
        <f ca="1"/>
        <v>44616</v>
      </c>
      <c r="J57" s="16" vm="454">
        <f ca="1"/>
        <v>27539111</v>
      </c>
      <c r="K57" s="16" vm="455">
        <f ca="1"/>
        <v>108</v>
      </c>
      <c r="L57" s="16" vm="456">
        <f ca="1"/>
        <v>111.98</v>
      </c>
      <c r="M57" s="16" vm="457">
        <f ca="1"/>
        <v>104.38</v>
      </c>
      <c r="N57" s="16" vm="453">
        <f ca="1"/>
        <v>111.88</v>
      </c>
    </row>
    <row r="58" spans="1:14" x14ac:dyDescent="0.4">
      <c r="A58" s="15">
        <f t="shared" ca="1" si="2"/>
        <v>11123</v>
      </c>
      <c r="B58" s="16">
        <f t="shared" ca="1" si="0"/>
        <v>13060.150000000003</v>
      </c>
      <c r="C58" s="17">
        <f t="shared" ca="1" si="3"/>
        <v>-1937.1500000000033</v>
      </c>
      <c r="D58" s="17">
        <f t="shared" si="4"/>
        <v>0</v>
      </c>
      <c r="E58" s="16">
        <f t="shared" si="1"/>
        <v>100</v>
      </c>
      <c r="F58" s="16"/>
      <c r="G58" s="16"/>
      <c r="H58" s="16" vm="458">
        <f t="shared" ca="1" si="5"/>
        <v>111.23</v>
      </c>
      <c r="I58" s="16" vm="213">
        <f ca="1"/>
        <v>44617</v>
      </c>
      <c r="J58" s="16" vm="459">
        <f ca="1"/>
        <v>14258911</v>
      </c>
      <c r="K58" s="16" vm="460">
        <f ca="1"/>
        <v>112.29</v>
      </c>
      <c r="L58" s="16" vm="461">
        <f ca="1"/>
        <v>113</v>
      </c>
      <c r="M58" s="16" vm="462">
        <f ca="1"/>
        <v>109.36</v>
      </c>
      <c r="N58" s="16" vm="458">
        <f ca="1"/>
        <v>111.23</v>
      </c>
    </row>
    <row r="59" spans="1:14" x14ac:dyDescent="0.4">
      <c r="A59" s="15">
        <f t="shared" ca="1" si="2"/>
        <v>10701</v>
      </c>
      <c r="B59" s="16">
        <f t="shared" ca="1" si="0"/>
        <v>13060.150000000003</v>
      </c>
      <c r="C59" s="17">
        <f t="shared" ca="1" si="3"/>
        <v>-2359.1500000000033</v>
      </c>
      <c r="D59" s="17">
        <f t="shared" si="4"/>
        <v>0</v>
      </c>
      <c r="E59" s="16">
        <f t="shared" si="1"/>
        <v>100</v>
      </c>
      <c r="F59" s="16"/>
      <c r="G59" s="16"/>
      <c r="H59" s="16" vm="463">
        <f t="shared" ca="1" si="5"/>
        <v>107.01</v>
      </c>
      <c r="I59" s="16" vm="219">
        <f ca="1"/>
        <v>44620</v>
      </c>
      <c r="J59" s="16" vm="464">
        <f ca="1"/>
        <v>26390834</v>
      </c>
      <c r="K59" s="16" vm="465">
        <f ca="1"/>
        <v>109.37</v>
      </c>
      <c r="L59" s="16" vm="466">
        <f ca="1"/>
        <v>109.77</v>
      </c>
      <c r="M59" s="16" vm="467">
        <f ca="1"/>
        <v>105</v>
      </c>
      <c r="N59" s="16" vm="463">
        <f ca="1"/>
        <v>107.01</v>
      </c>
    </row>
    <row r="60" spans="1:14" x14ac:dyDescent="0.4">
      <c r="A60" s="15">
        <f t="shared" ca="1" si="2"/>
        <v>10805</v>
      </c>
      <c r="B60" s="16">
        <f t="shared" ca="1" si="0"/>
        <v>13060.150000000003</v>
      </c>
      <c r="C60" s="17">
        <f t="shared" ca="1" si="3"/>
        <v>-2255.1500000000033</v>
      </c>
      <c r="D60" s="17">
        <f t="shared" si="4"/>
        <v>0</v>
      </c>
      <c r="E60" s="16">
        <f t="shared" si="1"/>
        <v>100</v>
      </c>
      <c r="F60" s="16"/>
      <c r="G60" s="16"/>
      <c r="H60" s="16" vm="468">
        <f t="shared" ca="1" si="5"/>
        <v>108.05</v>
      </c>
      <c r="I60" s="16" vm="225">
        <f ca="1"/>
        <v>44621</v>
      </c>
      <c r="J60" s="16" vm="469">
        <f ca="1"/>
        <v>20377882</v>
      </c>
      <c r="K60" s="16" vm="470">
        <f ca="1"/>
        <v>110</v>
      </c>
      <c r="L60" s="16" vm="471">
        <f ca="1"/>
        <v>111.1062</v>
      </c>
      <c r="M60" s="16" vm="472">
        <f ca="1"/>
        <v>107.05</v>
      </c>
      <c r="N60" s="16" vm="468">
        <f ca="1"/>
        <v>108.05</v>
      </c>
    </row>
    <row r="61" spans="1:14" x14ac:dyDescent="0.4">
      <c r="A61" s="15">
        <f t="shared" ca="1" si="2"/>
        <v>10961</v>
      </c>
      <c r="B61" s="16">
        <f t="shared" ca="1" si="0"/>
        <v>13060.150000000003</v>
      </c>
      <c r="C61" s="17">
        <f t="shared" ca="1" si="3"/>
        <v>-2099.1500000000033</v>
      </c>
      <c r="D61" s="17">
        <f t="shared" si="4"/>
        <v>0</v>
      </c>
      <c r="E61" s="16">
        <f t="shared" si="1"/>
        <v>100</v>
      </c>
      <c r="F61" s="16"/>
      <c r="G61" s="16"/>
      <c r="H61" s="16" vm="473">
        <f t="shared" ca="1" si="5"/>
        <v>109.61</v>
      </c>
      <c r="I61" s="16" vm="229">
        <f ca="1"/>
        <v>44622</v>
      </c>
      <c r="J61" s="16" vm="474">
        <f ca="1"/>
        <v>13342390</v>
      </c>
      <c r="K61" s="16" vm="475">
        <f ca="1"/>
        <v>108.4</v>
      </c>
      <c r="L61" s="16" vm="476">
        <f ca="1"/>
        <v>109.97</v>
      </c>
      <c r="M61" s="16" vm="477">
        <f ca="1"/>
        <v>107.86</v>
      </c>
      <c r="N61" s="16" vm="473">
        <f ca="1"/>
        <v>109.61</v>
      </c>
    </row>
    <row r="62" spans="1:14" x14ac:dyDescent="0.4">
      <c r="A62" s="15">
        <f t="shared" ca="1" si="2"/>
        <v>10879</v>
      </c>
      <c r="B62" s="16">
        <f t="shared" ca="1" si="0"/>
        <v>13060.150000000003</v>
      </c>
      <c r="C62" s="17">
        <f t="shared" ca="1" si="3"/>
        <v>-2181.1500000000033</v>
      </c>
      <c r="D62" s="17">
        <f t="shared" si="4"/>
        <v>0</v>
      </c>
      <c r="E62" s="16">
        <f t="shared" si="1"/>
        <v>100</v>
      </c>
      <c r="F62" s="16"/>
      <c r="G62" s="16"/>
      <c r="H62" s="16" vm="478">
        <f t="shared" ca="1" si="5"/>
        <v>108.79</v>
      </c>
      <c r="I62" s="16" vm="235">
        <f ca="1"/>
        <v>44623</v>
      </c>
      <c r="J62" s="16" vm="479">
        <f ca="1"/>
        <v>10841731</v>
      </c>
      <c r="K62" s="16" vm="480">
        <f ca="1"/>
        <v>109.91</v>
      </c>
      <c r="L62" s="16" vm="470">
        <f ca="1"/>
        <v>110</v>
      </c>
      <c r="M62" s="16" vm="481">
        <f ca="1"/>
        <v>107.6</v>
      </c>
      <c r="N62" s="16" vm="478">
        <f ca="1"/>
        <v>108.79</v>
      </c>
    </row>
    <row r="63" spans="1:14" x14ac:dyDescent="0.4">
      <c r="A63" s="15">
        <f t="shared" ca="1" si="2"/>
        <v>10506</v>
      </c>
      <c r="B63" s="16">
        <f t="shared" ca="1" si="0"/>
        <v>13060.150000000003</v>
      </c>
      <c r="C63" s="17">
        <f t="shared" ca="1" si="3"/>
        <v>-2554.1500000000033</v>
      </c>
      <c r="D63" s="17">
        <f t="shared" si="4"/>
        <v>0</v>
      </c>
      <c r="E63" s="16">
        <f t="shared" si="1"/>
        <v>100</v>
      </c>
      <c r="F63" s="16"/>
      <c r="G63" s="16"/>
      <c r="H63" s="16" vm="482">
        <f t="shared" ca="1" si="5"/>
        <v>105.06</v>
      </c>
      <c r="I63" s="16" vm="240">
        <f ca="1"/>
        <v>44624</v>
      </c>
      <c r="J63" s="16" vm="483">
        <f ca="1"/>
        <v>22379149</v>
      </c>
      <c r="K63" s="16" vm="484">
        <f ca="1"/>
        <v>107</v>
      </c>
      <c r="L63" s="16" vm="485">
        <f ca="1"/>
        <v>108.12</v>
      </c>
      <c r="M63" s="16" vm="486">
        <f ca="1"/>
        <v>103.80500000000001</v>
      </c>
      <c r="N63" s="16" vm="482">
        <f ca="1"/>
        <v>105.06</v>
      </c>
    </row>
    <row r="64" spans="1:14" x14ac:dyDescent="0.4">
      <c r="A64" s="15">
        <f t="shared" ca="1" si="2"/>
        <v>9929</v>
      </c>
      <c r="B64" s="16">
        <f t="shared" ca="1" si="0"/>
        <v>13060.150000000003</v>
      </c>
      <c r="C64" s="17">
        <f t="shared" ca="1" si="3"/>
        <v>-3131.1500000000033</v>
      </c>
      <c r="D64" s="17">
        <f t="shared" si="4"/>
        <v>0</v>
      </c>
      <c r="E64" s="16">
        <f t="shared" si="1"/>
        <v>100</v>
      </c>
      <c r="F64" s="16"/>
      <c r="G64" s="16"/>
      <c r="H64" s="16" vm="487">
        <f t="shared" ca="1" si="5"/>
        <v>99.29</v>
      </c>
      <c r="I64" s="16" vm="246">
        <f ca="1"/>
        <v>44627</v>
      </c>
      <c r="J64" s="16" vm="488">
        <f ca="1"/>
        <v>29422885</v>
      </c>
      <c r="K64" s="16" vm="489">
        <f ca="1"/>
        <v>103.29</v>
      </c>
      <c r="L64" s="16" vm="490">
        <f ca="1"/>
        <v>104.09</v>
      </c>
      <c r="M64" s="16" vm="491">
        <f ca="1"/>
        <v>99.055000000000007</v>
      </c>
      <c r="N64" s="16" vm="487">
        <f ca="1"/>
        <v>99.29</v>
      </c>
    </row>
    <row r="65" spans="1:14" x14ac:dyDescent="0.4">
      <c r="A65" s="15">
        <f t="shared" ca="1" si="2"/>
        <v>10000</v>
      </c>
      <c r="B65" s="16">
        <f t="shared" ca="1" si="0"/>
        <v>13060.150000000003</v>
      </c>
      <c r="C65" s="17">
        <f t="shared" ca="1" si="3"/>
        <v>-3060.1500000000033</v>
      </c>
      <c r="D65" s="17">
        <f t="shared" si="4"/>
        <v>0</v>
      </c>
      <c r="E65" s="16">
        <f t="shared" si="1"/>
        <v>100</v>
      </c>
      <c r="F65" s="16"/>
      <c r="G65" s="16"/>
      <c r="H65" s="16" vm="492">
        <f t="shared" ca="1" si="5"/>
        <v>100</v>
      </c>
      <c r="I65" s="16" vm="252">
        <f ca="1"/>
        <v>44628</v>
      </c>
      <c r="J65" s="16" vm="493">
        <f ca="1"/>
        <v>25649964</v>
      </c>
      <c r="K65" s="16" vm="494">
        <f ca="1"/>
        <v>100.21</v>
      </c>
      <c r="L65" s="16" vm="495">
        <f ca="1"/>
        <v>103.11</v>
      </c>
      <c r="M65" s="16" vm="496">
        <f ca="1"/>
        <v>98.62</v>
      </c>
      <c r="N65" s="16" vm="492">
        <f ca="1"/>
        <v>100</v>
      </c>
    </row>
    <row r="66" spans="1:14" x14ac:dyDescent="0.4">
      <c r="A66" s="15">
        <f t="shared" ca="1" si="2"/>
        <v>10495</v>
      </c>
      <c r="B66" s="16">
        <f t="shared" ca="1" si="0"/>
        <v>13060.150000000003</v>
      </c>
      <c r="C66" s="17">
        <f t="shared" ca="1" si="3"/>
        <v>-2565.1500000000033</v>
      </c>
      <c r="D66" s="17">
        <f t="shared" si="4"/>
        <v>0</v>
      </c>
      <c r="E66" s="16">
        <f t="shared" si="1"/>
        <v>100</v>
      </c>
      <c r="F66" s="16"/>
      <c r="G66" s="16"/>
      <c r="H66" s="16" vm="497">
        <f t="shared" ca="1" si="5"/>
        <v>104.95</v>
      </c>
      <c r="I66" s="16" vm="258">
        <f ca="1"/>
        <v>44629</v>
      </c>
      <c r="J66" s="16" vm="498">
        <f ca="1"/>
        <v>13984414</v>
      </c>
      <c r="K66" s="16" vm="499">
        <f ca="1"/>
        <v>104.505</v>
      </c>
      <c r="L66" s="16" vm="500">
        <f ca="1"/>
        <v>105.72</v>
      </c>
      <c r="M66" s="16" vm="501">
        <f ca="1"/>
        <v>102.76</v>
      </c>
      <c r="N66" s="16" vm="497">
        <f ca="1"/>
        <v>104.95</v>
      </c>
    </row>
    <row r="67" spans="1:14" x14ac:dyDescent="0.4">
      <c r="A67" s="15">
        <f t="shared" ca="1" si="2"/>
        <v>10396</v>
      </c>
      <c r="B67" s="16">
        <f t="shared" ca="1" si="0"/>
        <v>13060.150000000003</v>
      </c>
      <c r="C67" s="17">
        <f t="shared" ca="1" si="3"/>
        <v>-2664.1500000000033</v>
      </c>
      <c r="D67" s="17">
        <f t="shared" si="4"/>
        <v>0</v>
      </c>
      <c r="E67" s="16">
        <f t="shared" si="1"/>
        <v>100</v>
      </c>
      <c r="F67" s="16"/>
      <c r="G67" s="16"/>
      <c r="H67" s="16" vm="502">
        <f t="shared" ca="1" si="5"/>
        <v>103.96</v>
      </c>
      <c r="I67" s="16" vm="264">
        <f ca="1"/>
        <v>44630</v>
      </c>
      <c r="J67" s="16" vm="503">
        <f ca="1"/>
        <v>11811010</v>
      </c>
      <c r="K67" s="16" vm="504">
        <f ca="1"/>
        <v>104.19</v>
      </c>
      <c r="L67" s="16" vm="505">
        <f ca="1"/>
        <v>105.53</v>
      </c>
      <c r="M67" s="16" vm="506">
        <f ca="1"/>
        <v>102.52</v>
      </c>
      <c r="N67" s="16" vm="502">
        <f ca="1"/>
        <v>103.96</v>
      </c>
    </row>
    <row r="68" spans="1:14" x14ac:dyDescent="0.4">
      <c r="I68" s="10" vm="269">
        <f ca="1"/>
        <v>44631</v>
      </c>
      <c r="J68" s="10" vm="507">
        <f ca="1"/>
        <v>18116439</v>
      </c>
      <c r="K68" s="10" vm="508">
        <f ca="1"/>
        <v>105.36</v>
      </c>
      <c r="L68" s="10" vm="508">
        <f ca="1"/>
        <v>105.36</v>
      </c>
      <c r="M68" s="10" vm="509">
        <f ca="1"/>
        <v>101.3</v>
      </c>
      <c r="N68" s="10" vm="510">
        <f ca="1"/>
        <v>101.41</v>
      </c>
    </row>
  </sheetData>
  <conditionalFormatting sqref="C21:D21 C22:C66 D22:D67">
    <cfRule type="cellIs" dxfId="79" priority="3" operator="greaterThan">
      <formula>0</formula>
    </cfRule>
    <cfRule type="cellIs" dxfId="78" priority="4" operator="lessThan">
      <formula>0</formula>
    </cfRule>
  </conditionalFormatting>
  <conditionalFormatting sqref="C67">
    <cfRule type="cellIs" dxfId="77" priority="1" operator="greaterThan">
      <formula>0</formula>
    </cfRule>
    <cfRule type="cellIs" dxfId="76" priority="2" operator="lessThan">
      <formula>0</formula>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EE08F-849C-4B03-B6D8-F3F61068878E}">
  <dimension ref="A1:N68"/>
  <sheetViews>
    <sheetView topLeftCell="A34" zoomScale="66" zoomScaleNormal="55" workbookViewId="0">
      <selection activeCell="I20" sqref="I20:N20"/>
    </sheetView>
  </sheetViews>
  <sheetFormatPr defaultColWidth="8.86328125" defaultRowHeight="13.9" x14ac:dyDescent="0.4"/>
  <cols>
    <col min="1" max="1" width="18.6640625" style="10" bestFit="1" customWidth="1"/>
    <col min="2" max="2" width="14.3984375" style="10" customWidth="1"/>
    <col min="3" max="3" width="13.59765625" style="10" customWidth="1"/>
    <col min="4" max="4" width="15.86328125" style="10" customWidth="1"/>
    <col min="5" max="5" width="35.796875" style="10" customWidth="1"/>
    <col min="6" max="6" width="18.9296875" style="10" customWidth="1"/>
    <col min="7" max="7" width="14.265625" style="10" customWidth="1"/>
    <col min="8" max="8" width="21.1328125" style="10" customWidth="1"/>
    <col min="9" max="9" width="12.6640625" style="10" customWidth="1"/>
    <col min="10" max="10" width="15.19921875" style="10" customWidth="1"/>
    <col min="11" max="11" width="13.33203125" style="10" customWidth="1"/>
    <col min="12" max="14" width="12.1328125" style="10" customWidth="1"/>
    <col min="15" max="16384" width="8.86328125" style="10"/>
  </cols>
  <sheetData>
    <row r="1" spans="1:14" ht="30.4" x14ac:dyDescent="0.8">
      <c r="A1" s="21" t="e" vm="511">
        <v>#VALUE!</v>
      </c>
      <c r="B1" s="19"/>
      <c r="C1" s="19"/>
      <c r="D1" s="19"/>
      <c r="E1" s="19"/>
      <c r="F1" s="19"/>
      <c r="G1" s="19"/>
      <c r="H1" s="19"/>
      <c r="I1" s="19"/>
      <c r="J1" s="19"/>
      <c r="K1" s="19"/>
      <c r="L1" s="19"/>
      <c r="M1" s="19"/>
      <c r="N1" s="19"/>
    </row>
    <row r="3" spans="1:14" ht="18.75" x14ac:dyDescent="0.5">
      <c r="A3" s="11" t="s">
        <v>96</v>
      </c>
      <c r="B3" s="12">
        <f ca="1">MIN(N21:N66)</f>
        <v>215.5</v>
      </c>
      <c r="E3" s="11" t="s">
        <v>122</v>
      </c>
      <c r="F3" s="12">
        <f ca="1">SUM(A21:A67)</f>
        <v>1193433.3999999999</v>
      </c>
      <c r="I3" s="13">
        <v>44562</v>
      </c>
    </row>
    <row r="4" spans="1:14" ht="18.75" x14ac:dyDescent="0.5">
      <c r="A4" s="11" t="s">
        <v>97</v>
      </c>
      <c r="B4" s="14">
        <f ca="1">MAX(N21:N66)</f>
        <v>249</v>
      </c>
    </row>
    <row r="6" spans="1:14" x14ac:dyDescent="0.4">
      <c r="A6" s="10" t="s">
        <v>85</v>
      </c>
    </row>
    <row r="17" spans="1:14" x14ac:dyDescent="0.4">
      <c r="B17" s="10" t="s">
        <v>99</v>
      </c>
      <c r="C17" s="10" t="s">
        <v>95</v>
      </c>
    </row>
    <row r="18" spans="1:14" x14ac:dyDescent="0.4">
      <c r="A18" s="10" t="s">
        <v>86</v>
      </c>
      <c r="B18" s="10">
        <v>21</v>
      </c>
      <c r="C18" s="10">
        <v>22</v>
      </c>
    </row>
    <row r="20" spans="1:14" ht="15" x14ac:dyDescent="0.4">
      <c r="A20" s="20" t="s">
        <v>87</v>
      </c>
      <c r="B20" s="20" t="s">
        <v>88</v>
      </c>
      <c r="C20" s="20" t="s">
        <v>89</v>
      </c>
      <c r="D20" s="20" t="s">
        <v>95</v>
      </c>
      <c r="E20" s="20" t="s">
        <v>123</v>
      </c>
      <c r="F20" s="20" t="s">
        <v>90</v>
      </c>
      <c r="G20" s="20" t="s">
        <v>91</v>
      </c>
      <c r="H20" s="20" t="s">
        <v>92</v>
      </c>
      <c r="I20" s="22" t="str" cm="1">
        <f t="array" aca="1" ref="I20:N68" ca="1">_xlfn.STOCKHISTORY(A1,I3,TODAY(),0,1,0,5,2,3,4,1)</f>
        <v>Date</v>
      </c>
      <c r="J20" s="22" t="str">
        <f ca="1"/>
        <v>Volume</v>
      </c>
      <c r="K20" s="22" t="str">
        <f ca="1"/>
        <v>Open</v>
      </c>
      <c r="L20" s="22" t="str">
        <f ca="1"/>
        <v>High</v>
      </c>
      <c r="M20" s="22" t="str">
        <f ca="1"/>
        <v>Low</v>
      </c>
      <c r="N20" s="22" t="str">
        <f ca="1"/>
        <v>Close</v>
      </c>
    </row>
    <row r="21" spans="1:14" x14ac:dyDescent="0.4">
      <c r="A21" s="15">
        <f ca="1">E21*N21</f>
        <v>24537</v>
      </c>
      <c r="B21" s="16">
        <f t="shared" ref="B21:B67" ca="1" si="0">IF(ROW()=B$18,(F21*H21)-(G21*H21),(F21*H21)-(G21*H21)+B20)</f>
        <v>24537</v>
      </c>
      <c r="C21" s="17">
        <f ca="1">A21-B21</f>
        <v>0</v>
      </c>
      <c r="D21" s="17">
        <f>IF(AND(F21&gt;0,ROW()&gt;C$18),N21-$N$21,0)-IF(AND(G21&gt;0,ROW()&gt;C$18),N21-$N$21,0)</f>
        <v>0</v>
      </c>
      <c r="E21" s="16">
        <f t="shared" ref="E21:E67" si="1">IF(ROW()=B$18,F21-G21,(F21-G21)+E20)</f>
        <v>100</v>
      </c>
      <c r="F21" s="16">
        <v>100</v>
      </c>
      <c r="G21" s="16"/>
      <c r="H21" s="16" vm="512">
        <f ca="1">N21</f>
        <v>245.37</v>
      </c>
      <c r="I21" s="16" vm="3">
        <f ca="1"/>
        <v>44564</v>
      </c>
      <c r="J21" s="16" vm="513">
        <f ca="1"/>
        <v>320529</v>
      </c>
      <c r="K21" s="16" vm="514">
        <f ca="1"/>
        <v>248.7</v>
      </c>
      <c r="L21" s="16" vm="515">
        <f ca="1"/>
        <v>249.095</v>
      </c>
      <c r="M21" s="16" vm="516">
        <f ca="1"/>
        <v>243.72</v>
      </c>
      <c r="N21" s="16" vm="512">
        <f ca="1"/>
        <v>245.37</v>
      </c>
    </row>
    <row r="22" spans="1:14" x14ac:dyDescent="0.4">
      <c r="A22" s="15">
        <f t="shared" ref="A22:A67" ca="1" si="2">E22*N22</f>
        <v>24900</v>
      </c>
      <c r="B22" s="16">
        <f t="shared" ca="1" si="0"/>
        <v>24537</v>
      </c>
      <c r="C22" s="17">
        <f t="shared" ref="C22:C67" ca="1" si="3">A22-B22</f>
        <v>363</v>
      </c>
      <c r="D22" s="17">
        <f t="shared" ref="D22:D67" si="4">IF(AND(F22&gt;0,ROW()&gt;C$18),N22-$N$21,0)-IF(AND(G22&gt;0,ROW()&gt;C$18),N22-$N$21,0)</f>
        <v>0</v>
      </c>
      <c r="E22" s="16">
        <f t="shared" si="1"/>
        <v>100</v>
      </c>
      <c r="F22" s="16"/>
      <c r="G22" s="16"/>
      <c r="H22" s="16" vm="517">
        <f t="shared" ref="H22:H67" ca="1" si="5">N22</f>
        <v>249</v>
      </c>
      <c r="I22" s="16" vm="9">
        <f ca="1"/>
        <v>44565</v>
      </c>
      <c r="J22" s="16" vm="518">
        <f ca="1"/>
        <v>369934</v>
      </c>
      <c r="K22" s="16" vm="519">
        <f ca="1"/>
        <v>246.41</v>
      </c>
      <c r="L22" s="16" vm="520">
        <f ca="1"/>
        <v>249.78</v>
      </c>
      <c r="M22" s="16" vm="521">
        <f ca="1"/>
        <v>245.55</v>
      </c>
      <c r="N22" s="16" vm="517">
        <f ca="1"/>
        <v>249</v>
      </c>
    </row>
    <row r="23" spans="1:14" x14ac:dyDescent="0.4">
      <c r="A23" s="15">
        <f t="shared" ca="1" si="2"/>
        <v>24334</v>
      </c>
      <c r="B23" s="16">
        <f t="shared" ca="1" si="0"/>
        <v>24537</v>
      </c>
      <c r="C23" s="17">
        <f t="shared" ca="1" si="3"/>
        <v>-203</v>
      </c>
      <c r="D23" s="17">
        <f t="shared" si="4"/>
        <v>0</v>
      </c>
      <c r="E23" s="16">
        <f t="shared" si="1"/>
        <v>100</v>
      </c>
      <c r="F23" s="16"/>
      <c r="G23" s="16"/>
      <c r="H23" s="16" vm="522">
        <f t="shared" ca="1" si="5"/>
        <v>243.34</v>
      </c>
      <c r="I23" s="16" vm="15">
        <f ca="1"/>
        <v>44566</v>
      </c>
      <c r="J23" s="16" vm="523">
        <f ca="1"/>
        <v>366724</v>
      </c>
      <c r="K23" s="16" vm="524">
        <f ca="1"/>
        <v>248.26</v>
      </c>
      <c r="L23" s="16" vm="525">
        <f ca="1"/>
        <v>250.23</v>
      </c>
      <c r="M23" s="16" vm="522">
        <f ca="1"/>
        <v>243.34</v>
      </c>
      <c r="N23" s="16" vm="522">
        <f ca="1"/>
        <v>243.34</v>
      </c>
    </row>
    <row r="24" spans="1:14" x14ac:dyDescent="0.4">
      <c r="A24" s="15">
        <f t="shared" ca="1" si="2"/>
        <v>24244</v>
      </c>
      <c r="B24" s="16">
        <f t="shared" ca="1" si="0"/>
        <v>24537</v>
      </c>
      <c r="C24" s="17">
        <f t="shared" ca="1" si="3"/>
        <v>-293</v>
      </c>
      <c r="D24" s="17">
        <f t="shared" si="4"/>
        <v>0</v>
      </c>
      <c r="E24" s="16">
        <f t="shared" si="1"/>
        <v>100</v>
      </c>
      <c r="F24" s="16"/>
      <c r="G24" s="16"/>
      <c r="H24" s="16" vm="526">
        <f t="shared" ca="1" si="5"/>
        <v>242.44</v>
      </c>
      <c r="I24" s="16" vm="21">
        <f ca="1"/>
        <v>44567</v>
      </c>
      <c r="J24" s="16" vm="527">
        <f ca="1"/>
        <v>329713</v>
      </c>
      <c r="K24" s="16" vm="528">
        <f ca="1"/>
        <v>243.86</v>
      </c>
      <c r="L24" s="16" vm="529">
        <f ca="1"/>
        <v>244.73500000000001</v>
      </c>
      <c r="M24" s="16" vm="530">
        <f ca="1"/>
        <v>241.27</v>
      </c>
      <c r="N24" s="16" vm="526">
        <f ca="1"/>
        <v>242.44</v>
      </c>
    </row>
    <row r="25" spans="1:14" x14ac:dyDescent="0.4">
      <c r="A25" s="15">
        <f t="shared" ca="1" si="2"/>
        <v>28663.200000000001</v>
      </c>
      <c r="B25" s="16">
        <f t="shared" ca="1" si="0"/>
        <v>29314.2</v>
      </c>
      <c r="C25" s="17">
        <f t="shared" ca="1" si="3"/>
        <v>-651</v>
      </c>
      <c r="D25" s="17">
        <f t="shared" ca="1" si="4"/>
        <v>-6.5099999999999909</v>
      </c>
      <c r="E25" s="16">
        <f t="shared" si="1"/>
        <v>120</v>
      </c>
      <c r="F25" s="16">
        <v>20</v>
      </c>
      <c r="G25" s="16"/>
      <c r="H25" s="16" vm="531">
        <f t="shared" ca="1" si="5"/>
        <v>238.86</v>
      </c>
      <c r="I25" s="16" vm="27">
        <f ca="1"/>
        <v>44568</v>
      </c>
      <c r="J25" s="16" vm="532">
        <f ca="1"/>
        <v>223476</v>
      </c>
      <c r="K25" s="16" vm="533">
        <f ca="1"/>
        <v>241.77</v>
      </c>
      <c r="L25" s="16" vm="534">
        <f ca="1"/>
        <v>244.3159</v>
      </c>
      <c r="M25" s="16" vm="535">
        <f ca="1"/>
        <v>238.17</v>
      </c>
      <c r="N25" s="16" vm="531">
        <f ca="1"/>
        <v>238.86</v>
      </c>
    </row>
    <row r="26" spans="1:14" x14ac:dyDescent="0.4">
      <c r="A26" s="15">
        <f t="shared" ca="1" si="2"/>
        <v>28545.599999999999</v>
      </c>
      <c r="B26" s="16">
        <f t="shared" ca="1" si="0"/>
        <v>29314.2</v>
      </c>
      <c r="C26" s="17">
        <f t="shared" ca="1" si="3"/>
        <v>-768.60000000000218</v>
      </c>
      <c r="D26" s="17">
        <f t="shared" si="4"/>
        <v>0</v>
      </c>
      <c r="E26" s="16">
        <f t="shared" si="1"/>
        <v>120</v>
      </c>
      <c r="F26" s="16"/>
      <c r="G26" s="16"/>
      <c r="H26" s="16" vm="536">
        <f t="shared" ca="1" si="5"/>
        <v>237.88</v>
      </c>
      <c r="I26" s="16" vm="33">
        <f ca="1"/>
        <v>44571</v>
      </c>
      <c r="J26" s="16" vm="537">
        <f ca="1"/>
        <v>183216</v>
      </c>
      <c r="K26" s="16" vm="538">
        <f ca="1"/>
        <v>237.42</v>
      </c>
      <c r="L26" s="16" vm="539">
        <f ca="1"/>
        <v>238.71</v>
      </c>
      <c r="M26" s="16" vm="540">
        <f ca="1"/>
        <v>234.36</v>
      </c>
      <c r="N26" s="16" vm="536">
        <f ca="1"/>
        <v>237.88</v>
      </c>
    </row>
    <row r="27" spans="1:14" x14ac:dyDescent="0.4">
      <c r="A27" s="15">
        <f t="shared" ca="1" si="2"/>
        <v>28768.800000000003</v>
      </c>
      <c r="B27" s="16">
        <f t="shared" ca="1" si="0"/>
        <v>29314.2</v>
      </c>
      <c r="C27" s="17">
        <f t="shared" ca="1" si="3"/>
        <v>-545.39999999999782</v>
      </c>
      <c r="D27" s="17">
        <f t="shared" si="4"/>
        <v>0</v>
      </c>
      <c r="E27" s="16">
        <f t="shared" si="1"/>
        <v>120</v>
      </c>
      <c r="F27" s="16"/>
      <c r="G27" s="16"/>
      <c r="H27" s="16" vm="541">
        <f t="shared" ca="1" si="5"/>
        <v>239.74</v>
      </c>
      <c r="I27" s="16" vm="39">
        <f ca="1"/>
        <v>44572</v>
      </c>
      <c r="J27" s="16" vm="542">
        <f ca="1"/>
        <v>204760</v>
      </c>
      <c r="K27" s="16" vm="543">
        <f ca="1"/>
        <v>238.57</v>
      </c>
      <c r="L27" s="16" vm="544">
        <f ca="1"/>
        <v>239.94</v>
      </c>
      <c r="M27" s="16" vm="545">
        <f ca="1"/>
        <v>235.03</v>
      </c>
      <c r="N27" s="16" vm="541">
        <f ca="1"/>
        <v>239.74</v>
      </c>
    </row>
    <row r="28" spans="1:14" x14ac:dyDescent="0.4">
      <c r="A28" s="15">
        <f t="shared" ca="1" si="2"/>
        <v>29245.200000000001</v>
      </c>
      <c r="B28" s="16">
        <f t="shared" ca="1" si="0"/>
        <v>29314.2</v>
      </c>
      <c r="C28" s="17">
        <f t="shared" ca="1" si="3"/>
        <v>-69</v>
      </c>
      <c r="D28" s="17">
        <f t="shared" si="4"/>
        <v>0</v>
      </c>
      <c r="E28" s="16">
        <f t="shared" si="1"/>
        <v>120</v>
      </c>
      <c r="F28" s="16"/>
      <c r="G28" s="16"/>
      <c r="H28" s="16" vm="546">
        <f t="shared" ca="1" si="5"/>
        <v>243.71</v>
      </c>
      <c r="I28" s="16" vm="45">
        <f ca="1"/>
        <v>44573</v>
      </c>
      <c r="J28" s="16" vm="547">
        <f ca="1"/>
        <v>176187</v>
      </c>
      <c r="K28" s="16" vm="548">
        <f ca="1"/>
        <v>240.88</v>
      </c>
      <c r="L28" s="16" vm="549">
        <f ca="1"/>
        <v>245.25</v>
      </c>
      <c r="M28" s="16" vm="548">
        <f ca="1"/>
        <v>240.88</v>
      </c>
      <c r="N28" s="16" vm="546">
        <f ca="1"/>
        <v>243.71</v>
      </c>
    </row>
    <row r="29" spans="1:14" x14ac:dyDescent="0.4">
      <c r="A29" s="15">
        <f t="shared" ca="1" si="2"/>
        <v>29076</v>
      </c>
      <c r="B29" s="16">
        <f t="shared" ca="1" si="0"/>
        <v>29314.2</v>
      </c>
      <c r="C29" s="17">
        <f t="shared" ca="1" si="3"/>
        <v>-238.20000000000073</v>
      </c>
      <c r="D29" s="17">
        <f t="shared" si="4"/>
        <v>0</v>
      </c>
      <c r="E29" s="16">
        <f t="shared" si="1"/>
        <v>120</v>
      </c>
      <c r="F29" s="16"/>
      <c r="G29" s="16"/>
      <c r="H29" s="16" vm="550">
        <f t="shared" ca="1" si="5"/>
        <v>242.3</v>
      </c>
      <c r="I29" s="16" vm="51">
        <f ca="1"/>
        <v>44574</v>
      </c>
      <c r="J29" s="16" vm="551">
        <f ca="1"/>
        <v>154447</v>
      </c>
      <c r="K29" s="16" vm="552">
        <f ca="1"/>
        <v>244.18</v>
      </c>
      <c r="L29" s="16" vm="553">
        <f ca="1"/>
        <v>246.97</v>
      </c>
      <c r="M29" s="16" vm="554">
        <f ca="1"/>
        <v>241.89</v>
      </c>
      <c r="N29" s="16" vm="550">
        <f ca="1"/>
        <v>242.3</v>
      </c>
    </row>
    <row r="30" spans="1:14" x14ac:dyDescent="0.4">
      <c r="A30" s="15">
        <f t="shared" ca="1" si="2"/>
        <v>28432.799999999999</v>
      </c>
      <c r="B30" s="16">
        <f t="shared" ca="1" si="0"/>
        <v>29314.2</v>
      </c>
      <c r="C30" s="17">
        <f t="shared" ca="1" si="3"/>
        <v>-881.40000000000146</v>
      </c>
      <c r="D30" s="17">
        <f t="shared" si="4"/>
        <v>0</v>
      </c>
      <c r="E30" s="16">
        <f t="shared" si="1"/>
        <v>120</v>
      </c>
      <c r="F30" s="16"/>
      <c r="G30" s="16"/>
      <c r="H30" s="16" vm="555">
        <f t="shared" ca="1" si="5"/>
        <v>236.94</v>
      </c>
      <c r="I30" s="16" vm="55">
        <f ca="1"/>
        <v>44575</v>
      </c>
      <c r="J30" s="16" vm="556">
        <f ca="1"/>
        <v>169727</v>
      </c>
      <c r="K30" s="16" vm="557">
        <f ca="1"/>
        <v>239.22</v>
      </c>
      <c r="L30" s="16" vm="558">
        <f ca="1"/>
        <v>240.05</v>
      </c>
      <c r="M30" s="16" vm="559">
        <f ca="1"/>
        <v>234.76070000000001</v>
      </c>
      <c r="N30" s="16" vm="555">
        <f ca="1"/>
        <v>236.94</v>
      </c>
    </row>
    <row r="31" spans="1:14" x14ac:dyDescent="0.4">
      <c r="A31" s="15">
        <f t="shared" ca="1" si="2"/>
        <v>27871.199999999997</v>
      </c>
      <c r="B31" s="16">
        <f t="shared" ca="1" si="0"/>
        <v>29314.2</v>
      </c>
      <c r="C31" s="17">
        <f t="shared" ca="1" si="3"/>
        <v>-1443.0000000000036</v>
      </c>
      <c r="D31" s="17">
        <f t="shared" si="4"/>
        <v>0</v>
      </c>
      <c r="E31" s="16">
        <f t="shared" si="1"/>
        <v>120</v>
      </c>
      <c r="F31" s="16"/>
      <c r="G31" s="16"/>
      <c r="H31" s="16" vm="560">
        <f t="shared" ca="1" si="5"/>
        <v>232.26</v>
      </c>
      <c r="I31" s="16" vm="61">
        <f ca="1"/>
        <v>44579</v>
      </c>
      <c r="J31" s="16" vm="561">
        <f ca="1"/>
        <v>176282</v>
      </c>
      <c r="K31" s="16" vm="562">
        <f ca="1"/>
        <v>233.87</v>
      </c>
      <c r="L31" s="16" vm="563">
        <f ca="1"/>
        <v>235.18</v>
      </c>
      <c r="M31" s="16" vm="564">
        <f ca="1"/>
        <v>231.27</v>
      </c>
      <c r="N31" s="16" vm="560">
        <f ca="1"/>
        <v>232.26</v>
      </c>
    </row>
    <row r="32" spans="1:14" x14ac:dyDescent="0.4">
      <c r="A32" s="15">
        <f t="shared" ca="1" si="2"/>
        <v>27628.800000000003</v>
      </c>
      <c r="B32" s="16">
        <f t="shared" ca="1" si="0"/>
        <v>29314.2</v>
      </c>
      <c r="C32" s="17">
        <f t="shared" ca="1" si="3"/>
        <v>-1685.3999999999978</v>
      </c>
      <c r="D32" s="17">
        <f t="shared" si="4"/>
        <v>0</v>
      </c>
      <c r="E32" s="16">
        <f t="shared" si="1"/>
        <v>120</v>
      </c>
      <c r="F32" s="16"/>
      <c r="G32" s="16"/>
      <c r="H32" s="16" vm="565">
        <f t="shared" ca="1" si="5"/>
        <v>230.24</v>
      </c>
      <c r="I32" s="16" vm="67">
        <f ca="1"/>
        <v>44580</v>
      </c>
      <c r="J32" s="16" vm="566">
        <f ca="1"/>
        <v>165301</v>
      </c>
      <c r="K32" s="16" vm="567">
        <f ca="1"/>
        <v>233.49</v>
      </c>
      <c r="L32" s="16" vm="568">
        <f ca="1"/>
        <v>235.84</v>
      </c>
      <c r="M32" s="16" vm="569">
        <f ca="1"/>
        <v>229.6</v>
      </c>
      <c r="N32" s="16" vm="565">
        <f ca="1"/>
        <v>230.24</v>
      </c>
    </row>
    <row r="33" spans="1:14" x14ac:dyDescent="0.4">
      <c r="A33" s="15">
        <f t="shared" ca="1" si="2"/>
        <v>27482.400000000001</v>
      </c>
      <c r="B33" s="16">
        <f t="shared" ca="1" si="0"/>
        <v>29314.2</v>
      </c>
      <c r="C33" s="17">
        <f t="shared" ca="1" si="3"/>
        <v>-1831.7999999999993</v>
      </c>
      <c r="D33" s="17">
        <f t="shared" si="4"/>
        <v>0</v>
      </c>
      <c r="E33" s="16">
        <f t="shared" si="1"/>
        <v>120</v>
      </c>
      <c r="F33" s="16"/>
      <c r="G33" s="16"/>
      <c r="H33" s="16" vm="570">
        <f t="shared" ca="1" si="5"/>
        <v>229.02</v>
      </c>
      <c r="I33" s="16" vm="73">
        <f ca="1"/>
        <v>44581</v>
      </c>
      <c r="J33" s="16" vm="571">
        <f ca="1"/>
        <v>189662</v>
      </c>
      <c r="K33" s="16" vm="572">
        <f ca="1"/>
        <v>231.98</v>
      </c>
      <c r="L33" s="16" vm="573">
        <f ca="1"/>
        <v>235.9</v>
      </c>
      <c r="M33" s="16" vm="574">
        <f ca="1"/>
        <v>228.62</v>
      </c>
      <c r="N33" s="16" vm="570">
        <f ca="1"/>
        <v>229.02</v>
      </c>
    </row>
    <row r="34" spans="1:14" x14ac:dyDescent="0.4">
      <c r="A34" s="15">
        <f t="shared" ca="1" si="2"/>
        <v>27310.799999999999</v>
      </c>
      <c r="B34" s="16">
        <f t="shared" ca="1" si="0"/>
        <v>29314.2</v>
      </c>
      <c r="C34" s="17">
        <f t="shared" ca="1" si="3"/>
        <v>-2003.4000000000015</v>
      </c>
      <c r="D34" s="17">
        <f t="shared" si="4"/>
        <v>0</v>
      </c>
      <c r="E34" s="16">
        <f t="shared" si="1"/>
        <v>120</v>
      </c>
      <c r="F34" s="16"/>
      <c r="G34" s="16"/>
      <c r="H34" s="16" vm="575">
        <f t="shared" ca="1" si="5"/>
        <v>227.59</v>
      </c>
      <c r="I34" s="16" vm="79">
        <f ca="1"/>
        <v>44582</v>
      </c>
      <c r="J34" s="16" vm="576">
        <f ca="1"/>
        <v>206121</v>
      </c>
      <c r="K34" s="16" vm="577">
        <f ca="1"/>
        <v>228.98</v>
      </c>
      <c r="L34" s="16" vm="578">
        <f ca="1"/>
        <v>233.3</v>
      </c>
      <c r="M34" s="16" vm="579">
        <f ca="1"/>
        <v>227.29</v>
      </c>
      <c r="N34" s="16" vm="575">
        <f ca="1"/>
        <v>227.59</v>
      </c>
    </row>
    <row r="35" spans="1:14" x14ac:dyDescent="0.4">
      <c r="A35" s="15">
        <f t="shared" ca="1" si="2"/>
        <v>27530.399999999998</v>
      </c>
      <c r="B35" s="16">
        <f t="shared" ca="1" si="0"/>
        <v>29314.2</v>
      </c>
      <c r="C35" s="17">
        <f t="shared" ca="1" si="3"/>
        <v>-1783.8000000000029</v>
      </c>
      <c r="D35" s="17">
        <f t="shared" si="4"/>
        <v>0</v>
      </c>
      <c r="E35" s="16">
        <f t="shared" si="1"/>
        <v>120</v>
      </c>
      <c r="F35" s="16"/>
      <c r="G35" s="16"/>
      <c r="H35" s="16" vm="580">
        <f t="shared" ca="1" si="5"/>
        <v>229.42</v>
      </c>
      <c r="I35" s="16" vm="85">
        <f ca="1"/>
        <v>44585</v>
      </c>
      <c r="J35" s="16" vm="581">
        <f ca="1"/>
        <v>307174</v>
      </c>
      <c r="K35" s="16" vm="582">
        <f ca="1"/>
        <v>222.64</v>
      </c>
      <c r="L35" s="16" vm="583">
        <f ca="1"/>
        <v>230</v>
      </c>
      <c r="M35" s="16" vm="584">
        <f ca="1"/>
        <v>219.4504</v>
      </c>
      <c r="N35" s="16" vm="580">
        <f ca="1"/>
        <v>229.42</v>
      </c>
    </row>
    <row r="36" spans="1:14" x14ac:dyDescent="0.4">
      <c r="A36" s="15">
        <f t="shared" ca="1" si="2"/>
        <v>26704.799999999999</v>
      </c>
      <c r="B36" s="16">
        <f t="shared" ca="1" si="0"/>
        <v>29314.2</v>
      </c>
      <c r="C36" s="17">
        <f t="shared" ca="1" si="3"/>
        <v>-2609.4000000000015</v>
      </c>
      <c r="D36" s="17">
        <f t="shared" si="4"/>
        <v>0</v>
      </c>
      <c r="E36" s="16">
        <f t="shared" si="1"/>
        <v>120</v>
      </c>
      <c r="F36" s="16"/>
      <c r="G36" s="16"/>
      <c r="H36" s="16" vm="585">
        <f t="shared" ca="1" si="5"/>
        <v>222.54</v>
      </c>
      <c r="I36" s="16" vm="91">
        <f ca="1"/>
        <v>44586</v>
      </c>
      <c r="J36" s="16" vm="586">
        <f ca="1"/>
        <v>300847</v>
      </c>
      <c r="K36" s="16" vm="587">
        <f ca="1"/>
        <v>222.82</v>
      </c>
      <c r="L36" s="16" vm="588">
        <f ca="1"/>
        <v>225.07</v>
      </c>
      <c r="M36" s="16" vm="589">
        <f ca="1"/>
        <v>218.52</v>
      </c>
      <c r="N36" s="16" vm="585">
        <f ca="1"/>
        <v>222.54</v>
      </c>
    </row>
    <row r="37" spans="1:14" x14ac:dyDescent="0.4">
      <c r="A37" s="15">
        <f t="shared" ca="1" si="2"/>
        <v>26360.399999999998</v>
      </c>
      <c r="B37" s="16">
        <f t="shared" ca="1" si="0"/>
        <v>29314.2</v>
      </c>
      <c r="C37" s="17">
        <f t="shared" ca="1" si="3"/>
        <v>-2953.8000000000029</v>
      </c>
      <c r="D37" s="17">
        <f t="shared" si="4"/>
        <v>0</v>
      </c>
      <c r="E37" s="16">
        <f t="shared" si="1"/>
        <v>120</v>
      </c>
      <c r="F37" s="16"/>
      <c r="G37" s="16"/>
      <c r="H37" s="16" vm="590">
        <f t="shared" ca="1" si="5"/>
        <v>219.67</v>
      </c>
      <c r="I37" s="16" vm="97">
        <f ca="1"/>
        <v>44587</v>
      </c>
      <c r="J37" s="16" vm="591">
        <f ca="1"/>
        <v>264024</v>
      </c>
      <c r="K37" s="16" vm="592">
        <f ca="1"/>
        <v>225.23</v>
      </c>
      <c r="L37" s="16" vm="593">
        <f ca="1"/>
        <v>228.02</v>
      </c>
      <c r="M37" s="16" vm="594">
        <f ca="1"/>
        <v>217.3</v>
      </c>
      <c r="N37" s="16" vm="590">
        <f ca="1"/>
        <v>219.67</v>
      </c>
    </row>
    <row r="38" spans="1:14" x14ac:dyDescent="0.4">
      <c r="A38" s="15">
        <f t="shared" ca="1" si="2"/>
        <v>23705</v>
      </c>
      <c r="B38" s="16">
        <f t="shared" ca="1" si="0"/>
        <v>27159.200000000001</v>
      </c>
      <c r="C38" s="17">
        <f t="shared" ca="1" si="3"/>
        <v>-3454.2000000000007</v>
      </c>
      <c r="D38" s="17">
        <f t="shared" ca="1" si="4"/>
        <v>29.870000000000005</v>
      </c>
      <c r="E38" s="16">
        <f t="shared" si="1"/>
        <v>110</v>
      </c>
      <c r="F38" s="16"/>
      <c r="G38" s="16">
        <v>10</v>
      </c>
      <c r="H38" s="16" vm="595">
        <f t="shared" ca="1" si="5"/>
        <v>215.5</v>
      </c>
      <c r="I38" s="16" vm="103">
        <f ca="1"/>
        <v>44588</v>
      </c>
      <c r="J38" s="16" vm="596">
        <f ca="1"/>
        <v>369791</v>
      </c>
      <c r="K38" s="16" vm="597">
        <f ca="1"/>
        <v>221.1</v>
      </c>
      <c r="L38" s="16" vm="598">
        <f ca="1"/>
        <v>223.595</v>
      </c>
      <c r="M38" s="16" vm="599">
        <f ca="1"/>
        <v>213.53</v>
      </c>
      <c r="N38" s="16" vm="595">
        <f ca="1"/>
        <v>215.5</v>
      </c>
    </row>
    <row r="39" spans="1:14" x14ac:dyDescent="0.4">
      <c r="A39" s="15">
        <f t="shared" ca="1" si="2"/>
        <v>24091.1</v>
      </c>
      <c r="B39" s="16">
        <f t="shared" ca="1" si="0"/>
        <v>27159.200000000001</v>
      </c>
      <c r="C39" s="17">
        <f t="shared" ca="1" si="3"/>
        <v>-3068.1000000000022</v>
      </c>
      <c r="D39" s="17">
        <f t="shared" si="4"/>
        <v>0</v>
      </c>
      <c r="E39" s="16">
        <f t="shared" si="1"/>
        <v>110</v>
      </c>
      <c r="F39" s="16"/>
      <c r="G39" s="16"/>
      <c r="H39" s="16" vm="600">
        <f t="shared" ca="1" si="5"/>
        <v>219.01</v>
      </c>
      <c r="I39" s="16" vm="109">
        <f ca="1"/>
        <v>44589</v>
      </c>
      <c r="J39" s="16" vm="601">
        <f ca="1"/>
        <v>391925</v>
      </c>
      <c r="K39" s="16" vm="602">
        <f ca="1"/>
        <v>214.72</v>
      </c>
      <c r="L39" s="16" vm="603">
        <f ca="1"/>
        <v>219.04</v>
      </c>
      <c r="M39" s="16" vm="604">
        <f ca="1"/>
        <v>211.06</v>
      </c>
      <c r="N39" s="16" vm="600">
        <f ca="1"/>
        <v>219.01</v>
      </c>
    </row>
    <row r="40" spans="1:14" x14ac:dyDescent="0.4">
      <c r="A40" s="15">
        <f t="shared" ca="1" si="2"/>
        <v>24578.400000000001</v>
      </c>
      <c r="B40" s="16">
        <f t="shared" ca="1" si="0"/>
        <v>27159.200000000001</v>
      </c>
      <c r="C40" s="17">
        <f t="shared" ca="1" si="3"/>
        <v>-2580.7999999999993</v>
      </c>
      <c r="D40" s="17">
        <f t="shared" si="4"/>
        <v>0</v>
      </c>
      <c r="E40" s="16">
        <f t="shared" si="1"/>
        <v>110</v>
      </c>
      <c r="F40" s="16"/>
      <c r="G40" s="16"/>
      <c r="H40" s="16" vm="605">
        <f t="shared" ca="1" si="5"/>
        <v>223.44</v>
      </c>
      <c r="I40" s="16" vm="115">
        <f ca="1"/>
        <v>44592</v>
      </c>
      <c r="J40" s="16" vm="606">
        <f ca="1"/>
        <v>731813</v>
      </c>
      <c r="K40" s="16" vm="607">
        <f ca="1"/>
        <v>218.07</v>
      </c>
      <c r="L40" s="16" vm="608">
        <f ca="1"/>
        <v>223.51</v>
      </c>
      <c r="M40" s="16" vm="609">
        <f ca="1"/>
        <v>216.82</v>
      </c>
      <c r="N40" s="16" vm="605">
        <f ca="1"/>
        <v>223.44</v>
      </c>
    </row>
    <row r="41" spans="1:14" x14ac:dyDescent="0.4">
      <c r="A41" s="15">
        <f t="shared" ca="1" si="2"/>
        <v>24469.5</v>
      </c>
      <c r="B41" s="16">
        <f t="shared" ca="1" si="0"/>
        <v>27159.200000000001</v>
      </c>
      <c r="C41" s="17">
        <f t="shared" ca="1" si="3"/>
        <v>-2689.7000000000007</v>
      </c>
      <c r="D41" s="17">
        <f t="shared" si="4"/>
        <v>0</v>
      </c>
      <c r="E41" s="16">
        <f t="shared" si="1"/>
        <v>110</v>
      </c>
      <c r="F41" s="16"/>
      <c r="G41" s="16"/>
      <c r="H41" s="16" vm="610">
        <f t="shared" ca="1" si="5"/>
        <v>222.45</v>
      </c>
      <c r="I41" s="16" vm="121">
        <f ca="1"/>
        <v>44593</v>
      </c>
      <c r="J41" s="16" vm="611">
        <f ca="1"/>
        <v>269590</v>
      </c>
      <c r="K41" s="16" vm="612">
        <f ca="1"/>
        <v>225.37</v>
      </c>
      <c r="L41" s="16" vm="613">
        <f ca="1"/>
        <v>225.85</v>
      </c>
      <c r="M41" s="16" vm="614">
        <f ca="1"/>
        <v>219.21</v>
      </c>
      <c r="N41" s="16" vm="610">
        <f ca="1"/>
        <v>222.45</v>
      </c>
    </row>
    <row r="42" spans="1:14" x14ac:dyDescent="0.4">
      <c r="A42" s="15">
        <f t="shared" ca="1" si="2"/>
        <v>24451.899999999998</v>
      </c>
      <c r="B42" s="16">
        <f t="shared" ca="1" si="0"/>
        <v>27159.200000000001</v>
      </c>
      <c r="C42" s="17">
        <f t="shared" ca="1" si="3"/>
        <v>-2707.3000000000029</v>
      </c>
      <c r="D42" s="17">
        <f t="shared" si="4"/>
        <v>0</v>
      </c>
      <c r="E42" s="16">
        <f t="shared" si="1"/>
        <v>110</v>
      </c>
      <c r="F42" s="16"/>
      <c r="G42" s="16"/>
      <c r="H42" s="16" vm="615">
        <f t="shared" ca="1" si="5"/>
        <v>222.29</v>
      </c>
      <c r="I42" s="16" vm="127">
        <f ca="1"/>
        <v>44594</v>
      </c>
      <c r="J42" s="16" vm="616">
        <f ca="1"/>
        <v>354415</v>
      </c>
      <c r="K42" s="16" vm="617">
        <f ca="1"/>
        <v>223.22</v>
      </c>
      <c r="L42" s="16" vm="618">
        <f ca="1"/>
        <v>225.86</v>
      </c>
      <c r="M42" s="16" vm="619">
        <f ca="1"/>
        <v>220.22</v>
      </c>
      <c r="N42" s="16" vm="615">
        <f ca="1"/>
        <v>222.29</v>
      </c>
    </row>
    <row r="43" spans="1:14" x14ac:dyDescent="0.4">
      <c r="A43" s="15">
        <f t="shared" ca="1" si="2"/>
        <v>24138.400000000001</v>
      </c>
      <c r="B43" s="16">
        <f t="shared" ca="1" si="0"/>
        <v>27159.200000000001</v>
      </c>
      <c r="C43" s="17">
        <f t="shared" ca="1" si="3"/>
        <v>-3020.7999999999993</v>
      </c>
      <c r="D43" s="17">
        <f t="shared" si="4"/>
        <v>0</v>
      </c>
      <c r="E43" s="16">
        <f t="shared" si="1"/>
        <v>110</v>
      </c>
      <c r="F43" s="16"/>
      <c r="G43" s="16"/>
      <c r="H43" s="16" vm="620">
        <f t="shared" ca="1" si="5"/>
        <v>219.44</v>
      </c>
      <c r="I43" s="16" vm="131">
        <f ca="1"/>
        <v>44595</v>
      </c>
      <c r="J43" s="16" vm="621">
        <f ca="1"/>
        <v>153393</v>
      </c>
      <c r="K43" s="16" vm="622">
        <f ca="1"/>
        <v>220.28</v>
      </c>
      <c r="L43" s="16" vm="623">
        <f ca="1"/>
        <v>222.57</v>
      </c>
      <c r="M43" s="16" vm="624">
        <f ca="1"/>
        <v>218.22499999999999</v>
      </c>
      <c r="N43" s="16" vm="620">
        <f ca="1"/>
        <v>219.44</v>
      </c>
    </row>
    <row r="44" spans="1:14" x14ac:dyDescent="0.4">
      <c r="A44" s="15">
        <f t="shared" ca="1" si="2"/>
        <v>23736.899999999998</v>
      </c>
      <c r="B44" s="16">
        <f t="shared" ca="1" si="0"/>
        <v>27159.200000000001</v>
      </c>
      <c r="C44" s="17">
        <f t="shared" ca="1" si="3"/>
        <v>-3422.3000000000029</v>
      </c>
      <c r="D44" s="17">
        <f t="shared" si="4"/>
        <v>0</v>
      </c>
      <c r="E44" s="16">
        <f t="shared" si="1"/>
        <v>110</v>
      </c>
      <c r="F44" s="16"/>
      <c r="G44" s="16"/>
      <c r="H44" s="16" vm="625">
        <f t="shared" ca="1" si="5"/>
        <v>215.79</v>
      </c>
      <c r="I44" s="16" vm="137">
        <f ca="1"/>
        <v>44596</v>
      </c>
      <c r="J44" s="16" vm="626">
        <f ca="1"/>
        <v>177902</v>
      </c>
      <c r="K44" s="16" vm="627">
        <f ca="1"/>
        <v>217.15</v>
      </c>
      <c r="L44" s="16" vm="628">
        <f ca="1"/>
        <v>218.18</v>
      </c>
      <c r="M44" s="16" vm="629">
        <f ca="1"/>
        <v>214.32</v>
      </c>
      <c r="N44" s="16" vm="625">
        <f ca="1"/>
        <v>215.79</v>
      </c>
    </row>
    <row r="45" spans="1:14" x14ac:dyDescent="0.4">
      <c r="A45" s="15">
        <f t="shared" ca="1" si="2"/>
        <v>23964.600000000002</v>
      </c>
      <c r="B45" s="16">
        <f t="shared" ca="1" si="0"/>
        <v>27159.200000000001</v>
      </c>
      <c r="C45" s="17">
        <f t="shared" ca="1" si="3"/>
        <v>-3194.5999999999985</v>
      </c>
      <c r="D45" s="17">
        <f t="shared" si="4"/>
        <v>0</v>
      </c>
      <c r="E45" s="16">
        <f t="shared" si="1"/>
        <v>110</v>
      </c>
      <c r="F45" s="16"/>
      <c r="G45" s="16"/>
      <c r="H45" s="16" vm="630">
        <f t="shared" ca="1" si="5"/>
        <v>217.86</v>
      </c>
      <c r="I45" s="16" vm="143">
        <f ca="1"/>
        <v>44599</v>
      </c>
      <c r="J45" s="16" vm="631">
        <f ca="1"/>
        <v>328753</v>
      </c>
      <c r="K45" s="16" vm="632">
        <f ca="1"/>
        <v>215.59</v>
      </c>
      <c r="L45" s="16" vm="633">
        <f ca="1"/>
        <v>218.755</v>
      </c>
      <c r="M45" s="16" vm="634">
        <f ca="1"/>
        <v>214.05</v>
      </c>
      <c r="N45" s="16" vm="630">
        <f ca="1"/>
        <v>217.86</v>
      </c>
    </row>
    <row r="46" spans="1:14" x14ac:dyDescent="0.4">
      <c r="A46" s="15">
        <f t="shared" ca="1" si="2"/>
        <v>24458.5</v>
      </c>
      <c r="B46" s="16">
        <f t="shared" ca="1" si="0"/>
        <v>27159.200000000001</v>
      </c>
      <c r="C46" s="17">
        <f t="shared" ca="1" si="3"/>
        <v>-2700.7000000000007</v>
      </c>
      <c r="D46" s="17">
        <f t="shared" si="4"/>
        <v>0</v>
      </c>
      <c r="E46" s="16">
        <f t="shared" si="1"/>
        <v>110</v>
      </c>
      <c r="F46" s="16"/>
      <c r="G46" s="16"/>
      <c r="H46" s="16" vm="635">
        <f t="shared" ca="1" si="5"/>
        <v>222.35</v>
      </c>
      <c r="I46" s="16" vm="148">
        <f ca="1"/>
        <v>44600</v>
      </c>
      <c r="J46" s="16" vm="636">
        <f ca="1"/>
        <v>267024</v>
      </c>
      <c r="K46" s="16" vm="637">
        <f ca="1"/>
        <v>217.65</v>
      </c>
      <c r="L46" s="16" vm="638">
        <f ca="1"/>
        <v>222.65</v>
      </c>
      <c r="M46" s="16" vm="639">
        <f ca="1"/>
        <v>215.42</v>
      </c>
      <c r="N46" s="16" vm="635">
        <f ca="1"/>
        <v>222.35</v>
      </c>
    </row>
    <row r="47" spans="1:14" x14ac:dyDescent="0.4">
      <c r="A47" s="15">
        <f t="shared" ca="1" si="2"/>
        <v>26322.35</v>
      </c>
      <c r="B47" s="16">
        <f t="shared" ca="1" si="0"/>
        <v>28303.65</v>
      </c>
      <c r="C47" s="17">
        <f t="shared" ca="1" si="3"/>
        <v>-1981.3000000000029</v>
      </c>
      <c r="D47" s="17">
        <f t="shared" ca="1" si="4"/>
        <v>-16.480000000000018</v>
      </c>
      <c r="E47" s="16">
        <f t="shared" si="1"/>
        <v>115</v>
      </c>
      <c r="F47" s="16">
        <v>5</v>
      </c>
      <c r="G47" s="16"/>
      <c r="H47" s="16" vm="640">
        <f t="shared" ca="1" si="5"/>
        <v>228.89</v>
      </c>
      <c r="I47" s="16" vm="153">
        <f ca="1"/>
        <v>44601</v>
      </c>
      <c r="J47" s="16" vm="641">
        <f ca="1"/>
        <v>266206</v>
      </c>
      <c r="K47" s="16" vm="642">
        <f ca="1"/>
        <v>225.17</v>
      </c>
      <c r="L47" s="16" vm="643">
        <f ca="1"/>
        <v>229.53749999999999</v>
      </c>
      <c r="M47" s="16" vm="644">
        <f ca="1"/>
        <v>224.69</v>
      </c>
      <c r="N47" s="16" vm="640">
        <f ca="1"/>
        <v>228.89</v>
      </c>
    </row>
    <row r="48" spans="1:14" x14ac:dyDescent="0.4">
      <c r="A48" s="15">
        <f t="shared" ca="1" si="2"/>
        <v>25824.400000000001</v>
      </c>
      <c r="B48" s="16">
        <f t="shared" ca="1" si="0"/>
        <v>28303.65</v>
      </c>
      <c r="C48" s="17">
        <f t="shared" ca="1" si="3"/>
        <v>-2479.25</v>
      </c>
      <c r="D48" s="17">
        <f t="shared" si="4"/>
        <v>0</v>
      </c>
      <c r="E48" s="16">
        <f t="shared" si="1"/>
        <v>115</v>
      </c>
      <c r="F48" s="16"/>
      <c r="G48" s="16"/>
      <c r="H48" s="16" vm="645">
        <f t="shared" ca="1" si="5"/>
        <v>224.56</v>
      </c>
      <c r="I48" s="16" vm="159">
        <f ca="1"/>
        <v>44602</v>
      </c>
      <c r="J48" s="16" vm="646">
        <f ca="1"/>
        <v>274906</v>
      </c>
      <c r="K48" s="16" vm="647">
        <f ca="1"/>
        <v>223.95</v>
      </c>
      <c r="L48" s="16" vm="648">
        <f ca="1"/>
        <v>229.32</v>
      </c>
      <c r="M48" s="16" vm="649">
        <f ca="1"/>
        <v>223.35</v>
      </c>
      <c r="N48" s="16" vm="645">
        <f ca="1"/>
        <v>224.56</v>
      </c>
    </row>
    <row r="49" spans="1:14" x14ac:dyDescent="0.4">
      <c r="A49" s="15">
        <f t="shared" ca="1" si="2"/>
        <v>26344.2</v>
      </c>
      <c r="B49" s="16">
        <f t="shared" ca="1" si="0"/>
        <v>28303.65</v>
      </c>
      <c r="C49" s="17">
        <f t="shared" ca="1" si="3"/>
        <v>-1959.4500000000007</v>
      </c>
      <c r="D49" s="17">
        <f t="shared" si="4"/>
        <v>0</v>
      </c>
      <c r="E49" s="16">
        <f t="shared" si="1"/>
        <v>115</v>
      </c>
      <c r="F49" s="16"/>
      <c r="G49" s="16"/>
      <c r="H49" s="16" vm="650">
        <f t="shared" ca="1" si="5"/>
        <v>229.08</v>
      </c>
      <c r="I49" s="16" vm="165">
        <f ca="1"/>
        <v>44603</v>
      </c>
      <c r="J49" s="16" vm="651">
        <f ca="1"/>
        <v>598302</v>
      </c>
      <c r="K49" s="16" vm="652">
        <f ca="1"/>
        <v>237.58</v>
      </c>
      <c r="L49" s="16" vm="653">
        <f ca="1"/>
        <v>242.67</v>
      </c>
      <c r="M49" s="16" vm="654">
        <f ca="1"/>
        <v>227.75</v>
      </c>
      <c r="N49" s="16" vm="650">
        <f ca="1"/>
        <v>229.08</v>
      </c>
    </row>
    <row r="50" spans="1:14" x14ac:dyDescent="0.4">
      <c r="A50" s="15">
        <f t="shared" ca="1" si="2"/>
        <v>26383.3</v>
      </c>
      <c r="B50" s="16">
        <f t="shared" ca="1" si="0"/>
        <v>28303.65</v>
      </c>
      <c r="C50" s="17">
        <f t="shared" ca="1" si="3"/>
        <v>-1920.3500000000022</v>
      </c>
      <c r="D50" s="17">
        <f t="shared" si="4"/>
        <v>0</v>
      </c>
      <c r="E50" s="16">
        <f t="shared" si="1"/>
        <v>115</v>
      </c>
      <c r="F50" s="16"/>
      <c r="G50" s="16"/>
      <c r="H50" s="16" vm="580">
        <f t="shared" ca="1" si="5"/>
        <v>229.42</v>
      </c>
      <c r="I50" s="16" vm="170">
        <f ca="1"/>
        <v>44606</v>
      </c>
      <c r="J50" s="16" vm="655">
        <f ca="1"/>
        <v>350875</v>
      </c>
      <c r="K50" s="16" vm="656">
        <f ca="1"/>
        <v>227.45</v>
      </c>
      <c r="L50" s="16" vm="657">
        <f ca="1"/>
        <v>232.39</v>
      </c>
      <c r="M50" s="16" vm="658">
        <f ca="1"/>
        <v>227.25</v>
      </c>
      <c r="N50" s="16" vm="580">
        <f ca="1"/>
        <v>229.42</v>
      </c>
    </row>
    <row r="51" spans="1:14" x14ac:dyDescent="0.4">
      <c r="A51" s="15">
        <f t="shared" ca="1" si="2"/>
        <v>27304.45</v>
      </c>
      <c r="B51" s="16">
        <f t="shared" ca="1" si="0"/>
        <v>28303.65</v>
      </c>
      <c r="C51" s="17">
        <f t="shared" ca="1" si="3"/>
        <v>-999.20000000000073</v>
      </c>
      <c r="D51" s="17">
        <f t="shared" si="4"/>
        <v>0</v>
      </c>
      <c r="E51" s="16">
        <f t="shared" si="1"/>
        <v>115</v>
      </c>
      <c r="F51" s="16"/>
      <c r="G51" s="16"/>
      <c r="H51" s="16" vm="659">
        <f t="shared" ca="1" si="5"/>
        <v>237.43</v>
      </c>
      <c r="I51" s="16" vm="175">
        <f ca="1"/>
        <v>44607</v>
      </c>
      <c r="J51" s="16" vm="660">
        <f ca="1"/>
        <v>322174</v>
      </c>
      <c r="K51" s="16" vm="661">
        <f ca="1"/>
        <v>232.84</v>
      </c>
      <c r="L51" s="16" vm="662">
        <f ca="1"/>
        <v>238.88</v>
      </c>
      <c r="M51" s="16" vm="661">
        <f ca="1"/>
        <v>232.84</v>
      </c>
      <c r="N51" s="16" vm="659">
        <f ca="1"/>
        <v>237.43</v>
      </c>
    </row>
    <row r="52" spans="1:14" x14ac:dyDescent="0.4">
      <c r="A52" s="15">
        <f t="shared" ca="1" si="2"/>
        <v>27457.399999999998</v>
      </c>
      <c r="B52" s="16">
        <f t="shared" ca="1" si="0"/>
        <v>28303.65</v>
      </c>
      <c r="C52" s="17">
        <f t="shared" ca="1" si="3"/>
        <v>-846.25000000000364</v>
      </c>
      <c r="D52" s="17">
        <f t="shared" si="4"/>
        <v>0</v>
      </c>
      <c r="E52" s="16">
        <f t="shared" si="1"/>
        <v>115</v>
      </c>
      <c r="F52" s="16"/>
      <c r="G52" s="16"/>
      <c r="H52" s="16" vm="663">
        <f t="shared" ca="1" si="5"/>
        <v>238.76</v>
      </c>
      <c r="I52" s="16" vm="181">
        <f ca="1"/>
        <v>44608</v>
      </c>
      <c r="J52" s="16" vm="664">
        <f ca="1"/>
        <v>270007</v>
      </c>
      <c r="K52" s="16" vm="665">
        <f ca="1"/>
        <v>235.69</v>
      </c>
      <c r="L52" s="16" vm="666">
        <f ca="1"/>
        <v>240.65</v>
      </c>
      <c r="M52" s="16" vm="665">
        <f ca="1"/>
        <v>235.69</v>
      </c>
      <c r="N52" s="16" vm="663">
        <f ca="1"/>
        <v>238.76</v>
      </c>
    </row>
    <row r="53" spans="1:14" x14ac:dyDescent="0.4">
      <c r="A53" s="15">
        <f t="shared" ca="1" si="2"/>
        <v>27045.7</v>
      </c>
      <c r="B53" s="16">
        <f t="shared" ca="1" si="0"/>
        <v>28303.65</v>
      </c>
      <c r="C53" s="17">
        <f t="shared" ca="1" si="3"/>
        <v>-1257.9500000000007</v>
      </c>
      <c r="D53" s="17">
        <f t="shared" si="4"/>
        <v>0</v>
      </c>
      <c r="E53" s="16">
        <f t="shared" si="1"/>
        <v>115</v>
      </c>
      <c r="F53" s="16"/>
      <c r="G53" s="16"/>
      <c r="H53" s="16" vm="563">
        <f t="shared" ca="1" si="5"/>
        <v>235.18</v>
      </c>
      <c r="I53" s="16" vm="186">
        <f ca="1"/>
        <v>44609</v>
      </c>
      <c r="J53" s="16" vm="667">
        <f ca="1"/>
        <v>208542</v>
      </c>
      <c r="K53" s="16" vm="668">
        <f ca="1"/>
        <v>235.93</v>
      </c>
      <c r="L53" s="16" vm="669">
        <f ca="1"/>
        <v>236.6</v>
      </c>
      <c r="M53" s="16" vm="670">
        <f ca="1"/>
        <v>233.32</v>
      </c>
      <c r="N53" s="16" vm="563">
        <f ca="1"/>
        <v>235.18</v>
      </c>
    </row>
    <row r="54" spans="1:14" x14ac:dyDescent="0.4">
      <c r="A54" s="15">
        <f t="shared" ca="1" si="2"/>
        <v>26916.9</v>
      </c>
      <c r="B54" s="16">
        <f t="shared" ca="1" si="0"/>
        <v>28303.65</v>
      </c>
      <c r="C54" s="17">
        <f t="shared" ca="1" si="3"/>
        <v>-1386.75</v>
      </c>
      <c r="D54" s="17">
        <f t="shared" si="4"/>
        <v>0</v>
      </c>
      <c r="E54" s="16">
        <f t="shared" si="1"/>
        <v>115</v>
      </c>
      <c r="F54" s="16"/>
      <c r="G54" s="16"/>
      <c r="H54" s="16" vm="671">
        <f t="shared" ca="1" si="5"/>
        <v>234.06</v>
      </c>
      <c r="I54" s="16" vm="192">
        <f ca="1"/>
        <v>44610</v>
      </c>
      <c r="J54" s="16" vm="672">
        <f ca="1"/>
        <v>277270</v>
      </c>
      <c r="K54" s="16" vm="673">
        <f ca="1"/>
        <v>235.49</v>
      </c>
      <c r="L54" s="16" vm="674">
        <f ca="1"/>
        <v>238.21</v>
      </c>
      <c r="M54" s="16" vm="675">
        <f ca="1"/>
        <v>233.91</v>
      </c>
      <c r="N54" s="16" vm="671">
        <f ca="1"/>
        <v>234.06</v>
      </c>
    </row>
    <row r="55" spans="1:14" x14ac:dyDescent="0.4">
      <c r="A55" s="15">
        <f t="shared" ca="1" si="2"/>
        <v>23245</v>
      </c>
      <c r="B55" s="16">
        <f t="shared" ca="1" si="0"/>
        <v>24816.9</v>
      </c>
      <c r="C55" s="17">
        <f t="shared" ca="1" si="3"/>
        <v>-1571.9000000000015</v>
      </c>
      <c r="D55" s="17">
        <f t="shared" ca="1" si="4"/>
        <v>12.920000000000016</v>
      </c>
      <c r="E55" s="16">
        <f t="shared" si="1"/>
        <v>100</v>
      </c>
      <c r="F55" s="16"/>
      <c r="G55" s="16">
        <v>15</v>
      </c>
      <c r="H55" s="16" vm="676">
        <f t="shared" ca="1" si="5"/>
        <v>232.45</v>
      </c>
      <c r="I55" s="16" vm="197">
        <f ca="1"/>
        <v>44614</v>
      </c>
      <c r="J55" s="16" vm="677">
        <f ca="1"/>
        <v>201410</v>
      </c>
      <c r="K55" s="16" vm="678">
        <f ca="1"/>
        <v>232.92</v>
      </c>
      <c r="L55" s="16" vm="679">
        <f ca="1"/>
        <v>235.39</v>
      </c>
      <c r="M55" s="16" vm="680">
        <f ca="1"/>
        <v>230.05</v>
      </c>
      <c r="N55" s="16" vm="676">
        <f ca="1"/>
        <v>232.45</v>
      </c>
    </row>
    <row r="56" spans="1:14" x14ac:dyDescent="0.4">
      <c r="A56" s="15">
        <f t="shared" ca="1" si="2"/>
        <v>22868</v>
      </c>
      <c r="B56" s="16">
        <f t="shared" ca="1" si="0"/>
        <v>24816.9</v>
      </c>
      <c r="C56" s="17">
        <f t="shared" ca="1" si="3"/>
        <v>-1948.9000000000015</v>
      </c>
      <c r="D56" s="17">
        <f t="shared" si="4"/>
        <v>0</v>
      </c>
      <c r="E56" s="16">
        <f t="shared" si="1"/>
        <v>100</v>
      </c>
      <c r="F56" s="16"/>
      <c r="G56" s="16"/>
      <c r="H56" s="16" vm="681">
        <f t="shared" ca="1" si="5"/>
        <v>228.68</v>
      </c>
      <c r="I56" s="16" vm="201">
        <f ca="1"/>
        <v>44615</v>
      </c>
      <c r="J56" s="16" vm="682">
        <f ca="1"/>
        <v>390656</v>
      </c>
      <c r="K56" s="16" vm="683">
        <f ca="1"/>
        <v>234.14</v>
      </c>
      <c r="L56" s="16" vm="683">
        <f ca="1"/>
        <v>234.14</v>
      </c>
      <c r="M56" s="16" vm="684">
        <f ca="1"/>
        <v>228.53</v>
      </c>
      <c r="N56" s="16" vm="681">
        <f ca="1"/>
        <v>228.68</v>
      </c>
    </row>
    <row r="57" spans="1:14" x14ac:dyDescent="0.4">
      <c r="A57" s="15">
        <f t="shared" ca="1" si="2"/>
        <v>23071</v>
      </c>
      <c r="B57" s="16">
        <f t="shared" ca="1" si="0"/>
        <v>24816.9</v>
      </c>
      <c r="C57" s="17">
        <f t="shared" ca="1" si="3"/>
        <v>-1745.9000000000015</v>
      </c>
      <c r="D57" s="17">
        <f t="shared" si="4"/>
        <v>0</v>
      </c>
      <c r="E57" s="16">
        <f t="shared" si="1"/>
        <v>100</v>
      </c>
      <c r="F57" s="16"/>
      <c r="G57" s="16"/>
      <c r="H57" s="16" vm="685">
        <f t="shared" ca="1" si="5"/>
        <v>230.71</v>
      </c>
      <c r="I57" s="16" vm="207">
        <f ca="1"/>
        <v>44616</v>
      </c>
      <c r="J57" s="16" vm="686">
        <f ca="1"/>
        <v>240326</v>
      </c>
      <c r="K57" s="16" vm="687">
        <f ca="1"/>
        <v>225.25</v>
      </c>
      <c r="L57" s="16" vm="688">
        <f ca="1"/>
        <v>231.36500000000001</v>
      </c>
      <c r="M57" s="16" vm="689">
        <f ca="1"/>
        <v>222.375</v>
      </c>
      <c r="N57" s="16" vm="685">
        <f ca="1"/>
        <v>230.71</v>
      </c>
    </row>
    <row r="58" spans="1:14" x14ac:dyDescent="0.4">
      <c r="A58" s="15">
        <f t="shared" ca="1" si="2"/>
        <v>24023</v>
      </c>
      <c r="B58" s="16">
        <f t="shared" ca="1" si="0"/>
        <v>24816.9</v>
      </c>
      <c r="C58" s="17">
        <f t="shared" ca="1" si="3"/>
        <v>-793.90000000000146</v>
      </c>
      <c r="D58" s="17">
        <f t="shared" si="4"/>
        <v>0</v>
      </c>
      <c r="E58" s="16">
        <f t="shared" si="1"/>
        <v>100</v>
      </c>
      <c r="F58" s="16"/>
      <c r="G58" s="16"/>
      <c r="H58" s="16" vm="690">
        <f t="shared" ca="1" si="5"/>
        <v>240.23</v>
      </c>
      <c r="I58" s="16" vm="213">
        <f ca="1"/>
        <v>44617</v>
      </c>
      <c r="J58" s="16" vm="691">
        <f ca="1"/>
        <v>259273</v>
      </c>
      <c r="K58" s="16" vm="692">
        <f ca="1"/>
        <v>232.67</v>
      </c>
      <c r="L58" s="16" vm="693">
        <f ca="1"/>
        <v>240.61500000000001</v>
      </c>
      <c r="M58" s="16" vm="694">
        <f ca="1"/>
        <v>232.3</v>
      </c>
      <c r="N58" s="16" vm="690">
        <f ca="1"/>
        <v>240.23</v>
      </c>
    </row>
    <row r="59" spans="1:14" x14ac:dyDescent="0.4">
      <c r="A59" s="15">
        <f t="shared" ca="1" si="2"/>
        <v>23740</v>
      </c>
      <c r="B59" s="16">
        <f t="shared" ca="1" si="0"/>
        <v>24816.9</v>
      </c>
      <c r="C59" s="17">
        <f t="shared" ca="1" si="3"/>
        <v>-1076.9000000000015</v>
      </c>
      <c r="D59" s="17">
        <f t="shared" si="4"/>
        <v>0</v>
      </c>
      <c r="E59" s="16">
        <f t="shared" si="1"/>
        <v>100</v>
      </c>
      <c r="F59" s="16"/>
      <c r="G59" s="16"/>
      <c r="H59" s="16" vm="695">
        <f t="shared" ca="1" si="5"/>
        <v>237.4</v>
      </c>
      <c r="I59" s="16" vm="219">
        <f ca="1"/>
        <v>44620</v>
      </c>
      <c r="J59" s="16" vm="696">
        <f ca="1"/>
        <v>587522</v>
      </c>
      <c r="K59" s="16" vm="697">
        <f ca="1"/>
        <v>236.1</v>
      </c>
      <c r="L59" s="16" vm="698">
        <f ca="1"/>
        <v>240.33500000000001</v>
      </c>
      <c r="M59" s="16" vm="699">
        <f ca="1"/>
        <v>234.75</v>
      </c>
      <c r="N59" s="16" vm="695">
        <f ca="1"/>
        <v>237.4</v>
      </c>
    </row>
    <row r="60" spans="1:14" x14ac:dyDescent="0.4">
      <c r="A60" s="15">
        <f t="shared" ca="1" si="2"/>
        <v>23165</v>
      </c>
      <c r="B60" s="16">
        <f t="shared" ca="1" si="0"/>
        <v>24816.9</v>
      </c>
      <c r="C60" s="17">
        <f t="shared" ca="1" si="3"/>
        <v>-1651.9000000000015</v>
      </c>
      <c r="D60" s="17">
        <f t="shared" si="4"/>
        <v>0</v>
      </c>
      <c r="E60" s="16">
        <f t="shared" si="1"/>
        <v>100</v>
      </c>
      <c r="F60" s="16"/>
      <c r="G60" s="16"/>
      <c r="H60" s="16" vm="700">
        <f t="shared" ca="1" si="5"/>
        <v>231.65</v>
      </c>
      <c r="I60" s="16" vm="225">
        <f ca="1"/>
        <v>44621</v>
      </c>
      <c r="J60" s="16" vm="701">
        <f ca="1"/>
        <v>425832</v>
      </c>
      <c r="K60" s="16" vm="702">
        <f ca="1"/>
        <v>237.77</v>
      </c>
      <c r="L60" s="16" vm="702">
        <f ca="1"/>
        <v>237.77</v>
      </c>
      <c r="M60" s="16" vm="703">
        <f ca="1"/>
        <v>230.06</v>
      </c>
      <c r="N60" s="16" vm="700">
        <f ca="1"/>
        <v>231.65</v>
      </c>
    </row>
    <row r="61" spans="1:14" x14ac:dyDescent="0.4">
      <c r="A61" s="15">
        <f t="shared" ca="1" si="2"/>
        <v>23634</v>
      </c>
      <c r="B61" s="16">
        <f t="shared" ca="1" si="0"/>
        <v>24816.9</v>
      </c>
      <c r="C61" s="17">
        <f t="shared" ca="1" si="3"/>
        <v>-1182.9000000000015</v>
      </c>
      <c r="D61" s="17">
        <f t="shared" si="4"/>
        <v>0</v>
      </c>
      <c r="E61" s="16">
        <f t="shared" si="1"/>
        <v>100</v>
      </c>
      <c r="F61" s="16"/>
      <c r="G61" s="16"/>
      <c r="H61" s="16" vm="704">
        <f t="shared" ca="1" si="5"/>
        <v>236.34</v>
      </c>
      <c r="I61" s="16" vm="229">
        <f ca="1"/>
        <v>44622</v>
      </c>
      <c r="J61" s="16" vm="705">
        <f ca="1"/>
        <v>444448</v>
      </c>
      <c r="K61" s="16" vm="706">
        <f ca="1"/>
        <v>232.04</v>
      </c>
      <c r="L61" s="16" vm="707">
        <f ca="1"/>
        <v>237.80500000000001</v>
      </c>
      <c r="M61" s="16" vm="708">
        <f ca="1"/>
        <v>230.83</v>
      </c>
      <c r="N61" s="16" vm="704">
        <f ca="1"/>
        <v>236.34</v>
      </c>
    </row>
    <row r="62" spans="1:14" x14ac:dyDescent="0.4">
      <c r="A62" s="15">
        <f t="shared" ca="1" si="2"/>
        <v>23859</v>
      </c>
      <c r="B62" s="16">
        <f t="shared" ca="1" si="0"/>
        <v>24816.9</v>
      </c>
      <c r="C62" s="17">
        <f t="shared" ca="1" si="3"/>
        <v>-957.90000000000146</v>
      </c>
      <c r="D62" s="17">
        <f t="shared" si="4"/>
        <v>0</v>
      </c>
      <c r="E62" s="16">
        <f t="shared" si="1"/>
        <v>100</v>
      </c>
      <c r="F62" s="16"/>
      <c r="G62" s="16"/>
      <c r="H62" s="16" vm="709">
        <f t="shared" ca="1" si="5"/>
        <v>238.59</v>
      </c>
      <c r="I62" s="16" vm="235">
        <f ca="1"/>
        <v>44623</v>
      </c>
      <c r="J62" s="16" vm="710">
        <f ca="1"/>
        <v>266234</v>
      </c>
      <c r="K62" s="16" vm="711">
        <f ca="1"/>
        <v>236.77</v>
      </c>
      <c r="L62" s="16" vm="712">
        <f ca="1"/>
        <v>240.06</v>
      </c>
      <c r="M62" s="16" vm="713">
        <f ca="1"/>
        <v>235.8424</v>
      </c>
      <c r="N62" s="16" vm="709">
        <f ca="1"/>
        <v>238.59</v>
      </c>
    </row>
    <row r="63" spans="1:14" x14ac:dyDescent="0.4">
      <c r="A63" s="15">
        <f t="shared" ca="1" si="2"/>
        <v>23222</v>
      </c>
      <c r="B63" s="16">
        <f t="shared" ca="1" si="0"/>
        <v>24816.9</v>
      </c>
      <c r="C63" s="17">
        <f t="shared" ca="1" si="3"/>
        <v>-1594.9000000000015</v>
      </c>
      <c r="D63" s="17">
        <f t="shared" si="4"/>
        <v>0</v>
      </c>
      <c r="E63" s="16">
        <f t="shared" si="1"/>
        <v>100</v>
      </c>
      <c r="F63" s="16"/>
      <c r="G63" s="16"/>
      <c r="H63" s="16" vm="714">
        <f t="shared" ca="1" si="5"/>
        <v>232.22</v>
      </c>
      <c r="I63" s="16" vm="240">
        <f ca="1"/>
        <v>44624</v>
      </c>
      <c r="J63" s="16" vm="715">
        <f ca="1"/>
        <v>303082</v>
      </c>
      <c r="K63" s="16" vm="716">
        <f ca="1"/>
        <v>235.15</v>
      </c>
      <c r="L63" s="16" vm="717">
        <f ca="1"/>
        <v>237.27</v>
      </c>
      <c r="M63" s="16" vm="718">
        <f ca="1"/>
        <v>231.45</v>
      </c>
      <c r="N63" s="16" vm="714">
        <f ca="1"/>
        <v>232.22</v>
      </c>
    </row>
    <row r="64" spans="1:14" x14ac:dyDescent="0.4">
      <c r="A64" s="15">
        <f t="shared" ca="1" si="2"/>
        <v>22500</v>
      </c>
      <c r="B64" s="16">
        <f t="shared" ca="1" si="0"/>
        <v>24816.9</v>
      </c>
      <c r="C64" s="17">
        <f t="shared" ca="1" si="3"/>
        <v>-2316.9000000000015</v>
      </c>
      <c r="D64" s="17">
        <f t="shared" si="4"/>
        <v>0</v>
      </c>
      <c r="E64" s="16">
        <f t="shared" si="1"/>
        <v>100</v>
      </c>
      <c r="F64" s="16"/>
      <c r="G64" s="16"/>
      <c r="H64" s="16" vm="719">
        <f t="shared" ca="1" si="5"/>
        <v>225</v>
      </c>
      <c r="I64" s="16" vm="246">
        <f ca="1"/>
        <v>44627</v>
      </c>
      <c r="J64" s="16" vm="720">
        <f ca="1"/>
        <v>425535</v>
      </c>
      <c r="K64" s="16" vm="721">
        <f ca="1"/>
        <v>232.1</v>
      </c>
      <c r="L64" s="16" vm="722">
        <f ca="1"/>
        <v>232.63</v>
      </c>
      <c r="M64" s="16" vm="723">
        <f ca="1"/>
        <v>224.77</v>
      </c>
      <c r="N64" s="16" vm="719">
        <f ca="1"/>
        <v>225</v>
      </c>
    </row>
    <row r="65" spans="1:14" x14ac:dyDescent="0.4">
      <c r="A65" s="15">
        <f t="shared" ca="1" si="2"/>
        <v>21793</v>
      </c>
      <c r="B65" s="16">
        <f t="shared" ca="1" si="0"/>
        <v>24816.9</v>
      </c>
      <c r="C65" s="17">
        <f t="shared" ca="1" si="3"/>
        <v>-3023.9000000000015</v>
      </c>
      <c r="D65" s="17">
        <f t="shared" si="4"/>
        <v>0</v>
      </c>
      <c r="E65" s="16">
        <f t="shared" si="1"/>
        <v>100</v>
      </c>
      <c r="F65" s="16"/>
      <c r="G65" s="16"/>
      <c r="H65" s="16" vm="724">
        <f t="shared" ca="1" si="5"/>
        <v>217.93</v>
      </c>
      <c r="I65" s="16" vm="252">
        <f ca="1"/>
        <v>44628</v>
      </c>
      <c r="J65" s="16" vm="725">
        <f ca="1"/>
        <v>377254</v>
      </c>
      <c r="K65" s="16" vm="726">
        <f ca="1"/>
        <v>225.98</v>
      </c>
      <c r="L65" s="16" vm="727">
        <f ca="1"/>
        <v>227.15</v>
      </c>
      <c r="M65" s="16" vm="728">
        <f ca="1"/>
        <v>217.92</v>
      </c>
      <c r="N65" s="16" vm="724">
        <f ca="1"/>
        <v>217.93</v>
      </c>
    </row>
    <row r="66" spans="1:14" x14ac:dyDescent="0.4">
      <c r="A66" s="15">
        <f t="shared" ca="1" si="2"/>
        <v>22533</v>
      </c>
      <c r="B66" s="16">
        <f t="shared" ca="1" si="0"/>
        <v>24816.9</v>
      </c>
      <c r="C66" s="17">
        <f t="shared" ca="1" si="3"/>
        <v>-2283.9000000000015</v>
      </c>
      <c r="D66" s="17">
        <f t="shared" si="4"/>
        <v>0</v>
      </c>
      <c r="E66" s="16">
        <f t="shared" si="1"/>
        <v>100</v>
      </c>
      <c r="F66" s="16"/>
      <c r="G66" s="16"/>
      <c r="H66" s="16" vm="729">
        <f t="shared" ca="1" si="5"/>
        <v>225.33</v>
      </c>
      <c r="I66" s="16" vm="258">
        <f ca="1"/>
        <v>44629</v>
      </c>
      <c r="J66" s="16" vm="730">
        <f ca="1"/>
        <v>350848</v>
      </c>
      <c r="K66" s="16" vm="731">
        <f ca="1"/>
        <v>221</v>
      </c>
      <c r="L66" s="16" vm="732">
        <f ca="1"/>
        <v>228.23</v>
      </c>
      <c r="M66" s="16" vm="733">
        <f ca="1"/>
        <v>220.5</v>
      </c>
      <c r="N66" s="16" vm="729">
        <f ca="1"/>
        <v>225.33</v>
      </c>
    </row>
    <row r="67" spans="1:14" x14ac:dyDescent="0.4">
      <c r="A67" s="15">
        <f t="shared" ca="1" si="2"/>
        <v>22952</v>
      </c>
      <c r="B67" s="16">
        <f t="shared" ca="1" si="0"/>
        <v>24816.9</v>
      </c>
      <c r="C67" s="17">
        <f t="shared" ca="1" si="3"/>
        <v>-1864.9000000000015</v>
      </c>
      <c r="D67" s="17">
        <f t="shared" si="4"/>
        <v>0</v>
      </c>
      <c r="E67" s="16">
        <f t="shared" si="1"/>
        <v>100</v>
      </c>
      <c r="F67" s="16"/>
      <c r="G67" s="16"/>
      <c r="H67" s="16" vm="734">
        <f t="shared" ca="1" si="5"/>
        <v>229.52</v>
      </c>
      <c r="I67" s="16" vm="264">
        <f ca="1"/>
        <v>44630</v>
      </c>
      <c r="J67" s="16" vm="735">
        <f ca="1"/>
        <v>346946</v>
      </c>
      <c r="K67" s="16" vm="736">
        <f ca="1"/>
        <v>222.11</v>
      </c>
      <c r="L67" s="16" vm="565">
        <f ca="1"/>
        <v>230.24</v>
      </c>
      <c r="M67" s="16" vm="736">
        <f ca="1"/>
        <v>222.11</v>
      </c>
      <c r="N67" s="16" vm="734">
        <f ca="1"/>
        <v>229.52</v>
      </c>
    </row>
    <row r="68" spans="1:14" x14ac:dyDescent="0.4">
      <c r="I68" s="10" vm="269">
        <f ca="1"/>
        <v>44631</v>
      </c>
      <c r="J68" s="10" vm="737">
        <f ca="1"/>
        <v>357976</v>
      </c>
      <c r="K68" s="10" vm="738">
        <f ca="1"/>
        <v>231.54</v>
      </c>
      <c r="L68" s="10" vm="739">
        <f ca="1"/>
        <v>233.75</v>
      </c>
      <c r="M68" s="10" vm="740">
        <f ca="1"/>
        <v>230.01009999999999</v>
      </c>
      <c r="N68" s="10" vm="741">
        <f ca="1"/>
        <v>232.01</v>
      </c>
    </row>
  </sheetData>
  <conditionalFormatting sqref="C21:D21 C22:C66 D22:D67">
    <cfRule type="cellIs" dxfId="75" priority="3" operator="greaterThan">
      <formula>0</formula>
    </cfRule>
    <cfRule type="cellIs" dxfId="74" priority="4" operator="lessThan">
      <formula>0</formula>
    </cfRule>
  </conditionalFormatting>
  <conditionalFormatting sqref="C67">
    <cfRule type="cellIs" dxfId="73" priority="1" operator="greaterThan">
      <formula>0</formula>
    </cfRule>
    <cfRule type="cellIs" dxfId="72" priority="2" operator="lessThan">
      <formula>0</formula>
    </cfRule>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567DB-19E5-4D83-8813-03D2BBEFB466}">
  <dimension ref="A1:N68"/>
  <sheetViews>
    <sheetView tabSelected="1" zoomScale="66" zoomScaleNormal="55" workbookViewId="0">
      <selection activeCell="F3" sqref="F3"/>
    </sheetView>
  </sheetViews>
  <sheetFormatPr defaultColWidth="8.86328125" defaultRowHeight="13.9" x14ac:dyDescent="0.4"/>
  <cols>
    <col min="1" max="1" width="18.6640625" style="10" bestFit="1" customWidth="1"/>
    <col min="2" max="2" width="14.3984375" style="10" customWidth="1"/>
    <col min="3" max="3" width="13.59765625" style="10" customWidth="1"/>
    <col min="4" max="4" width="15.86328125" style="10" customWidth="1"/>
    <col min="5" max="5" width="35.796875" style="10" customWidth="1"/>
    <col min="6" max="6" width="18.9296875" style="10" customWidth="1"/>
    <col min="7" max="7" width="14.265625" style="10" customWidth="1"/>
    <col min="8" max="8" width="21.1328125" style="10" customWidth="1"/>
    <col min="9" max="9" width="12.6640625" style="10" customWidth="1"/>
    <col min="10" max="10" width="15.19921875" style="10" customWidth="1"/>
    <col min="11" max="11" width="13.33203125" style="10" customWidth="1"/>
    <col min="12" max="14" width="12.1328125" style="10" customWidth="1"/>
    <col min="15" max="16384" width="8.86328125" style="10"/>
  </cols>
  <sheetData>
    <row r="1" spans="1:14" ht="30.4" x14ac:dyDescent="0.8">
      <c r="A1" s="21" t="e" vm="742">
        <v>#VALUE!</v>
      </c>
      <c r="B1" s="19"/>
      <c r="C1" s="19"/>
      <c r="D1" s="19"/>
      <c r="E1" s="19"/>
      <c r="F1" s="19"/>
      <c r="G1" s="19"/>
      <c r="H1" s="19"/>
      <c r="I1" s="19"/>
      <c r="J1" s="19"/>
      <c r="K1" s="19"/>
      <c r="L1" s="19"/>
      <c r="M1" s="19"/>
      <c r="N1" s="19"/>
    </row>
    <row r="3" spans="1:14" ht="18.75" x14ac:dyDescent="0.5">
      <c r="A3" s="11" t="s">
        <v>96</v>
      </c>
      <c r="B3" s="12">
        <f ca="1">MIN(N21:N66)</f>
        <v>187.47</v>
      </c>
      <c r="E3" s="11" t="s">
        <v>122</v>
      </c>
      <c r="F3" s="12">
        <f ca="1">SUM(A21:A67)</f>
        <v>1365338.0499999998</v>
      </c>
      <c r="I3" s="13">
        <v>44562</v>
      </c>
    </row>
    <row r="4" spans="1:14" ht="18.75" x14ac:dyDescent="0.5">
      <c r="A4" s="11" t="s">
        <v>97</v>
      </c>
      <c r="B4" s="14">
        <f ca="1">MAX(N21:N66)</f>
        <v>338.54</v>
      </c>
    </row>
    <row r="6" spans="1:14" x14ac:dyDescent="0.4">
      <c r="A6" s="10" t="s">
        <v>85</v>
      </c>
    </row>
    <row r="17" spans="1:14" x14ac:dyDescent="0.4">
      <c r="B17" s="10" t="s">
        <v>99</v>
      </c>
      <c r="C17" s="10" t="s">
        <v>95</v>
      </c>
    </row>
    <row r="18" spans="1:14" x14ac:dyDescent="0.4">
      <c r="A18" s="10" t="s">
        <v>86</v>
      </c>
      <c r="B18" s="10">
        <v>21</v>
      </c>
      <c r="C18" s="10">
        <v>22</v>
      </c>
    </row>
    <row r="20" spans="1:14" ht="15" x14ac:dyDescent="0.4">
      <c r="A20" s="20" t="s">
        <v>87</v>
      </c>
      <c r="B20" s="20" t="s">
        <v>88</v>
      </c>
      <c r="C20" s="20" t="s">
        <v>89</v>
      </c>
      <c r="D20" s="20" t="s">
        <v>95</v>
      </c>
      <c r="E20" s="20" t="s">
        <v>123</v>
      </c>
      <c r="F20" s="20" t="s">
        <v>90</v>
      </c>
      <c r="G20" s="20" t="s">
        <v>91</v>
      </c>
      <c r="H20" s="20" t="s">
        <v>92</v>
      </c>
      <c r="I20" s="22" t="str" cm="1">
        <f t="array" aca="1" ref="I20:N68" ca="1">_xlfn.STOCKHISTORY(A1,I3,TODAY(),0,1,0,5,2,3,4,1)</f>
        <v>Date</v>
      </c>
      <c r="J20" s="22" t="str">
        <f ca="1"/>
        <v>Volume</v>
      </c>
      <c r="K20" s="22" t="str">
        <f ca="1"/>
        <v>Open</v>
      </c>
      <c r="L20" s="22" t="str">
        <f ca="1"/>
        <v>High</v>
      </c>
      <c r="M20" s="22" t="str">
        <f ca="1"/>
        <v>Low</v>
      </c>
      <c r="N20" s="22" t="str">
        <f ca="1"/>
        <v>Close</v>
      </c>
    </row>
    <row r="21" spans="1:14" x14ac:dyDescent="0.4">
      <c r="A21" s="15">
        <f ca="1">E21*N21</f>
        <v>33854</v>
      </c>
      <c r="B21" s="16">
        <f t="shared" ref="B21:B67" ca="1" si="0">IF(ROW()=B$18,(F21*H21)-(G21*H21),(F21*H21)-(G21*H21)+B20)</f>
        <v>33854</v>
      </c>
      <c r="C21" s="17">
        <f ca="1">A21-B21</f>
        <v>0</v>
      </c>
      <c r="D21" s="17">
        <f>IF(AND(F21&gt;0,ROW()&gt;C$18),N21-$N$21,0)-IF(AND(G21&gt;0,ROW()&gt;C$18),N21-$N$21,0)</f>
        <v>0</v>
      </c>
      <c r="E21" s="16">
        <f t="shared" ref="E21:E67" si="1">IF(ROW()=B$18,F21-G21,(F21-G21)+E20)</f>
        <v>100</v>
      </c>
      <c r="F21" s="16">
        <v>100</v>
      </c>
      <c r="G21" s="16"/>
      <c r="H21" s="16" vm="743">
        <f ca="1">N21</f>
        <v>338.54</v>
      </c>
      <c r="I21" s="16" vm="3">
        <f ca="1"/>
        <v>44564</v>
      </c>
      <c r="J21" s="16" vm="744">
        <f ca="1"/>
        <v>14562849</v>
      </c>
      <c r="K21" s="16" vm="745">
        <f ca="1"/>
        <v>338.29500000000002</v>
      </c>
      <c r="L21" s="16" vm="746">
        <f ca="1"/>
        <v>341.08159999999998</v>
      </c>
      <c r="M21" s="16" vm="747">
        <f ca="1"/>
        <v>337.19</v>
      </c>
      <c r="N21" s="16" vm="743">
        <f ca="1"/>
        <v>338.54</v>
      </c>
    </row>
    <row r="22" spans="1:14" x14ac:dyDescent="0.4">
      <c r="A22" s="15">
        <f t="shared" ref="A22:A67" ca="1" si="2">E22*N22</f>
        <v>33653</v>
      </c>
      <c r="B22" s="16">
        <f t="shared" ca="1" si="0"/>
        <v>33854</v>
      </c>
      <c r="C22" s="17">
        <f t="shared" ref="C22:C67" ca="1" si="3">A22-B22</f>
        <v>-201</v>
      </c>
      <c r="D22" s="17">
        <f t="shared" ref="D22:D67" si="4">IF(AND(F22&gt;0,ROW()&gt;C$18),N22-$N$21,0)-IF(AND(G22&gt;0,ROW()&gt;C$18),N22-$N$21,0)</f>
        <v>0</v>
      </c>
      <c r="E22" s="16">
        <f t="shared" si="1"/>
        <v>100</v>
      </c>
      <c r="F22" s="16"/>
      <c r="G22" s="16"/>
      <c r="H22" s="16" vm="748">
        <f t="shared" ref="H22:H67" ca="1" si="5">N22</f>
        <v>336.53</v>
      </c>
      <c r="I22" s="16" vm="9">
        <f ca="1"/>
        <v>44565</v>
      </c>
      <c r="J22" s="16" vm="749">
        <f ca="1"/>
        <v>15997974</v>
      </c>
      <c r="K22" s="16" vm="750">
        <f ca="1"/>
        <v>339.95</v>
      </c>
      <c r="L22" s="16" vm="751">
        <f ca="1"/>
        <v>343.08539999999999</v>
      </c>
      <c r="M22" s="16" vm="752">
        <f ca="1"/>
        <v>331.87110000000001</v>
      </c>
      <c r="N22" s="16" vm="748">
        <f ca="1"/>
        <v>336.53</v>
      </c>
    </row>
    <row r="23" spans="1:14" x14ac:dyDescent="0.4">
      <c r="A23" s="15">
        <f t="shared" ca="1" si="2"/>
        <v>32417</v>
      </c>
      <c r="B23" s="16">
        <f t="shared" ca="1" si="0"/>
        <v>33854</v>
      </c>
      <c r="C23" s="17">
        <f t="shared" ca="1" si="3"/>
        <v>-1437</v>
      </c>
      <c r="D23" s="17">
        <f t="shared" si="4"/>
        <v>0</v>
      </c>
      <c r="E23" s="16">
        <f t="shared" si="1"/>
        <v>100</v>
      </c>
      <c r="F23" s="16"/>
      <c r="G23" s="16"/>
      <c r="H23" s="16" vm="753">
        <f t="shared" ca="1" si="5"/>
        <v>324.17</v>
      </c>
      <c r="I23" s="16" vm="15">
        <f ca="1"/>
        <v>44566</v>
      </c>
      <c r="J23" s="16" vm="754">
        <f ca="1"/>
        <v>20564521</v>
      </c>
      <c r="K23" s="16" vm="755">
        <f ca="1"/>
        <v>333.02</v>
      </c>
      <c r="L23" s="16" vm="756">
        <f ca="1"/>
        <v>335.76</v>
      </c>
      <c r="M23" s="16" vm="757">
        <f ca="1"/>
        <v>323.83999999999997</v>
      </c>
      <c r="N23" s="16" vm="753">
        <f ca="1"/>
        <v>324.17</v>
      </c>
    </row>
    <row r="24" spans="1:14" x14ac:dyDescent="0.4">
      <c r="A24" s="15">
        <f t="shared" ca="1" si="2"/>
        <v>33246</v>
      </c>
      <c r="B24" s="16">
        <f t="shared" ca="1" si="0"/>
        <v>33854</v>
      </c>
      <c r="C24" s="17">
        <f t="shared" ca="1" si="3"/>
        <v>-608</v>
      </c>
      <c r="D24" s="17">
        <f t="shared" si="4"/>
        <v>0</v>
      </c>
      <c r="E24" s="16">
        <f t="shared" si="1"/>
        <v>100</v>
      </c>
      <c r="F24" s="16"/>
      <c r="G24" s="16"/>
      <c r="H24" s="16" vm="758">
        <f t="shared" ca="1" si="5"/>
        <v>332.46</v>
      </c>
      <c r="I24" s="16" vm="21">
        <f ca="1"/>
        <v>44567</v>
      </c>
      <c r="J24" s="16" vm="759">
        <f ca="1"/>
        <v>27962809</v>
      </c>
      <c r="K24" s="16" vm="760">
        <f ca="1"/>
        <v>322.82</v>
      </c>
      <c r="L24" s="16" vm="761">
        <f ca="1"/>
        <v>339.16500000000002</v>
      </c>
      <c r="M24" s="16" vm="762">
        <f ca="1"/>
        <v>322.72000000000003</v>
      </c>
      <c r="N24" s="16" vm="758">
        <f ca="1"/>
        <v>332.46</v>
      </c>
    </row>
    <row r="25" spans="1:14" x14ac:dyDescent="0.4">
      <c r="A25" s="15">
        <f t="shared" ca="1" si="2"/>
        <v>39814.800000000003</v>
      </c>
      <c r="B25" s="16">
        <f t="shared" ca="1" si="0"/>
        <v>40489.800000000003</v>
      </c>
      <c r="C25" s="17">
        <f t="shared" ca="1" si="3"/>
        <v>-675</v>
      </c>
      <c r="D25" s="17">
        <f t="shared" ca="1" si="4"/>
        <v>-6.75</v>
      </c>
      <c r="E25" s="16">
        <f t="shared" si="1"/>
        <v>120</v>
      </c>
      <c r="F25" s="16">
        <v>20</v>
      </c>
      <c r="G25" s="16"/>
      <c r="H25" s="16" vm="763">
        <f t="shared" ca="1" si="5"/>
        <v>331.79</v>
      </c>
      <c r="I25" s="16" vm="27">
        <f ca="1"/>
        <v>44568</v>
      </c>
      <c r="J25" s="16" vm="764">
        <f ca="1"/>
        <v>14722020</v>
      </c>
      <c r="K25" s="16" vm="765">
        <f ca="1"/>
        <v>332.74</v>
      </c>
      <c r="L25" s="16" vm="766">
        <f ca="1"/>
        <v>337</v>
      </c>
      <c r="M25" s="16" vm="767">
        <f ca="1"/>
        <v>328.88010000000003</v>
      </c>
      <c r="N25" s="16" vm="763">
        <f ca="1"/>
        <v>331.79</v>
      </c>
    </row>
    <row r="26" spans="1:14" x14ac:dyDescent="0.4">
      <c r="A26" s="15">
        <f t="shared" ca="1" si="2"/>
        <v>39368.400000000001</v>
      </c>
      <c r="B26" s="16">
        <f t="shared" ca="1" si="0"/>
        <v>40489.800000000003</v>
      </c>
      <c r="C26" s="17">
        <f t="shared" ca="1" si="3"/>
        <v>-1121.4000000000015</v>
      </c>
      <c r="D26" s="17">
        <f t="shared" si="4"/>
        <v>0</v>
      </c>
      <c r="E26" s="16">
        <f t="shared" si="1"/>
        <v>120</v>
      </c>
      <c r="F26" s="16"/>
      <c r="G26" s="16"/>
      <c r="H26" s="16" vm="768">
        <f t="shared" ca="1" si="5"/>
        <v>328.07</v>
      </c>
      <c r="I26" s="16" vm="33">
        <f ca="1"/>
        <v>44571</v>
      </c>
      <c r="J26" s="16" vm="769">
        <f ca="1"/>
        <v>24942383</v>
      </c>
      <c r="K26" s="16" vm="770">
        <f ca="1"/>
        <v>325.31</v>
      </c>
      <c r="L26" s="16" vm="771">
        <f ca="1"/>
        <v>328.34</v>
      </c>
      <c r="M26" s="16" vm="772">
        <f ca="1"/>
        <v>315.43</v>
      </c>
      <c r="N26" s="16" vm="768">
        <f ca="1"/>
        <v>328.07</v>
      </c>
    </row>
    <row r="27" spans="1:14" x14ac:dyDescent="0.4">
      <c r="A27" s="15">
        <f t="shared" ca="1" si="2"/>
        <v>40124.400000000001</v>
      </c>
      <c r="B27" s="16">
        <f t="shared" ca="1" si="0"/>
        <v>40489.800000000003</v>
      </c>
      <c r="C27" s="17">
        <f t="shared" ca="1" si="3"/>
        <v>-365.40000000000146</v>
      </c>
      <c r="D27" s="17">
        <f t="shared" si="4"/>
        <v>0</v>
      </c>
      <c r="E27" s="16">
        <f t="shared" si="1"/>
        <v>120</v>
      </c>
      <c r="F27" s="16"/>
      <c r="G27" s="16"/>
      <c r="H27" s="16" vm="773">
        <f t="shared" ca="1" si="5"/>
        <v>334.37</v>
      </c>
      <c r="I27" s="16" vm="39">
        <f ca="1"/>
        <v>44572</v>
      </c>
      <c r="J27" s="16" vm="774">
        <f ca="1"/>
        <v>16226847</v>
      </c>
      <c r="K27" s="16" vm="775">
        <f ca="1"/>
        <v>326.77999999999997</v>
      </c>
      <c r="L27" s="16" vm="776">
        <f ca="1"/>
        <v>334.63</v>
      </c>
      <c r="M27" s="16" vm="777">
        <f ca="1"/>
        <v>325.27999999999997</v>
      </c>
      <c r="N27" s="16" vm="773">
        <f ca="1"/>
        <v>334.37</v>
      </c>
    </row>
    <row r="28" spans="1:14" x14ac:dyDescent="0.4">
      <c r="A28" s="15">
        <f t="shared" ca="1" si="2"/>
        <v>39991.199999999997</v>
      </c>
      <c r="B28" s="16">
        <f t="shared" ca="1" si="0"/>
        <v>40489.800000000003</v>
      </c>
      <c r="C28" s="17">
        <f t="shared" ca="1" si="3"/>
        <v>-498.60000000000582</v>
      </c>
      <c r="D28" s="17">
        <f t="shared" si="4"/>
        <v>0</v>
      </c>
      <c r="E28" s="16">
        <f t="shared" si="1"/>
        <v>120</v>
      </c>
      <c r="F28" s="16"/>
      <c r="G28" s="16"/>
      <c r="H28" s="16" vm="778">
        <f t="shared" ca="1" si="5"/>
        <v>333.26</v>
      </c>
      <c r="I28" s="16" vm="45">
        <f ca="1"/>
        <v>44573</v>
      </c>
      <c r="J28" s="16" vm="779">
        <f ca="1"/>
        <v>14104858</v>
      </c>
      <c r="K28" s="16" vm="780">
        <f ca="1"/>
        <v>335.18</v>
      </c>
      <c r="L28" s="16" vm="781">
        <f ca="1"/>
        <v>336.36500000000001</v>
      </c>
      <c r="M28" s="16" vm="782">
        <f ca="1"/>
        <v>330.03</v>
      </c>
      <c r="N28" s="16" vm="778">
        <f ca="1"/>
        <v>333.26</v>
      </c>
    </row>
    <row r="29" spans="1:14" x14ac:dyDescent="0.4">
      <c r="A29" s="15">
        <f t="shared" ca="1" si="2"/>
        <v>39177.600000000006</v>
      </c>
      <c r="B29" s="16">
        <f t="shared" ca="1" si="0"/>
        <v>40489.800000000003</v>
      </c>
      <c r="C29" s="17">
        <f t="shared" ca="1" si="3"/>
        <v>-1312.1999999999971</v>
      </c>
      <c r="D29" s="17">
        <f t="shared" si="4"/>
        <v>0</v>
      </c>
      <c r="E29" s="16">
        <f t="shared" si="1"/>
        <v>120</v>
      </c>
      <c r="F29" s="16"/>
      <c r="G29" s="16"/>
      <c r="H29" s="16" vm="783">
        <f t="shared" ca="1" si="5"/>
        <v>326.48</v>
      </c>
      <c r="I29" s="16" vm="51">
        <f ca="1"/>
        <v>44574</v>
      </c>
      <c r="J29" s="16" vm="784">
        <f ca="1"/>
        <v>14797109</v>
      </c>
      <c r="K29" s="16" vm="785">
        <f ca="1"/>
        <v>334.98</v>
      </c>
      <c r="L29" s="16" vm="786">
        <f ca="1"/>
        <v>335.63</v>
      </c>
      <c r="M29" s="16" vm="787">
        <f ca="1"/>
        <v>325.76</v>
      </c>
      <c r="N29" s="16" vm="783">
        <f ca="1"/>
        <v>326.48</v>
      </c>
    </row>
    <row r="30" spans="1:14" x14ac:dyDescent="0.4">
      <c r="A30" s="15">
        <f t="shared" ca="1" si="2"/>
        <v>39828</v>
      </c>
      <c r="B30" s="16">
        <f t="shared" ca="1" si="0"/>
        <v>40489.800000000003</v>
      </c>
      <c r="C30" s="17">
        <f t="shared" ca="1" si="3"/>
        <v>-661.80000000000291</v>
      </c>
      <c r="D30" s="17">
        <f t="shared" si="4"/>
        <v>0</v>
      </c>
      <c r="E30" s="16">
        <f t="shared" si="1"/>
        <v>120</v>
      </c>
      <c r="F30" s="16"/>
      <c r="G30" s="16"/>
      <c r="H30" s="16" vm="788">
        <f t="shared" ca="1" si="5"/>
        <v>331.9</v>
      </c>
      <c r="I30" s="16" vm="55">
        <f ca="1"/>
        <v>44575</v>
      </c>
      <c r="J30" s="16" vm="789">
        <f ca="1"/>
        <v>16868497</v>
      </c>
      <c r="K30" s="16" vm="790">
        <f ca="1"/>
        <v>321.79000000000002</v>
      </c>
      <c r="L30" s="16" vm="791">
        <f ca="1"/>
        <v>332.73</v>
      </c>
      <c r="M30" s="16" vm="792">
        <f ca="1"/>
        <v>321.20999999999998</v>
      </c>
      <c r="N30" s="16" vm="788">
        <f ca="1"/>
        <v>331.9</v>
      </c>
    </row>
    <row r="31" spans="1:14" x14ac:dyDescent="0.4">
      <c r="A31" s="15">
        <f t="shared" ca="1" si="2"/>
        <v>38178</v>
      </c>
      <c r="B31" s="16">
        <f t="shared" ca="1" si="0"/>
        <v>40489.800000000003</v>
      </c>
      <c r="C31" s="17">
        <f t="shared" ca="1" si="3"/>
        <v>-2311.8000000000029</v>
      </c>
      <c r="D31" s="17">
        <f t="shared" si="4"/>
        <v>0</v>
      </c>
      <c r="E31" s="16">
        <f t="shared" si="1"/>
        <v>120</v>
      </c>
      <c r="F31" s="16"/>
      <c r="G31" s="16"/>
      <c r="H31" s="16" vm="793">
        <f t="shared" ca="1" si="5"/>
        <v>318.14999999999998</v>
      </c>
      <c r="I31" s="16" vm="61">
        <f ca="1"/>
        <v>44579</v>
      </c>
      <c r="J31" s="16" vm="794">
        <f ca="1"/>
        <v>22677332</v>
      </c>
      <c r="K31" s="16" vm="795">
        <f ca="1"/>
        <v>323.29000000000002</v>
      </c>
      <c r="L31" s="16" vm="796">
        <f ca="1"/>
        <v>324.20999999999998</v>
      </c>
      <c r="M31" s="16" vm="797">
        <f ca="1"/>
        <v>317.64</v>
      </c>
      <c r="N31" s="16" vm="793">
        <f ca="1"/>
        <v>318.14999999999998</v>
      </c>
    </row>
    <row r="32" spans="1:14" x14ac:dyDescent="0.4">
      <c r="A32" s="15">
        <f t="shared" ca="1" si="2"/>
        <v>38350.799999999996</v>
      </c>
      <c r="B32" s="16">
        <f t="shared" ca="1" si="0"/>
        <v>40489.800000000003</v>
      </c>
      <c r="C32" s="17">
        <f t="shared" ca="1" si="3"/>
        <v>-2139.0000000000073</v>
      </c>
      <c r="D32" s="17">
        <f t="shared" si="4"/>
        <v>0</v>
      </c>
      <c r="E32" s="16">
        <f t="shared" si="1"/>
        <v>120</v>
      </c>
      <c r="F32" s="16"/>
      <c r="G32" s="16"/>
      <c r="H32" s="16" vm="798">
        <f t="shared" ca="1" si="5"/>
        <v>319.58999999999997</v>
      </c>
      <c r="I32" s="16" vm="67">
        <f ca="1"/>
        <v>44580</v>
      </c>
      <c r="J32" s="16" vm="799">
        <f ca="1"/>
        <v>20814740</v>
      </c>
      <c r="K32" s="16" vm="800">
        <f ca="1"/>
        <v>319.5822</v>
      </c>
      <c r="L32" s="16" vm="801">
        <f ca="1"/>
        <v>327.10000000000002</v>
      </c>
      <c r="M32" s="16" vm="802">
        <f ca="1"/>
        <v>319.33</v>
      </c>
      <c r="N32" s="16" vm="798">
        <f ca="1"/>
        <v>319.58999999999997</v>
      </c>
    </row>
    <row r="33" spans="1:14" x14ac:dyDescent="0.4">
      <c r="A33" s="15">
        <f t="shared" ca="1" si="2"/>
        <v>37987.199999999997</v>
      </c>
      <c r="B33" s="16">
        <f t="shared" ca="1" si="0"/>
        <v>40489.800000000003</v>
      </c>
      <c r="C33" s="17">
        <f t="shared" ca="1" si="3"/>
        <v>-2502.6000000000058</v>
      </c>
      <c r="D33" s="17">
        <f t="shared" si="4"/>
        <v>0</v>
      </c>
      <c r="E33" s="16">
        <f t="shared" si="1"/>
        <v>120</v>
      </c>
      <c r="F33" s="16"/>
      <c r="G33" s="16"/>
      <c r="H33" s="16" vm="803">
        <f t="shared" ca="1" si="5"/>
        <v>316.56</v>
      </c>
      <c r="I33" s="16" vm="73">
        <f ca="1"/>
        <v>44581</v>
      </c>
      <c r="J33" s="16" vm="804">
        <f ca="1"/>
        <v>16925030</v>
      </c>
      <c r="K33" s="16" vm="805">
        <f ca="1"/>
        <v>323.89999999999998</v>
      </c>
      <c r="L33" s="16" vm="806">
        <f ca="1"/>
        <v>327.82</v>
      </c>
      <c r="M33" s="16" vm="807">
        <f ca="1"/>
        <v>315.98</v>
      </c>
      <c r="N33" s="16" vm="803">
        <f ca="1"/>
        <v>316.56</v>
      </c>
    </row>
    <row r="34" spans="1:14" x14ac:dyDescent="0.4">
      <c r="A34" s="15">
        <f t="shared" ca="1" si="2"/>
        <v>36380.400000000001</v>
      </c>
      <c r="B34" s="16">
        <f t="shared" ca="1" si="0"/>
        <v>40489.800000000003</v>
      </c>
      <c r="C34" s="17">
        <f t="shared" ca="1" si="3"/>
        <v>-4109.4000000000015</v>
      </c>
      <c r="D34" s="17">
        <f t="shared" si="4"/>
        <v>0</v>
      </c>
      <c r="E34" s="16">
        <f t="shared" si="1"/>
        <v>120</v>
      </c>
      <c r="F34" s="16"/>
      <c r="G34" s="16"/>
      <c r="H34" s="16" vm="808">
        <f t="shared" ca="1" si="5"/>
        <v>303.17</v>
      </c>
      <c r="I34" s="16" vm="79">
        <f ca="1"/>
        <v>44582</v>
      </c>
      <c r="J34" s="16" vm="809">
        <f ca="1"/>
        <v>28710717</v>
      </c>
      <c r="K34" s="16" vm="810">
        <f ca="1"/>
        <v>314.81</v>
      </c>
      <c r="L34" s="16" vm="811">
        <f ca="1"/>
        <v>318.31</v>
      </c>
      <c r="M34" s="16" vm="812">
        <f ca="1"/>
        <v>303.04000000000002</v>
      </c>
      <c r="N34" s="16" vm="808">
        <f ca="1"/>
        <v>303.17</v>
      </c>
    </row>
    <row r="35" spans="1:14" x14ac:dyDescent="0.4">
      <c r="A35" s="15">
        <f t="shared" ca="1" si="2"/>
        <v>37045.199999999997</v>
      </c>
      <c r="B35" s="16">
        <f t="shared" ca="1" si="0"/>
        <v>40489.800000000003</v>
      </c>
      <c r="C35" s="17">
        <f t="shared" ca="1" si="3"/>
        <v>-3444.6000000000058</v>
      </c>
      <c r="D35" s="17">
        <f t="shared" si="4"/>
        <v>0</v>
      </c>
      <c r="E35" s="16">
        <f t="shared" si="1"/>
        <v>120</v>
      </c>
      <c r="F35" s="16"/>
      <c r="G35" s="16"/>
      <c r="H35" s="16" vm="813">
        <f t="shared" ca="1" si="5"/>
        <v>308.70999999999998</v>
      </c>
      <c r="I35" s="16" vm="85">
        <f ca="1"/>
        <v>44585</v>
      </c>
      <c r="J35" s="16" vm="814">
        <f ca="1"/>
        <v>38936901</v>
      </c>
      <c r="K35" s="16" vm="815">
        <f ca="1"/>
        <v>297.83999999999997</v>
      </c>
      <c r="L35" s="16" vm="816">
        <f ca="1"/>
        <v>309.52999999999997</v>
      </c>
      <c r="M35" s="16" vm="817">
        <f ca="1"/>
        <v>289.01</v>
      </c>
      <c r="N35" s="16" vm="813">
        <f ca="1"/>
        <v>308.70999999999998</v>
      </c>
    </row>
    <row r="36" spans="1:14" x14ac:dyDescent="0.4">
      <c r="A36" s="15">
        <f t="shared" ca="1" si="2"/>
        <v>36018</v>
      </c>
      <c r="B36" s="16">
        <f t="shared" ca="1" si="0"/>
        <v>40489.800000000003</v>
      </c>
      <c r="C36" s="17">
        <f t="shared" ca="1" si="3"/>
        <v>-4471.8000000000029</v>
      </c>
      <c r="D36" s="17">
        <f t="shared" si="4"/>
        <v>0</v>
      </c>
      <c r="E36" s="16">
        <f t="shared" si="1"/>
        <v>120</v>
      </c>
      <c r="F36" s="16"/>
      <c r="G36" s="16"/>
      <c r="H36" s="16" vm="818">
        <f t="shared" ca="1" si="5"/>
        <v>300.14999999999998</v>
      </c>
      <c r="I36" s="16" vm="91">
        <f ca="1"/>
        <v>44586</v>
      </c>
      <c r="J36" s="16" vm="819">
        <f ca="1"/>
        <v>25108454</v>
      </c>
      <c r="K36" s="16" vm="820">
        <f ca="1"/>
        <v>299.95</v>
      </c>
      <c r="L36" s="16" vm="821">
        <f ca="1"/>
        <v>306.23</v>
      </c>
      <c r="M36" s="16" vm="822">
        <f ca="1"/>
        <v>297.58</v>
      </c>
      <c r="N36" s="16" vm="818">
        <f ca="1"/>
        <v>300.14999999999998</v>
      </c>
    </row>
    <row r="37" spans="1:14" x14ac:dyDescent="0.4">
      <c r="A37" s="15">
        <f t="shared" ca="1" si="2"/>
        <v>35355.599999999999</v>
      </c>
      <c r="B37" s="16">
        <f t="shared" ca="1" si="0"/>
        <v>40489.800000000003</v>
      </c>
      <c r="C37" s="17">
        <f t="shared" ca="1" si="3"/>
        <v>-5134.2000000000044</v>
      </c>
      <c r="D37" s="17">
        <f t="shared" si="4"/>
        <v>0</v>
      </c>
      <c r="E37" s="16">
        <f t="shared" si="1"/>
        <v>120</v>
      </c>
      <c r="F37" s="16"/>
      <c r="G37" s="16"/>
      <c r="H37" s="16" vm="823">
        <f t="shared" ca="1" si="5"/>
        <v>294.63</v>
      </c>
      <c r="I37" s="16" vm="97">
        <f ca="1"/>
        <v>44587</v>
      </c>
      <c r="J37" s="16" vm="824">
        <f ca="1"/>
        <v>28348801</v>
      </c>
      <c r="K37" s="16" vm="825">
        <f ca="1"/>
        <v>307.01</v>
      </c>
      <c r="L37" s="16" vm="826">
        <f ca="1"/>
        <v>307.51</v>
      </c>
      <c r="M37" s="16" vm="827">
        <f ca="1"/>
        <v>290.85000000000002</v>
      </c>
      <c r="N37" s="16" vm="823">
        <f ca="1"/>
        <v>294.63</v>
      </c>
    </row>
    <row r="38" spans="1:14" x14ac:dyDescent="0.4">
      <c r="A38" s="15">
        <f t="shared" ca="1" si="2"/>
        <v>32410.399999999998</v>
      </c>
      <c r="B38" s="16">
        <f t="shared" ca="1" si="0"/>
        <v>37543.4</v>
      </c>
      <c r="C38" s="17">
        <f t="shared" ca="1" si="3"/>
        <v>-5133.0000000000036</v>
      </c>
      <c r="D38" s="17">
        <f t="shared" ca="1" si="4"/>
        <v>43.900000000000034</v>
      </c>
      <c r="E38" s="16">
        <f t="shared" si="1"/>
        <v>110</v>
      </c>
      <c r="F38" s="16"/>
      <c r="G38" s="16">
        <v>10</v>
      </c>
      <c r="H38" s="16" vm="828">
        <f t="shared" ca="1" si="5"/>
        <v>294.64</v>
      </c>
      <c r="I38" s="16" vm="103">
        <f ca="1"/>
        <v>44588</v>
      </c>
      <c r="J38" s="16" vm="829">
        <f ca="1"/>
        <v>21629922</v>
      </c>
      <c r="K38" s="16" vm="830">
        <f ca="1"/>
        <v>297.75200000000001</v>
      </c>
      <c r="L38" s="16" vm="831">
        <f ca="1"/>
        <v>301.709</v>
      </c>
      <c r="M38" s="16" vm="832">
        <f ca="1"/>
        <v>294.26</v>
      </c>
      <c r="N38" s="16" vm="828">
        <f ca="1"/>
        <v>294.64</v>
      </c>
    </row>
    <row r="39" spans="1:14" x14ac:dyDescent="0.4">
      <c r="A39" s="15">
        <f t="shared" ca="1" si="2"/>
        <v>33188.1</v>
      </c>
      <c r="B39" s="16">
        <f t="shared" ca="1" si="0"/>
        <v>37543.4</v>
      </c>
      <c r="C39" s="17">
        <f t="shared" ca="1" si="3"/>
        <v>-4355.3000000000029</v>
      </c>
      <c r="D39" s="17">
        <f t="shared" si="4"/>
        <v>0</v>
      </c>
      <c r="E39" s="16">
        <f t="shared" si="1"/>
        <v>110</v>
      </c>
      <c r="F39" s="16"/>
      <c r="G39" s="16"/>
      <c r="H39" s="16" vm="833">
        <f t="shared" ca="1" si="5"/>
        <v>301.70999999999998</v>
      </c>
      <c r="I39" s="16" vm="109">
        <f ca="1"/>
        <v>44589</v>
      </c>
      <c r="J39" s="16" vm="834">
        <f ca="1"/>
        <v>21871620</v>
      </c>
      <c r="K39" s="16" vm="835">
        <f ca="1"/>
        <v>295.62040000000002</v>
      </c>
      <c r="L39" s="16" vm="836">
        <f ca="1"/>
        <v>301.89999999999998</v>
      </c>
      <c r="M39" s="16" vm="837">
        <f ca="1"/>
        <v>293.0333</v>
      </c>
      <c r="N39" s="16" vm="833">
        <f ca="1"/>
        <v>301.70999999999998</v>
      </c>
    </row>
    <row r="40" spans="1:14" x14ac:dyDescent="0.4">
      <c r="A40" s="15">
        <f t="shared" ca="1" si="2"/>
        <v>34458.6</v>
      </c>
      <c r="B40" s="16">
        <f t="shared" ca="1" si="0"/>
        <v>37543.4</v>
      </c>
      <c r="C40" s="17">
        <f t="shared" ca="1" si="3"/>
        <v>-3084.8000000000029</v>
      </c>
      <c r="D40" s="17">
        <f t="shared" si="4"/>
        <v>0</v>
      </c>
      <c r="E40" s="16">
        <f t="shared" si="1"/>
        <v>110</v>
      </c>
      <c r="F40" s="16"/>
      <c r="G40" s="16"/>
      <c r="H40" s="16" vm="838">
        <f t="shared" ca="1" si="5"/>
        <v>313.26</v>
      </c>
      <c r="I40" s="16" vm="115">
        <f ca="1"/>
        <v>44592</v>
      </c>
      <c r="J40" s="16" vm="839">
        <f ca="1"/>
        <v>21579474</v>
      </c>
      <c r="K40" s="16" vm="840">
        <f ca="1"/>
        <v>300.68</v>
      </c>
      <c r="L40" s="16" vm="841">
        <f ca="1"/>
        <v>313.79000000000002</v>
      </c>
      <c r="M40" s="16" vm="842">
        <f ca="1"/>
        <v>299.32</v>
      </c>
      <c r="N40" s="16" vm="838">
        <f ca="1"/>
        <v>313.26</v>
      </c>
    </row>
    <row r="41" spans="1:14" x14ac:dyDescent="0.4">
      <c r="A41" s="15">
        <f t="shared" ca="1" si="2"/>
        <v>35090</v>
      </c>
      <c r="B41" s="16">
        <f t="shared" ca="1" si="0"/>
        <v>37543.4</v>
      </c>
      <c r="C41" s="17">
        <f t="shared" ca="1" si="3"/>
        <v>-2453.4000000000015</v>
      </c>
      <c r="D41" s="17">
        <f t="shared" si="4"/>
        <v>0</v>
      </c>
      <c r="E41" s="16">
        <f t="shared" si="1"/>
        <v>110</v>
      </c>
      <c r="F41" s="16"/>
      <c r="G41" s="16"/>
      <c r="H41" s="16" vm="843">
        <f t="shared" ca="1" si="5"/>
        <v>319</v>
      </c>
      <c r="I41" s="16" vm="121">
        <f ca="1"/>
        <v>44593</v>
      </c>
      <c r="J41" s="16" vm="844">
        <f ca="1"/>
        <v>18023796</v>
      </c>
      <c r="K41" s="16" vm="845">
        <f ca="1"/>
        <v>314.55500000000001</v>
      </c>
      <c r="L41" s="16" vm="846">
        <f ca="1"/>
        <v>319.65980000000002</v>
      </c>
      <c r="M41" s="16" vm="847">
        <f ca="1"/>
        <v>312.12</v>
      </c>
      <c r="N41" s="16" vm="843">
        <f ca="1"/>
        <v>319</v>
      </c>
    </row>
    <row r="42" spans="1:14" x14ac:dyDescent="0.4">
      <c r="A42" s="15">
        <f t="shared" ca="1" si="2"/>
        <v>35530</v>
      </c>
      <c r="B42" s="16">
        <f t="shared" ca="1" si="0"/>
        <v>37543.4</v>
      </c>
      <c r="C42" s="17">
        <f t="shared" ca="1" si="3"/>
        <v>-2013.4000000000015</v>
      </c>
      <c r="D42" s="17">
        <f t="shared" si="4"/>
        <v>0</v>
      </c>
      <c r="E42" s="16">
        <f t="shared" si="1"/>
        <v>110</v>
      </c>
      <c r="F42" s="16"/>
      <c r="G42" s="16"/>
      <c r="H42" s="16" vm="848">
        <f t="shared" ca="1" si="5"/>
        <v>323</v>
      </c>
      <c r="I42" s="16" vm="127">
        <f ca="1"/>
        <v>44594</v>
      </c>
      <c r="J42" s="16" vm="849">
        <f ca="1"/>
        <v>58458280</v>
      </c>
      <c r="K42" s="16" vm="806">
        <f ca="1"/>
        <v>327.82</v>
      </c>
      <c r="L42" s="16" vm="850">
        <f ca="1"/>
        <v>328</v>
      </c>
      <c r="M42" s="16" vm="851">
        <f ca="1"/>
        <v>316.87470000000002</v>
      </c>
      <c r="N42" s="16" vm="848">
        <f ca="1"/>
        <v>323</v>
      </c>
    </row>
    <row r="43" spans="1:14" x14ac:dyDescent="0.4">
      <c r="A43" s="15">
        <f t="shared" ca="1" si="2"/>
        <v>26153.599999999999</v>
      </c>
      <c r="B43" s="16">
        <f t="shared" ca="1" si="0"/>
        <v>37543.4</v>
      </c>
      <c r="C43" s="17">
        <f t="shared" ca="1" si="3"/>
        <v>-11389.800000000003</v>
      </c>
      <c r="D43" s="17">
        <f t="shared" si="4"/>
        <v>0</v>
      </c>
      <c r="E43" s="16">
        <f t="shared" si="1"/>
        <v>110</v>
      </c>
      <c r="F43" s="16"/>
      <c r="G43" s="16"/>
      <c r="H43" s="16" vm="852">
        <f t="shared" ca="1" si="5"/>
        <v>237.76</v>
      </c>
      <c r="I43" s="16" vm="131">
        <f ca="1"/>
        <v>44595</v>
      </c>
      <c r="J43" s="16" vm="853">
        <f ca="1"/>
        <v>188119925</v>
      </c>
      <c r="K43" s="16" vm="854">
        <f ca="1"/>
        <v>244.64500000000001</v>
      </c>
      <c r="L43" s="16" vm="855">
        <f ca="1"/>
        <v>248</v>
      </c>
      <c r="M43" s="16" vm="856">
        <f ca="1"/>
        <v>235.745</v>
      </c>
      <c r="N43" s="16" vm="852">
        <f ca="1"/>
        <v>237.76</v>
      </c>
    </row>
    <row r="44" spans="1:14" x14ac:dyDescent="0.4">
      <c r="A44" s="15">
        <f t="shared" ca="1" si="2"/>
        <v>26079.9</v>
      </c>
      <c r="B44" s="16">
        <f t="shared" ca="1" si="0"/>
        <v>37543.4</v>
      </c>
      <c r="C44" s="17">
        <f t="shared" ca="1" si="3"/>
        <v>-11463.5</v>
      </c>
      <c r="D44" s="17">
        <f t="shared" si="4"/>
        <v>0</v>
      </c>
      <c r="E44" s="16">
        <f t="shared" si="1"/>
        <v>110</v>
      </c>
      <c r="F44" s="16"/>
      <c r="G44" s="16"/>
      <c r="H44" s="16" vm="857">
        <f t="shared" ca="1" si="5"/>
        <v>237.09</v>
      </c>
      <c r="I44" s="16" vm="137">
        <f ca="1"/>
        <v>44596</v>
      </c>
      <c r="J44" s="16" vm="858">
        <f ca="1"/>
        <v>89342247</v>
      </c>
      <c r="K44" s="16" vm="859">
        <f ca="1"/>
        <v>234.97</v>
      </c>
      <c r="L44" s="16" vm="860">
        <f ca="1"/>
        <v>242.60990000000001</v>
      </c>
      <c r="M44" s="16" vm="861">
        <f ca="1"/>
        <v>230.11</v>
      </c>
      <c r="N44" s="16" vm="857">
        <f ca="1"/>
        <v>237.09</v>
      </c>
    </row>
    <row r="45" spans="1:14" x14ac:dyDescent="0.4">
      <c r="A45" s="15">
        <f t="shared" ca="1" si="2"/>
        <v>24740.1</v>
      </c>
      <c r="B45" s="16">
        <f t="shared" ca="1" si="0"/>
        <v>37543.4</v>
      </c>
      <c r="C45" s="17">
        <f t="shared" ca="1" si="3"/>
        <v>-12803.300000000003</v>
      </c>
      <c r="D45" s="17">
        <f t="shared" si="4"/>
        <v>0</v>
      </c>
      <c r="E45" s="16">
        <f t="shared" si="1"/>
        <v>110</v>
      </c>
      <c r="F45" s="16"/>
      <c r="G45" s="16"/>
      <c r="H45" s="16" vm="862">
        <f t="shared" ca="1" si="5"/>
        <v>224.91</v>
      </c>
      <c r="I45" s="16" vm="143">
        <f ca="1"/>
        <v>44599</v>
      </c>
      <c r="J45" s="16" vm="863">
        <f ca="1"/>
        <v>88613826</v>
      </c>
      <c r="K45" s="16" vm="864">
        <f ca="1"/>
        <v>237.7</v>
      </c>
      <c r="L45" s="16" vm="865">
        <f ca="1"/>
        <v>238.3</v>
      </c>
      <c r="M45" s="16" vm="866">
        <f ca="1"/>
        <v>224.01</v>
      </c>
      <c r="N45" s="16" vm="862">
        <f ca="1"/>
        <v>224.91</v>
      </c>
    </row>
    <row r="46" spans="1:14" x14ac:dyDescent="0.4">
      <c r="A46" s="15">
        <f t="shared" ca="1" si="2"/>
        <v>24219.8</v>
      </c>
      <c r="B46" s="16">
        <f t="shared" ca="1" si="0"/>
        <v>37543.4</v>
      </c>
      <c r="C46" s="17">
        <f t="shared" ca="1" si="3"/>
        <v>-13323.600000000002</v>
      </c>
      <c r="D46" s="17">
        <f t="shared" si="4"/>
        <v>0</v>
      </c>
      <c r="E46" s="16">
        <f t="shared" si="1"/>
        <v>110</v>
      </c>
      <c r="F46" s="16"/>
      <c r="G46" s="16"/>
      <c r="H46" s="16" vm="867">
        <f t="shared" ca="1" si="5"/>
        <v>220.18</v>
      </c>
      <c r="I46" s="16" vm="148">
        <f ca="1"/>
        <v>44600</v>
      </c>
      <c r="J46" s="16" vm="868">
        <f ca="1"/>
        <v>94729672</v>
      </c>
      <c r="K46" s="16" vm="869">
        <f ca="1"/>
        <v>220.85</v>
      </c>
      <c r="L46" s="16" vm="870">
        <f ca="1"/>
        <v>225.77</v>
      </c>
      <c r="M46" s="16" vm="871">
        <f ca="1"/>
        <v>216.15</v>
      </c>
      <c r="N46" s="16" vm="867">
        <f ca="1"/>
        <v>220.18</v>
      </c>
    </row>
    <row r="47" spans="1:14" x14ac:dyDescent="0.4">
      <c r="A47" s="15">
        <f t="shared" ca="1" si="2"/>
        <v>26680</v>
      </c>
      <c r="B47" s="16">
        <f t="shared" ca="1" si="0"/>
        <v>38703.4</v>
      </c>
      <c r="C47" s="17">
        <f t="shared" ca="1" si="3"/>
        <v>-12023.400000000001</v>
      </c>
      <c r="D47" s="17">
        <f t="shared" ca="1" si="4"/>
        <v>-106.54000000000002</v>
      </c>
      <c r="E47" s="16">
        <f t="shared" si="1"/>
        <v>115</v>
      </c>
      <c r="F47" s="16">
        <v>5</v>
      </c>
      <c r="G47" s="16"/>
      <c r="H47" s="16" vm="872">
        <f t="shared" ca="1" si="5"/>
        <v>232</v>
      </c>
      <c r="I47" s="16" vm="153">
        <f ca="1"/>
        <v>44601</v>
      </c>
      <c r="J47" s="16" vm="873">
        <f ca="1"/>
        <v>86563275</v>
      </c>
      <c r="K47" s="16" vm="874">
        <f ca="1"/>
        <v>224.2</v>
      </c>
      <c r="L47" s="16" vm="875">
        <f ca="1"/>
        <v>233.37</v>
      </c>
      <c r="M47" s="16" vm="876">
        <f ca="1"/>
        <v>222.21</v>
      </c>
      <c r="N47" s="16" vm="872">
        <f ca="1"/>
        <v>232</v>
      </c>
    </row>
    <row r="48" spans="1:14" x14ac:dyDescent="0.4">
      <c r="A48" s="15">
        <f t="shared" ca="1" si="2"/>
        <v>26228.05</v>
      </c>
      <c r="B48" s="16">
        <f t="shared" ca="1" si="0"/>
        <v>38703.4</v>
      </c>
      <c r="C48" s="17">
        <f t="shared" ca="1" si="3"/>
        <v>-12475.350000000002</v>
      </c>
      <c r="D48" s="17">
        <f t="shared" si="4"/>
        <v>0</v>
      </c>
      <c r="E48" s="16">
        <f t="shared" si="1"/>
        <v>115</v>
      </c>
      <c r="F48" s="16"/>
      <c r="G48" s="16"/>
      <c r="H48" s="16" vm="877">
        <f t="shared" ca="1" si="5"/>
        <v>228.07</v>
      </c>
      <c r="I48" s="16" vm="159">
        <f ca="1"/>
        <v>44602</v>
      </c>
      <c r="J48" s="16" vm="878">
        <f ca="1"/>
        <v>49310356</v>
      </c>
      <c r="K48" s="16" vm="879">
        <f ca="1"/>
        <v>228.27</v>
      </c>
      <c r="L48" s="16" vm="880">
        <f ca="1"/>
        <v>235</v>
      </c>
      <c r="M48" s="16" vm="881">
        <f ca="1"/>
        <v>226.7</v>
      </c>
      <c r="N48" s="16" vm="877">
        <f ca="1"/>
        <v>228.07</v>
      </c>
    </row>
    <row r="49" spans="1:14" x14ac:dyDescent="0.4">
      <c r="A49" s="15">
        <f t="shared" ca="1" si="2"/>
        <v>25248.25</v>
      </c>
      <c r="B49" s="16">
        <f t="shared" ca="1" si="0"/>
        <v>38703.4</v>
      </c>
      <c r="C49" s="17">
        <f t="shared" ca="1" si="3"/>
        <v>-13455.150000000001</v>
      </c>
      <c r="D49" s="17">
        <f t="shared" si="4"/>
        <v>0</v>
      </c>
      <c r="E49" s="16">
        <f t="shared" si="1"/>
        <v>115</v>
      </c>
      <c r="F49" s="16"/>
      <c r="G49" s="16"/>
      <c r="H49" s="16" vm="882">
        <f t="shared" ca="1" si="5"/>
        <v>219.55</v>
      </c>
      <c r="I49" s="16" vm="165">
        <f ca="1"/>
        <v>44603</v>
      </c>
      <c r="J49" s="16" vm="883">
        <f ca="1"/>
        <v>46156943</v>
      </c>
      <c r="K49" s="16" vm="884">
        <f ca="1"/>
        <v>228.46</v>
      </c>
      <c r="L49" s="16" vm="885">
        <f ca="1"/>
        <v>230.42</v>
      </c>
      <c r="M49" s="16" vm="886">
        <f ca="1"/>
        <v>218.77010000000001</v>
      </c>
      <c r="N49" s="16" vm="882">
        <f ca="1"/>
        <v>219.55</v>
      </c>
    </row>
    <row r="50" spans="1:14" x14ac:dyDescent="0.4">
      <c r="A50" s="15">
        <f t="shared" ca="1" si="2"/>
        <v>25035.5</v>
      </c>
      <c r="B50" s="16">
        <f t="shared" ca="1" si="0"/>
        <v>38703.4</v>
      </c>
      <c r="C50" s="17">
        <f t="shared" ca="1" si="3"/>
        <v>-13667.900000000001</v>
      </c>
      <c r="D50" s="17">
        <f t="shared" si="4"/>
        <v>0</v>
      </c>
      <c r="E50" s="16">
        <f t="shared" si="1"/>
        <v>115</v>
      </c>
      <c r="F50" s="16"/>
      <c r="G50" s="16"/>
      <c r="H50" s="16" vm="887">
        <f t="shared" ca="1" si="5"/>
        <v>217.7</v>
      </c>
      <c r="I50" s="16" vm="170">
        <f ca="1"/>
        <v>44606</v>
      </c>
      <c r="J50" s="16" vm="888">
        <f ca="1"/>
        <v>38184035</v>
      </c>
      <c r="K50" s="16" vm="889">
        <f ca="1"/>
        <v>219.31</v>
      </c>
      <c r="L50" s="16" vm="731">
        <f ca="1"/>
        <v>221</v>
      </c>
      <c r="M50" s="16" vm="890">
        <f ca="1"/>
        <v>214.78</v>
      </c>
      <c r="N50" s="16" vm="887">
        <f ca="1"/>
        <v>217.7</v>
      </c>
    </row>
    <row r="51" spans="1:14" x14ac:dyDescent="0.4">
      <c r="A51" s="15">
        <f t="shared" ca="1" si="2"/>
        <v>25415</v>
      </c>
      <c r="B51" s="16">
        <f t="shared" ca="1" si="0"/>
        <v>38703.4</v>
      </c>
      <c r="C51" s="17">
        <f t="shared" ca="1" si="3"/>
        <v>-13288.400000000001</v>
      </c>
      <c r="D51" s="17">
        <f t="shared" si="4"/>
        <v>0</v>
      </c>
      <c r="E51" s="16">
        <f t="shared" si="1"/>
        <v>115</v>
      </c>
      <c r="F51" s="16"/>
      <c r="G51" s="16"/>
      <c r="H51" s="16" vm="731">
        <f t="shared" ca="1" si="5"/>
        <v>221</v>
      </c>
      <c r="I51" s="16" vm="175">
        <f ca="1"/>
        <v>44607</v>
      </c>
      <c r="J51" s="16" vm="891">
        <f ca="1"/>
        <v>42685473</v>
      </c>
      <c r="K51" s="16" vm="892">
        <f ca="1"/>
        <v>220.47</v>
      </c>
      <c r="L51" s="16" vm="893">
        <f ca="1"/>
        <v>221.15</v>
      </c>
      <c r="M51" s="16" vm="894">
        <f ca="1"/>
        <v>215.06</v>
      </c>
      <c r="N51" s="16" vm="731">
        <f ca="1"/>
        <v>221</v>
      </c>
    </row>
    <row r="52" spans="1:14" x14ac:dyDescent="0.4">
      <c r="A52" s="15">
        <f t="shared" ca="1" si="2"/>
        <v>24902.1</v>
      </c>
      <c r="B52" s="16">
        <f t="shared" ca="1" si="0"/>
        <v>38703.4</v>
      </c>
      <c r="C52" s="17">
        <f t="shared" ca="1" si="3"/>
        <v>-13801.300000000003</v>
      </c>
      <c r="D52" s="17">
        <f t="shared" si="4"/>
        <v>0</v>
      </c>
      <c r="E52" s="16">
        <f t="shared" si="1"/>
        <v>115</v>
      </c>
      <c r="F52" s="16"/>
      <c r="G52" s="16"/>
      <c r="H52" s="16" vm="895">
        <f t="shared" ca="1" si="5"/>
        <v>216.54</v>
      </c>
      <c r="I52" s="16" vm="181">
        <f ca="1"/>
        <v>44608</v>
      </c>
      <c r="J52" s="16" vm="896">
        <f ca="1"/>
        <v>45817457</v>
      </c>
      <c r="K52" s="16" vm="897">
        <f ca="1"/>
        <v>212.41</v>
      </c>
      <c r="L52" s="16" vm="898">
        <f ca="1"/>
        <v>217.46</v>
      </c>
      <c r="M52" s="16" vm="899">
        <f ca="1"/>
        <v>212.36</v>
      </c>
      <c r="N52" s="16" vm="895">
        <f ca="1"/>
        <v>216.54</v>
      </c>
    </row>
    <row r="53" spans="1:14" x14ac:dyDescent="0.4">
      <c r="A53" s="15">
        <f t="shared" ca="1" si="2"/>
        <v>23886.65</v>
      </c>
      <c r="B53" s="16">
        <f t="shared" ca="1" si="0"/>
        <v>38703.4</v>
      </c>
      <c r="C53" s="17">
        <f t="shared" ca="1" si="3"/>
        <v>-14816.75</v>
      </c>
      <c r="D53" s="17">
        <f t="shared" si="4"/>
        <v>0</v>
      </c>
      <c r="E53" s="16">
        <f t="shared" si="1"/>
        <v>115</v>
      </c>
      <c r="F53" s="16"/>
      <c r="G53" s="16"/>
      <c r="H53" s="16" vm="900">
        <f t="shared" ca="1" si="5"/>
        <v>207.71</v>
      </c>
      <c r="I53" s="16" vm="186">
        <f ca="1"/>
        <v>44609</v>
      </c>
      <c r="J53" s="16" vm="901">
        <f ca="1"/>
        <v>38747533</v>
      </c>
      <c r="K53" s="16" vm="902">
        <f ca="1"/>
        <v>214.02</v>
      </c>
      <c r="L53" s="16" vm="903">
        <f ca="1"/>
        <v>217.5</v>
      </c>
      <c r="M53" s="16" vm="904">
        <f ca="1"/>
        <v>207.1601</v>
      </c>
      <c r="N53" s="16" vm="900">
        <f ca="1"/>
        <v>207.71</v>
      </c>
    </row>
    <row r="54" spans="1:14" x14ac:dyDescent="0.4">
      <c r="A54" s="15">
        <f t="shared" ca="1" si="2"/>
        <v>23708.399999999998</v>
      </c>
      <c r="B54" s="16">
        <f t="shared" ca="1" si="0"/>
        <v>38703.4</v>
      </c>
      <c r="C54" s="17">
        <f t="shared" ca="1" si="3"/>
        <v>-14995.000000000004</v>
      </c>
      <c r="D54" s="17">
        <f t="shared" si="4"/>
        <v>0</v>
      </c>
      <c r="E54" s="16">
        <f t="shared" si="1"/>
        <v>115</v>
      </c>
      <c r="F54" s="16"/>
      <c r="G54" s="16"/>
      <c r="H54" s="16" vm="905">
        <f t="shared" ca="1" si="5"/>
        <v>206.16</v>
      </c>
      <c r="I54" s="16" vm="192">
        <f ca="1"/>
        <v>44610</v>
      </c>
      <c r="J54" s="16" vm="906">
        <f ca="1"/>
        <v>37128438</v>
      </c>
      <c r="K54" s="16" vm="907">
        <f ca="1"/>
        <v>209.39</v>
      </c>
      <c r="L54" s="16" vm="908">
        <f ca="1"/>
        <v>210.75</v>
      </c>
      <c r="M54" s="16" vm="909">
        <f ca="1"/>
        <v>205.18</v>
      </c>
      <c r="N54" s="16" vm="905">
        <f ca="1"/>
        <v>206.16</v>
      </c>
    </row>
    <row r="55" spans="1:14" x14ac:dyDescent="0.4">
      <c r="A55" s="15">
        <f t="shared" ca="1" si="2"/>
        <v>20208</v>
      </c>
      <c r="B55" s="16">
        <f t="shared" ca="1" si="0"/>
        <v>35672.200000000004</v>
      </c>
      <c r="C55" s="17">
        <f t="shared" ca="1" si="3"/>
        <v>-15464.200000000004</v>
      </c>
      <c r="D55" s="17">
        <f t="shared" ca="1" si="4"/>
        <v>136.46</v>
      </c>
      <c r="E55" s="16">
        <f t="shared" si="1"/>
        <v>100</v>
      </c>
      <c r="F55" s="16"/>
      <c r="G55" s="16">
        <v>15</v>
      </c>
      <c r="H55" s="16" vm="910">
        <f t="shared" ca="1" si="5"/>
        <v>202.08</v>
      </c>
      <c r="I55" s="16" vm="197">
        <f ca="1"/>
        <v>44614</v>
      </c>
      <c r="J55" s="16" vm="911">
        <f ca="1"/>
        <v>39852391</v>
      </c>
      <c r="K55" s="16" vm="912">
        <f ca="1"/>
        <v>202.34</v>
      </c>
      <c r="L55" s="16" vm="913">
        <f ca="1"/>
        <v>207.48</v>
      </c>
      <c r="M55" s="16" vm="914">
        <f ca="1"/>
        <v>200.06</v>
      </c>
      <c r="N55" s="16" vm="910">
        <f ca="1"/>
        <v>202.08</v>
      </c>
    </row>
    <row r="56" spans="1:14" x14ac:dyDescent="0.4">
      <c r="A56" s="15">
        <f t="shared" ca="1" si="2"/>
        <v>19845</v>
      </c>
      <c r="B56" s="16">
        <f t="shared" ca="1" si="0"/>
        <v>35672.200000000004</v>
      </c>
      <c r="C56" s="17">
        <f t="shared" ca="1" si="3"/>
        <v>-15827.200000000004</v>
      </c>
      <c r="D56" s="17">
        <f t="shared" si="4"/>
        <v>0</v>
      </c>
      <c r="E56" s="16">
        <f t="shared" si="1"/>
        <v>100</v>
      </c>
      <c r="F56" s="16"/>
      <c r="G56" s="16"/>
      <c r="H56" s="16" vm="915">
        <f t="shared" ca="1" si="5"/>
        <v>198.45</v>
      </c>
      <c r="I56" s="16" vm="201">
        <f ca="1"/>
        <v>44615</v>
      </c>
      <c r="J56" s="16" vm="916">
        <f ca="1"/>
        <v>44481359</v>
      </c>
      <c r="K56" s="16" vm="917">
        <f ca="1"/>
        <v>204.16</v>
      </c>
      <c r="L56" s="16" vm="918">
        <f ca="1"/>
        <v>206.94</v>
      </c>
      <c r="M56" s="16" vm="919">
        <f ca="1"/>
        <v>198.05</v>
      </c>
      <c r="N56" s="16" vm="915">
        <f ca="1"/>
        <v>198.45</v>
      </c>
    </row>
    <row r="57" spans="1:14" x14ac:dyDescent="0.4">
      <c r="A57" s="15">
        <f t="shared" ca="1" si="2"/>
        <v>20760</v>
      </c>
      <c r="B57" s="16">
        <f t="shared" ca="1" si="0"/>
        <v>35672.200000000004</v>
      </c>
      <c r="C57" s="17">
        <f t="shared" ca="1" si="3"/>
        <v>-14912.200000000004</v>
      </c>
      <c r="D57" s="17">
        <f t="shared" si="4"/>
        <v>0</v>
      </c>
      <c r="E57" s="16">
        <f t="shared" si="1"/>
        <v>100</v>
      </c>
      <c r="F57" s="16"/>
      <c r="G57" s="16"/>
      <c r="H57" s="16" vm="920">
        <f t="shared" ca="1" si="5"/>
        <v>207.6</v>
      </c>
      <c r="I57" s="16" vm="207">
        <f ca="1"/>
        <v>44616</v>
      </c>
      <c r="J57" s="16" vm="921">
        <f ca="1"/>
        <v>49957167</v>
      </c>
      <c r="K57" s="16" vm="922">
        <f ca="1"/>
        <v>191.06</v>
      </c>
      <c r="L57" s="16" vm="923">
        <f ca="1"/>
        <v>208.35</v>
      </c>
      <c r="M57" s="16" vm="924">
        <f ca="1"/>
        <v>190.22</v>
      </c>
      <c r="N57" s="16" vm="920">
        <f ca="1"/>
        <v>207.6</v>
      </c>
    </row>
    <row r="58" spans="1:14" x14ac:dyDescent="0.4">
      <c r="A58" s="15">
        <f t="shared" ca="1" si="2"/>
        <v>21048</v>
      </c>
      <c r="B58" s="16">
        <f t="shared" ca="1" si="0"/>
        <v>35672.200000000004</v>
      </c>
      <c r="C58" s="17">
        <f t="shared" ca="1" si="3"/>
        <v>-14624.200000000004</v>
      </c>
      <c r="D58" s="17">
        <f t="shared" si="4"/>
        <v>0</v>
      </c>
      <c r="E58" s="16">
        <f t="shared" si="1"/>
        <v>100</v>
      </c>
      <c r="F58" s="16"/>
      <c r="G58" s="16"/>
      <c r="H58" s="16" vm="925">
        <f t="shared" ca="1" si="5"/>
        <v>210.48</v>
      </c>
      <c r="I58" s="16" vm="213">
        <f ca="1"/>
        <v>44617</v>
      </c>
      <c r="J58" s="16" vm="926">
        <f ca="1"/>
        <v>37627551</v>
      </c>
      <c r="K58" s="16" vm="927">
        <f ca="1"/>
        <v>204.94</v>
      </c>
      <c r="L58" s="16" vm="928">
        <f ca="1"/>
        <v>211.32</v>
      </c>
      <c r="M58" s="16" vm="929">
        <f ca="1"/>
        <v>203.18</v>
      </c>
      <c r="N58" s="16" vm="925">
        <f ca="1"/>
        <v>210.48</v>
      </c>
    </row>
    <row r="59" spans="1:14" x14ac:dyDescent="0.4">
      <c r="A59" s="15">
        <f t="shared" ca="1" si="2"/>
        <v>21103</v>
      </c>
      <c r="B59" s="16">
        <f t="shared" ca="1" si="0"/>
        <v>35672.200000000004</v>
      </c>
      <c r="C59" s="17">
        <f t="shared" ca="1" si="3"/>
        <v>-14569.200000000004</v>
      </c>
      <c r="D59" s="17">
        <f t="shared" si="4"/>
        <v>0</v>
      </c>
      <c r="E59" s="16">
        <f t="shared" si="1"/>
        <v>100</v>
      </c>
      <c r="F59" s="16"/>
      <c r="G59" s="16"/>
      <c r="H59" s="16" vm="930">
        <f t="shared" ca="1" si="5"/>
        <v>211.03</v>
      </c>
      <c r="I59" s="16" vm="219">
        <f ca="1"/>
        <v>44620</v>
      </c>
      <c r="J59" s="16" vm="931">
        <f ca="1"/>
        <v>34239803</v>
      </c>
      <c r="K59" s="16" vm="932">
        <f ca="1"/>
        <v>207.67500000000001</v>
      </c>
      <c r="L59" s="16" vm="933">
        <f ca="1"/>
        <v>213.1508</v>
      </c>
      <c r="M59" s="16" vm="934">
        <f ca="1"/>
        <v>206.83</v>
      </c>
      <c r="N59" s="16" vm="930">
        <f ca="1"/>
        <v>211.03</v>
      </c>
    </row>
    <row r="60" spans="1:14" x14ac:dyDescent="0.4">
      <c r="A60" s="15">
        <f t="shared" ca="1" si="2"/>
        <v>20349</v>
      </c>
      <c r="B60" s="16">
        <f t="shared" ca="1" si="0"/>
        <v>35672.200000000004</v>
      </c>
      <c r="C60" s="17">
        <f t="shared" ca="1" si="3"/>
        <v>-15323.200000000004</v>
      </c>
      <c r="D60" s="17">
        <f t="shared" si="4"/>
        <v>0</v>
      </c>
      <c r="E60" s="16">
        <f t="shared" si="1"/>
        <v>100</v>
      </c>
      <c r="F60" s="16"/>
      <c r="G60" s="16"/>
      <c r="H60" s="16" vm="935">
        <f t="shared" ca="1" si="5"/>
        <v>203.49</v>
      </c>
      <c r="I60" s="16" vm="225">
        <f ca="1"/>
        <v>44621</v>
      </c>
      <c r="J60" s="16" vm="936">
        <f ca="1"/>
        <v>27094902</v>
      </c>
      <c r="K60" s="16" vm="937">
        <f ca="1"/>
        <v>209.87</v>
      </c>
      <c r="L60" s="16" vm="938">
        <f ca="1"/>
        <v>211.7517</v>
      </c>
      <c r="M60" s="16" vm="939">
        <f ca="1"/>
        <v>202.22</v>
      </c>
      <c r="N60" s="16" vm="935">
        <f ca="1"/>
        <v>203.49</v>
      </c>
    </row>
    <row r="61" spans="1:14" x14ac:dyDescent="0.4">
      <c r="A61" s="15">
        <f t="shared" ca="1" si="2"/>
        <v>20811</v>
      </c>
      <c r="B61" s="16">
        <f t="shared" ca="1" si="0"/>
        <v>35672.200000000004</v>
      </c>
      <c r="C61" s="17">
        <f t="shared" ca="1" si="3"/>
        <v>-14861.200000000004</v>
      </c>
      <c r="D61" s="17">
        <f t="shared" si="4"/>
        <v>0</v>
      </c>
      <c r="E61" s="16">
        <f t="shared" si="1"/>
        <v>100</v>
      </c>
      <c r="F61" s="16"/>
      <c r="G61" s="16"/>
      <c r="H61" s="16" vm="940">
        <f t="shared" ca="1" si="5"/>
        <v>208.11</v>
      </c>
      <c r="I61" s="16" vm="229">
        <f ca="1"/>
        <v>44622</v>
      </c>
      <c r="J61" s="16" vm="941">
        <f ca="1"/>
        <v>29452147</v>
      </c>
      <c r="K61" s="16" vm="942">
        <f ca="1"/>
        <v>204.77500000000001</v>
      </c>
      <c r="L61" s="16" vm="943">
        <f ca="1"/>
        <v>209.15</v>
      </c>
      <c r="M61" s="16" vm="944">
        <f ca="1"/>
        <v>202.02</v>
      </c>
      <c r="N61" s="16" vm="940">
        <f ca="1"/>
        <v>208.11</v>
      </c>
    </row>
    <row r="62" spans="1:14" x14ac:dyDescent="0.4">
      <c r="A62" s="15">
        <f t="shared" ca="1" si="2"/>
        <v>20297</v>
      </c>
      <c r="B62" s="16">
        <f t="shared" ca="1" si="0"/>
        <v>35672.200000000004</v>
      </c>
      <c r="C62" s="17">
        <f t="shared" ca="1" si="3"/>
        <v>-15375.200000000004</v>
      </c>
      <c r="D62" s="17">
        <f t="shared" si="4"/>
        <v>0</v>
      </c>
      <c r="E62" s="16">
        <f t="shared" si="1"/>
        <v>100</v>
      </c>
      <c r="F62" s="16"/>
      <c r="G62" s="16"/>
      <c r="H62" s="16" vm="945">
        <f t="shared" ca="1" si="5"/>
        <v>202.97</v>
      </c>
      <c r="I62" s="16" vm="235">
        <f ca="1"/>
        <v>44623</v>
      </c>
      <c r="J62" s="16" vm="946">
        <f ca="1"/>
        <v>27263524</v>
      </c>
      <c r="K62" s="16" vm="947">
        <f ca="1"/>
        <v>209.01499999999999</v>
      </c>
      <c r="L62" s="16" vm="948">
        <f ca="1"/>
        <v>209.08</v>
      </c>
      <c r="M62" s="16" vm="949">
        <f ca="1"/>
        <v>201.42</v>
      </c>
      <c r="N62" s="16" vm="945">
        <f ca="1"/>
        <v>202.97</v>
      </c>
    </row>
    <row r="63" spans="1:14" x14ac:dyDescent="0.4">
      <c r="A63" s="15">
        <f t="shared" ca="1" si="2"/>
        <v>20006</v>
      </c>
      <c r="B63" s="16">
        <f t="shared" ca="1" si="0"/>
        <v>35672.200000000004</v>
      </c>
      <c r="C63" s="17">
        <f t="shared" ca="1" si="3"/>
        <v>-15666.200000000004</v>
      </c>
      <c r="D63" s="17">
        <f t="shared" si="4"/>
        <v>0</v>
      </c>
      <c r="E63" s="16">
        <f t="shared" si="1"/>
        <v>100</v>
      </c>
      <c r="F63" s="16"/>
      <c r="G63" s="16"/>
      <c r="H63" s="16" vm="914">
        <f t="shared" ca="1" si="5"/>
        <v>200.06</v>
      </c>
      <c r="I63" s="16" vm="240">
        <f ca="1"/>
        <v>44624</v>
      </c>
      <c r="J63" s="16" vm="950">
        <f ca="1"/>
        <v>32146264</v>
      </c>
      <c r="K63" s="16" vm="951">
        <f ca="1"/>
        <v>202.37</v>
      </c>
      <c r="L63" s="16" vm="952">
        <f ca="1"/>
        <v>205.89</v>
      </c>
      <c r="M63" s="16" vm="953">
        <f ca="1"/>
        <v>198.79</v>
      </c>
      <c r="N63" s="16" vm="914">
        <f ca="1"/>
        <v>200.06</v>
      </c>
    </row>
    <row r="64" spans="1:14" x14ac:dyDescent="0.4">
      <c r="A64" s="15">
        <f t="shared" ca="1" si="2"/>
        <v>18747</v>
      </c>
      <c r="B64" s="16">
        <f t="shared" ca="1" si="0"/>
        <v>35672.200000000004</v>
      </c>
      <c r="C64" s="17">
        <f t="shared" ca="1" si="3"/>
        <v>-16925.200000000004</v>
      </c>
      <c r="D64" s="17">
        <f t="shared" si="4"/>
        <v>0</v>
      </c>
      <c r="E64" s="16">
        <f t="shared" si="1"/>
        <v>100</v>
      </c>
      <c r="F64" s="16"/>
      <c r="G64" s="16"/>
      <c r="H64" s="16" vm="954">
        <f t="shared" ca="1" si="5"/>
        <v>187.47</v>
      </c>
      <c r="I64" s="16" vm="246">
        <f ca="1"/>
        <v>44627</v>
      </c>
      <c r="J64" s="16" vm="955">
        <f ca="1"/>
        <v>38560609</v>
      </c>
      <c r="K64" s="16" vm="956">
        <f ca="1"/>
        <v>200.79</v>
      </c>
      <c r="L64" s="16" vm="957">
        <f ca="1"/>
        <v>200.89</v>
      </c>
      <c r="M64" s="16" vm="958">
        <f ca="1"/>
        <v>187.28</v>
      </c>
      <c r="N64" s="16" vm="954">
        <f ca="1"/>
        <v>187.47</v>
      </c>
    </row>
    <row r="65" spans="1:14" x14ac:dyDescent="0.4">
      <c r="A65" s="15">
        <f t="shared" ca="1" si="2"/>
        <v>19029</v>
      </c>
      <c r="B65" s="16">
        <f t="shared" ca="1" si="0"/>
        <v>35672.200000000004</v>
      </c>
      <c r="C65" s="17">
        <f t="shared" ca="1" si="3"/>
        <v>-16643.200000000004</v>
      </c>
      <c r="D65" s="17">
        <f t="shared" si="4"/>
        <v>0</v>
      </c>
      <c r="E65" s="16">
        <f t="shared" si="1"/>
        <v>100</v>
      </c>
      <c r="F65" s="16"/>
      <c r="G65" s="16"/>
      <c r="H65" s="16" vm="959">
        <f t="shared" ca="1" si="5"/>
        <v>190.29</v>
      </c>
      <c r="I65" s="16" vm="252">
        <f ca="1"/>
        <v>44628</v>
      </c>
      <c r="J65" s="16" vm="960">
        <f ca="1"/>
        <v>37508149</v>
      </c>
      <c r="K65" s="16" vm="961">
        <f ca="1"/>
        <v>187.85</v>
      </c>
      <c r="L65" s="16" vm="962">
        <f ca="1"/>
        <v>196.7</v>
      </c>
      <c r="M65" s="16" vm="963">
        <f ca="1"/>
        <v>186.11</v>
      </c>
      <c r="N65" s="16" vm="959">
        <f ca="1"/>
        <v>190.29</v>
      </c>
    </row>
    <row r="66" spans="1:14" x14ac:dyDescent="0.4">
      <c r="A66" s="15">
        <f t="shared" ca="1" si="2"/>
        <v>19850</v>
      </c>
      <c r="B66" s="16">
        <f t="shared" ca="1" si="0"/>
        <v>35672.200000000004</v>
      </c>
      <c r="C66" s="17">
        <f t="shared" ca="1" si="3"/>
        <v>-15822.200000000004</v>
      </c>
      <c r="D66" s="17">
        <f t="shared" si="4"/>
        <v>0</v>
      </c>
      <c r="E66" s="16">
        <f t="shared" si="1"/>
        <v>100</v>
      </c>
      <c r="F66" s="16"/>
      <c r="G66" s="16"/>
      <c r="H66" s="16" vm="964">
        <f t="shared" ca="1" si="5"/>
        <v>198.5</v>
      </c>
      <c r="I66" s="16" vm="258">
        <f ca="1"/>
        <v>44629</v>
      </c>
      <c r="J66" s="16" vm="965">
        <f ca="1"/>
        <v>31776968</v>
      </c>
      <c r="K66" s="16" vm="966">
        <f ca="1"/>
        <v>195.74</v>
      </c>
      <c r="L66" s="16" vm="967">
        <f ca="1"/>
        <v>199.1</v>
      </c>
      <c r="M66" s="16" vm="968">
        <f ca="1"/>
        <v>193.92</v>
      </c>
      <c r="N66" s="16" vm="964">
        <f ca="1"/>
        <v>198.5</v>
      </c>
    </row>
    <row r="67" spans="1:14" x14ac:dyDescent="0.4">
      <c r="A67" s="15">
        <f t="shared" ca="1" si="2"/>
        <v>19521</v>
      </c>
      <c r="B67" s="16">
        <f t="shared" ca="1" si="0"/>
        <v>35672.200000000004</v>
      </c>
      <c r="C67" s="17">
        <f t="shared" ca="1" si="3"/>
        <v>-16151.200000000004</v>
      </c>
      <c r="D67" s="17">
        <f t="shared" si="4"/>
        <v>0</v>
      </c>
      <c r="E67" s="16">
        <f t="shared" si="1"/>
        <v>100</v>
      </c>
      <c r="F67" s="16"/>
      <c r="G67" s="16"/>
      <c r="H67" s="16" vm="969">
        <f t="shared" ca="1" si="5"/>
        <v>195.21</v>
      </c>
      <c r="I67" s="16" vm="264">
        <f ca="1"/>
        <v>44630</v>
      </c>
      <c r="J67" s="16" vm="970">
        <f ca="1"/>
        <v>24852975</v>
      </c>
      <c r="K67" s="16" vm="971">
        <f ca="1"/>
        <v>194.84</v>
      </c>
      <c r="L67" s="16" vm="972">
        <f ca="1"/>
        <v>196.28</v>
      </c>
      <c r="M67" s="16" vm="973">
        <f ca="1"/>
        <v>191.06800000000001</v>
      </c>
      <c r="N67" s="16" vm="969">
        <f ca="1"/>
        <v>195.21</v>
      </c>
    </row>
    <row r="68" spans="1:14" x14ac:dyDescent="0.4">
      <c r="I68" s="10" vm="269">
        <f ca="1"/>
        <v>44631</v>
      </c>
      <c r="J68" s="10" vm="974">
        <f ca="1"/>
        <v>34694534</v>
      </c>
      <c r="K68" s="10" vm="975">
        <f ca="1"/>
        <v>192.63499999999999</v>
      </c>
      <c r="L68" s="10" vm="976">
        <f ca="1"/>
        <v>193.56</v>
      </c>
      <c r="M68" s="10" vm="977">
        <f ca="1"/>
        <v>186.67</v>
      </c>
      <c r="N68" s="10" vm="978">
        <f ca="1"/>
        <v>187.61</v>
      </c>
    </row>
  </sheetData>
  <conditionalFormatting sqref="C21:D21 C22:C66 D22:D67">
    <cfRule type="cellIs" dxfId="71" priority="3" operator="greaterThan">
      <formula>0</formula>
    </cfRule>
    <cfRule type="cellIs" dxfId="70" priority="4" operator="lessThan">
      <formula>0</formula>
    </cfRule>
  </conditionalFormatting>
  <conditionalFormatting sqref="C67">
    <cfRule type="cellIs" dxfId="69" priority="1" operator="greaterThan">
      <formula>0</formula>
    </cfRule>
    <cfRule type="cellIs" dxfId="68" priority="2" operator="lessThan">
      <formula>0</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2E3C8-6AE9-4BC3-A432-DDBD8050C89C}">
  <dimension ref="A1:N68"/>
  <sheetViews>
    <sheetView topLeftCell="A37" zoomScale="66" zoomScaleNormal="55" workbookViewId="0">
      <selection activeCell="N20" sqref="I20:N20"/>
    </sheetView>
  </sheetViews>
  <sheetFormatPr defaultColWidth="8.86328125" defaultRowHeight="13.9" x14ac:dyDescent="0.4"/>
  <cols>
    <col min="1" max="1" width="18.6640625" style="10" bestFit="1" customWidth="1"/>
    <col min="2" max="2" width="14.3984375" style="10" customWidth="1"/>
    <col min="3" max="3" width="13.59765625" style="10" customWidth="1"/>
    <col min="4" max="4" width="15.86328125" style="10" customWidth="1"/>
    <col min="5" max="5" width="35.796875" style="10" customWidth="1"/>
    <col min="6" max="6" width="18.9296875" style="10" customWidth="1"/>
    <col min="7" max="7" width="14.265625" style="10" customWidth="1"/>
    <col min="8" max="8" width="21.1328125" style="10" customWidth="1"/>
    <col min="9" max="9" width="12.6640625" style="10" customWidth="1"/>
    <col min="10" max="10" width="15.19921875" style="10" customWidth="1"/>
    <col min="11" max="11" width="13.33203125" style="10" customWidth="1"/>
    <col min="12" max="14" width="12.1328125" style="10" customWidth="1"/>
    <col min="15" max="16384" width="8.86328125" style="10"/>
  </cols>
  <sheetData>
    <row r="1" spans="1:14" ht="30.4" x14ac:dyDescent="0.8">
      <c r="A1" s="21" t="e" vm="979">
        <v>#VALUE!</v>
      </c>
      <c r="B1" s="19"/>
      <c r="C1" s="19"/>
      <c r="D1" s="19"/>
      <c r="E1" s="19"/>
      <c r="F1" s="19"/>
      <c r="G1" s="19"/>
      <c r="H1" s="19"/>
      <c r="I1" s="19"/>
      <c r="J1" s="19"/>
      <c r="K1" s="19"/>
      <c r="L1" s="19"/>
      <c r="M1" s="19"/>
      <c r="N1" s="19"/>
    </row>
    <row r="3" spans="1:14" ht="18.75" x14ac:dyDescent="0.5">
      <c r="A3" s="11" t="s">
        <v>96</v>
      </c>
      <c r="B3" s="12">
        <f ca="1">MIN(N21:N66)</f>
        <v>2527.5700000000002</v>
      </c>
      <c r="E3" s="11" t="s">
        <v>122</v>
      </c>
      <c r="F3" s="12">
        <f ca="1">SUM(A21:A67)</f>
        <v>14019627.400000002</v>
      </c>
      <c r="I3" s="13">
        <v>44562</v>
      </c>
    </row>
    <row r="4" spans="1:14" ht="18.75" x14ac:dyDescent="0.5">
      <c r="A4" s="11" t="s">
        <v>97</v>
      </c>
      <c r="B4" s="14">
        <f ca="1">MAX(N21:N66)</f>
        <v>2960</v>
      </c>
    </row>
    <row r="6" spans="1:14" x14ac:dyDescent="0.4">
      <c r="A6" s="10" t="s">
        <v>85</v>
      </c>
    </row>
    <row r="17" spans="1:14" x14ac:dyDescent="0.4">
      <c r="B17" s="10" t="s">
        <v>99</v>
      </c>
      <c r="C17" s="10" t="s">
        <v>95</v>
      </c>
    </row>
    <row r="18" spans="1:14" x14ac:dyDescent="0.4">
      <c r="A18" s="10" t="s">
        <v>86</v>
      </c>
      <c r="B18" s="10">
        <v>21</v>
      </c>
      <c r="C18" s="10">
        <v>22</v>
      </c>
    </row>
    <row r="20" spans="1:14" ht="15" x14ac:dyDescent="0.4">
      <c r="A20" s="20" t="s">
        <v>87</v>
      </c>
      <c r="B20" s="20" t="s">
        <v>88</v>
      </c>
      <c r="C20" s="20" t="s">
        <v>89</v>
      </c>
      <c r="D20" s="20" t="s">
        <v>95</v>
      </c>
      <c r="E20" s="20" t="s">
        <v>123</v>
      </c>
      <c r="F20" s="20" t="s">
        <v>90</v>
      </c>
      <c r="G20" s="20" t="s">
        <v>91</v>
      </c>
      <c r="H20" s="20" t="s">
        <v>92</v>
      </c>
      <c r="I20" s="22" t="str" cm="1">
        <f t="array" aca="1" ref="I20:N68" ca="1">_xlfn.STOCKHISTORY(A1,I3,TODAY(),0,1,0,5,2,3,4,1)</f>
        <v>Date</v>
      </c>
      <c r="J20" s="22" t="str">
        <f ca="1"/>
        <v>Volume</v>
      </c>
      <c r="K20" s="22" t="str">
        <f ca="1"/>
        <v>Open</v>
      </c>
      <c r="L20" s="22" t="str">
        <f ca="1"/>
        <v>High</v>
      </c>
      <c r="M20" s="22" t="str">
        <f ca="1"/>
        <v>Low</v>
      </c>
      <c r="N20" s="22" t="str">
        <f ca="1"/>
        <v>Close</v>
      </c>
    </row>
    <row r="21" spans="1:14" x14ac:dyDescent="0.4">
      <c r="A21" s="15">
        <f ca="1">E21*N21</f>
        <v>289983</v>
      </c>
      <c r="B21" s="16">
        <f t="shared" ref="B21:B67" ca="1" si="0">IF(ROW()=B$18,(F21*H21)-(G21*H21),(F21*H21)-(G21*H21)+B20)</f>
        <v>289983</v>
      </c>
      <c r="C21" s="17">
        <f ca="1">A21-B21</f>
        <v>0</v>
      </c>
      <c r="D21" s="17">
        <f>IF(AND(F21&gt;0,ROW()&gt;C$18),N21-$N$21,0)-IF(AND(G21&gt;0,ROW()&gt;C$18),N21-$N$21,0)</f>
        <v>0</v>
      </c>
      <c r="E21" s="16">
        <f t="shared" ref="E21:E67" si="1">IF(ROW()=B$18,F21-G21,(F21-G21)+E20)</f>
        <v>100</v>
      </c>
      <c r="F21" s="16">
        <v>100</v>
      </c>
      <c r="G21" s="16"/>
      <c r="H21" s="16" vm="980">
        <f ca="1">N21</f>
        <v>2899.83</v>
      </c>
      <c r="I21" s="16" vm="3">
        <f ca="1"/>
        <v>44564</v>
      </c>
      <c r="J21" s="16" vm="981">
        <f ca="1"/>
        <v>1433947</v>
      </c>
      <c r="K21" s="16" vm="982">
        <f ca="1"/>
        <v>2901.1</v>
      </c>
      <c r="L21" s="16" vm="983">
        <f ca="1"/>
        <v>2917.02</v>
      </c>
      <c r="M21" s="16" vm="984">
        <f ca="1"/>
        <v>2874.2550000000001</v>
      </c>
      <c r="N21" s="16" vm="980">
        <f ca="1"/>
        <v>2899.83</v>
      </c>
    </row>
    <row r="22" spans="1:14" x14ac:dyDescent="0.4">
      <c r="A22" s="15">
        <f t="shared" ref="A22:A67" ca="1" si="2">E22*N22</f>
        <v>288799</v>
      </c>
      <c r="B22" s="16">
        <f t="shared" ca="1" si="0"/>
        <v>289983</v>
      </c>
      <c r="C22" s="17">
        <f t="shared" ref="C22:C67" ca="1" si="3">A22-B22</f>
        <v>-1184</v>
      </c>
      <c r="D22" s="17">
        <f t="shared" ref="D22:D67" si="4">IF(AND(F22&gt;0,ROW()&gt;C$18),N22-$N$21,0)-IF(AND(G22&gt;0,ROW()&gt;C$18),N22-$N$21,0)</f>
        <v>0</v>
      </c>
      <c r="E22" s="16">
        <f t="shared" si="1"/>
        <v>100</v>
      </c>
      <c r="F22" s="16"/>
      <c r="G22" s="16"/>
      <c r="H22" s="16" vm="985">
        <f t="shared" ref="H22:H67" ca="1" si="5">N22</f>
        <v>2887.99</v>
      </c>
      <c r="I22" s="16" vm="9">
        <f ca="1"/>
        <v>44565</v>
      </c>
      <c r="J22" s="16" vm="986">
        <f ca="1"/>
        <v>1419972</v>
      </c>
      <c r="K22" s="16" vm="987">
        <f ca="1"/>
        <v>2907.92</v>
      </c>
      <c r="L22" s="16" vm="988">
        <f ca="1"/>
        <v>2929.6977999999999</v>
      </c>
      <c r="M22" s="16" vm="989">
        <f ca="1"/>
        <v>2874.3249999999998</v>
      </c>
      <c r="N22" s="16" vm="985">
        <f ca="1"/>
        <v>2887.99</v>
      </c>
    </row>
    <row r="23" spans="1:14" x14ac:dyDescent="0.4">
      <c r="A23" s="15">
        <f t="shared" ca="1" si="2"/>
        <v>275550</v>
      </c>
      <c r="B23" s="16">
        <f t="shared" ca="1" si="0"/>
        <v>289983</v>
      </c>
      <c r="C23" s="17">
        <f t="shared" ca="1" si="3"/>
        <v>-14433</v>
      </c>
      <c r="D23" s="17">
        <f t="shared" si="4"/>
        <v>0</v>
      </c>
      <c r="E23" s="16">
        <f t="shared" si="1"/>
        <v>100</v>
      </c>
      <c r="F23" s="16"/>
      <c r="G23" s="16"/>
      <c r="H23" s="16" vm="990">
        <f t="shared" ca="1" si="5"/>
        <v>2755.5</v>
      </c>
      <c r="I23" s="16" vm="15">
        <f ca="1"/>
        <v>44566</v>
      </c>
      <c r="J23" s="16" vm="991">
        <f ca="1"/>
        <v>2730914</v>
      </c>
      <c r="K23" s="16" vm="992">
        <f ca="1"/>
        <v>2888.4</v>
      </c>
      <c r="L23" s="16" vm="993">
        <f ca="1"/>
        <v>2889.9875000000002</v>
      </c>
      <c r="M23" s="16" vm="994">
        <f ca="1"/>
        <v>2753.76</v>
      </c>
      <c r="N23" s="16" vm="990">
        <f ca="1"/>
        <v>2755.5</v>
      </c>
    </row>
    <row r="24" spans="1:14" x14ac:dyDescent="0.4">
      <c r="A24" s="15">
        <f t="shared" ca="1" si="2"/>
        <v>275495</v>
      </c>
      <c r="B24" s="16">
        <f t="shared" ca="1" si="0"/>
        <v>289983</v>
      </c>
      <c r="C24" s="17">
        <f t="shared" ca="1" si="3"/>
        <v>-14488</v>
      </c>
      <c r="D24" s="17">
        <f t="shared" si="4"/>
        <v>0</v>
      </c>
      <c r="E24" s="16">
        <f t="shared" si="1"/>
        <v>100</v>
      </c>
      <c r="F24" s="16"/>
      <c r="G24" s="16"/>
      <c r="H24" s="16" vm="995">
        <f t="shared" ca="1" si="5"/>
        <v>2754.95</v>
      </c>
      <c r="I24" s="16" vm="21">
        <f ca="1"/>
        <v>44567</v>
      </c>
      <c r="J24" s="16" vm="996">
        <f ca="1"/>
        <v>1867371</v>
      </c>
      <c r="K24" s="16" vm="997">
        <f ca="1"/>
        <v>2739.97</v>
      </c>
      <c r="L24" s="16" vm="998">
        <f ca="1"/>
        <v>2798.8</v>
      </c>
      <c r="M24" s="16" vm="999">
        <f ca="1"/>
        <v>2731.17</v>
      </c>
      <c r="N24" s="16" vm="995">
        <f ca="1"/>
        <v>2754.95</v>
      </c>
    </row>
    <row r="25" spans="1:14" x14ac:dyDescent="0.4">
      <c r="A25" s="15">
        <f t="shared" ca="1" si="2"/>
        <v>328840.80000000005</v>
      </c>
      <c r="B25" s="16">
        <f t="shared" ca="1" si="0"/>
        <v>344789.8</v>
      </c>
      <c r="C25" s="17">
        <f t="shared" ca="1" si="3"/>
        <v>-15948.999999999942</v>
      </c>
      <c r="D25" s="17">
        <f t="shared" ca="1" si="4"/>
        <v>-159.48999999999978</v>
      </c>
      <c r="E25" s="16">
        <f t="shared" si="1"/>
        <v>120</v>
      </c>
      <c r="F25" s="16">
        <v>20</v>
      </c>
      <c r="G25" s="16"/>
      <c r="H25" s="16" vm="1000">
        <f t="shared" ca="1" si="5"/>
        <v>2740.34</v>
      </c>
      <c r="I25" s="16" vm="27">
        <f ca="1"/>
        <v>44568</v>
      </c>
      <c r="J25" s="16" vm="1001">
        <f ca="1"/>
        <v>1488028</v>
      </c>
      <c r="K25" s="16" vm="1002">
        <f ca="1"/>
        <v>2762.91</v>
      </c>
      <c r="L25" s="16" vm="1003">
        <f ca="1"/>
        <v>2768.97</v>
      </c>
      <c r="M25" s="16" vm="1004">
        <f ca="1"/>
        <v>2715.33</v>
      </c>
      <c r="N25" s="16" vm="1000">
        <f ca="1"/>
        <v>2740.34</v>
      </c>
    </row>
    <row r="26" spans="1:14" x14ac:dyDescent="0.4">
      <c r="A26" s="15">
        <f t="shared" ca="1" si="2"/>
        <v>332806.8</v>
      </c>
      <c r="B26" s="16">
        <f t="shared" ca="1" si="0"/>
        <v>344789.8</v>
      </c>
      <c r="C26" s="17">
        <f t="shared" ca="1" si="3"/>
        <v>-11983</v>
      </c>
      <c r="D26" s="17">
        <f t="shared" si="4"/>
        <v>0</v>
      </c>
      <c r="E26" s="16">
        <f t="shared" si="1"/>
        <v>120</v>
      </c>
      <c r="F26" s="16"/>
      <c r="G26" s="16"/>
      <c r="H26" s="16" vm="1005">
        <f t="shared" ca="1" si="5"/>
        <v>2773.39</v>
      </c>
      <c r="I26" s="16" vm="33">
        <f ca="1"/>
        <v>44571</v>
      </c>
      <c r="J26" s="16" vm="1006">
        <f ca="1"/>
        <v>2220406</v>
      </c>
      <c r="K26" s="16" vm="1007">
        <f ca="1"/>
        <v>2701.56</v>
      </c>
      <c r="L26" s="16" vm="1008">
        <f ca="1"/>
        <v>2776.39</v>
      </c>
      <c r="M26" s="16" vm="1009">
        <f ca="1"/>
        <v>2663.29</v>
      </c>
      <c r="N26" s="16" vm="1005">
        <f ca="1"/>
        <v>2773.39</v>
      </c>
    </row>
    <row r="27" spans="1:14" x14ac:dyDescent="0.4">
      <c r="A27" s="15">
        <f t="shared" ca="1" si="2"/>
        <v>335366.39999999997</v>
      </c>
      <c r="B27" s="16">
        <f t="shared" ca="1" si="0"/>
        <v>344789.8</v>
      </c>
      <c r="C27" s="17">
        <f t="shared" ca="1" si="3"/>
        <v>-9423.4000000000233</v>
      </c>
      <c r="D27" s="17">
        <f t="shared" si="4"/>
        <v>0</v>
      </c>
      <c r="E27" s="16">
        <f t="shared" si="1"/>
        <v>120</v>
      </c>
      <c r="F27" s="16"/>
      <c r="G27" s="16"/>
      <c r="H27" s="16" vm="1010">
        <f t="shared" ca="1" si="5"/>
        <v>2794.72</v>
      </c>
      <c r="I27" s="16" vm="39">
        <f ca="1"/>
        <v>44572</v>
      </c>
      <c r="J27" s="16" vm="1011">
        <f ca="1"/>
        <v>1436485</v>
      </c>
      <c r="K27" s="16" vm="1012">
        <f ca="1"/>
        <v>2760.14</v>
      </c>
      <c r="L27" s="16" vm="1013">
        <f ca="1"/>
        <v>2804.32</v>
      </c>
      <c r="M27" s="16" vm="1014">
        <f ca="1"/>
        <v>2733.8449999999998</v>
      </c>
      <c r="N27" s="16" vm="1010">
        <f ca="1"/>
        <v>2794.72</v>
      </c>
    </row>
    <row r="28" spans="1:14" x14ac:dyDescent="0.4">
      <c r="A28" s="15">
        <f t="shared" ca="1" si="2"/>
        <v>339433.2</v>
      </c>
      <c r="B28" s="16">
        <f t="shared" ca="1" si="0"/>
        <v>344789.8</v>
      </c>
      <c r="C28" s="17">
        <f t="shared" ca="1" si="3"/>
        <v>-5356.5999999999767</v>
      </c>
      <c r="D28" s="17">
        <f t="shared" si="4"/>
        <v>0</v>
      </c>
      <c r="E28" s="16">
        <f t="shared" si="1"/>
        <v>120</v>
      </c>
      <c r="F28" s="16"/>
      <c r="G28" s="16"/>
      <c r="H28" s="16" vm="1015">
        <f t="shared" ca="1" si="5"/>
        <v>2828.61</v>
      </c>
      <c r="I28" s="16" vm="45">
        <f ca="1"/>
        <v>44573</v>
      </c>
      <c r="J28" s="16" vm="1016">
        <f ca="1"/>
        <v>1305602</v>
      </c>
      <c r="K28" s="16" vm="1017">
        <f ca="1"/>
        <v>2823</v>
      </c>
      <c r="L28" s="16" vm="1018">
        <f ca="1"/>
        <v>2852.1550000000002</v>
      </c>
      <c r="M28" s="16" vm="1019">
        <f ca="1"/>
        <v>2813.89</v>
      </c>
      <c r="N28" s="16" vm="1015">
        <f ca="1"/>
        <v>2828.61</v>
      </c>
    </row>
    <row r="29" spans="1:14" x14ac:dyDescent="0.4">
      <c r="A29" s="15">
        <f t="shared" ca="1" si="2"/>
        <v>332608.8</v>
      </c>
      <c r="B29" s="16">
        <f t="shared" ca="1" si="0"/>
        <v>344789.8</v>
      </c>
      <c r="C29" s="17">
        <f t="shared" ca="1" si="3"/>
        <v>-12181</v>
      </c>
      <c r="D29" s="17">
        <f t="shared" si="4"/>
        <v>0</v>
      </c>
      <c r="E29" s="16">
        <f t="shared" si="1"/>
        <v>120</v>
      </c>
      <c r="F29" s="16"/>
      <c r="G29" s="16"/>
      <c r="H29" s="16" vm="1020">
        <f t="shared" ca="1" si="5"/>
        <v>2771.74</v>
      </c>
      <c r="I29" s="16" vm="51">
        <f ca="1"/>
        <v>44574</v>
      </c>
      <c r="J29" s="16" vm="1021">
        <f ca="1"/>
        <v>1571830</v>
      </c>
      <c r="K29" s="16" vm="1022">
        <f ca="1"/>
        <v>2830.8</v>
      </c>
      <c r="L29" s="16" vm="1023">
        <f ca="1"/>
        <v>2857</v>
      </c>
      <c r="M29" s="16" vm="1024">
        <f ca="1"/>
        <v>2768.18</v>
      </c>
      <c r="N29" s="16" vm="1020">
        <f ca="1"/>
        <v>2771.74</v>
      </c>
    </row>
    <row r="30" spans="1:14" x14ac:dyDescent="0.4">
      <c r="A30" s="15">
        <f t="shared" ca="1" si="2"/>
        <v>334753.2</v>
      </c>
      <c r="B30" s="16">
        <f t="shared" ca="1" si="0"/>
        <v>344789.8</v>
      </c>
      <c r="C30" s="17">
        <f t="shared" ca="1" si="3"/>
        <v>-10036.599999999977</v>
      </c>
      <c r="D30" s="17">
        <f t="shared" si="4"/>
        <v>0</v>
      </c>
      <c r="E30" s="16">
        <f t="shared" si="1"/>
        <v>120</v>
      </c>
      <c r="F30" s="16"/>
      <c r="G30" s="16"/>
      <c r="H30" s="16" vm="1025">
        <f t="shared" ca="1" si="5"/>
        <v>2789.61</v>
      </c>
      <c r="I30" s="16" vm="55">
        <f ca="1"/>
        <v>44575</v>
      </c>
      <c r="J30" s="16" vm="1026">
        <f ca="1"/>
        <v>1483064</v>
      </c>
      <c r="K30" s="16" vm="1027">
        <f ca="1"/>
        <v>2741.58</v>
      </c>
      <c r="L30" s="16" vm="1028">
        <f ca="1"/>
        <v>2814.84</v>
      </c>
      <c r="M30" s="16" vm="997">
        <f ca="1"/>
        <v>2739.97</v>
      </c>
      <c r="N30" s="16" vm="1025">
        <f ca="1"/>
        <v>2789.61</v>
      </c>
    </row>
    <row r="31" spans="1:14" x14ac:dyDescent="0.4">
      <c r="A31" s="15">
        <f t="shared" ca="1" si="2"/>
        <v>326395.2</v>
      </c>
      <c r="B31" s="16">
        <f t="shared" ca="1" si="0"/>
        <v>344789.8</v>
      </c>
      <c r="C31" s="17">
        <f t="shared" ca="1" si="3"/>
        <v>-18394.599999999977</v>
      </c>
      <c r="D31" s="17">
        <f t="shared" si="4"/>
        <v>0</v>
      </c>
      <c r="E31" s="16">
        <f t="shared" si="1"/>
        <v>120</v>
      </c>
      <c r="F31" s="16"/>
      <c r="G31" s="16"/>
      <c r="H31" s="16" vm="1029">
        <f t="shared" ca="1" si="5"/>
        <v>2719.96</v>
      </c>
      <c r="I31" s="16" vm="61">
        <f ca="1"/>
        <v>44579</v>
      </c>
      <c r="J31" s="16" vm="1030">
        <f ca="1"/>
        <v>1744405</v>
      </c>
      <c r="K31" s="16" vm="1031">
        <f ca="1"/>
        <v>2723.5</v>
      </c>
      <c r="L31" s="16" vm="1032">
        <f ca="1"/>
        <v>2742.63</v>
      </c>
      <c r="M31" s="16" vm="1033">
        <f ca="1"/>
        <v>2708.7649999999999</v>
      </c>
      <c r="N31" s="16" vm="1029">
        <f ca="1"/>
        <v>2719.96</v>
      </c>
    </row>
    <row r="32" spans="1:14" x14ac:dyDescent="0.4">
      <c r="A32" s="15">
        <f t="shared" ca="1" si="2"/>
        <v>324279.59999999998</v>
      </c>
      <c r="B32" s="16">
        <f t="shared" ca="1" si="0"/>
        <v>344789.8</v>
      </c>
      <c r="C32" s="17">
        <f t="shared" ca="1" si="3"/>
        <v>-20510.200000000012</v>
      </c>
      <c r="D32" s="17">
        <f t="shared" si="4"/>
        <v>0</v>
      </c>
      <c r="E32" s="16">
        <f t="shared" si="1"/>
        <v>120</v>
      </c>
      <c r="F32" s="16"/>
      <c r="G32" s="16"/>
      <c r="H32" s="16" vm="1034">
        <f t="shared" ca="1" si="5"/>
        <v>2702.33</v>
      </c>
      <c r="I32" s="16" vm="67">
        <f ca="1"/>
        <v>44580</v>
      </c>
      <c r="J32" s="16" vm="1035">
        <f ca="1"/>
        <v>1432382</v>
      </c>
      <c r="K32" s="16" vm="1036">
        <f ca="1"/>
        <v>2730.47</v>
      </c>
      <c r="L32" s="16" vm="1037">
        <f ca="1"/>
        <v>2759.19</v>
      </c>
      <c r="M32" s="16" vm="1038">
        <f ca="1"/>
        <v>2700.31</v>
      </c>
      <c r="N32" s="16" vm="1034">
        <f ca="1"/>
        <v>2702.33</v>
      </c>
    </row>
    <row r="33" spans="1:14" x14ac:dyDescent="0.4">
      <c r="A33" s="15">
        <f t="shared" ca="1" si="2"/>
        <v>319938</v>
      </c>
      <c r="B33" s="16">
        <f t="shared" ca="1" si="0"/>
        <v>344789.8</v>
      </c>
      <c r="C33" s="17">
        <f t="shared" ca="1" si="3"/>
        <v>-24851.799999999988</v>
      </c>
      <c r="D33" s="17">
        <f t="shared" si="4"/>
        <v>0</v>
      </c>
      <c r="E33" s="16">
        <f t="shared" si="1"/>
        <v>120</v>
      </c>
      <c r="F33" s="16"/>
      <c r="G33" s="16"/>
      <c r="H33" s="16" vm="1039">
        <f t="shared" ca="1" si="5"/>
        <v>2666.15</v>
      </c>
      <c r="I33" s="16" vm="73">
        <f ca="1"/>
        <v>44581</v>
      </c>
      <c r="J33" s="16" vm="1040">
        <f ca="1"/>
        <v>1495357</v>
      </c>
      <c r="K33" s="16" vm="1041">
        <f ca="1"/>
        <v>2725</v>
      </c>
      <c r="L33" s="16" vm="1042">
        <f ca="1"/>
        <v>2752.52</v>
      </c>
      <c r="M33" s="16" vm="1043">
        <f ca="1"/>
        <v>2659.2930999999999</v>
      </c>
      <c r="N33" s="16" vm="1039">
        <f ca="1"/>
        <v>2666.15</v>
      </c>
    </row>
    <row r="34" spans="1:14" x14ac:dyDescent="0.4">
      <c r="A34" s="15">
        <f t="shared" ca="1" si="2"/>
        <v>312843.60000000003</v>
      </c>
      <c r="B34" s="16">
        <f t="shared" ca="1" si="0"/>
        <v>344789.8</v>
      </c>
      <c r="C34" s="17">
        <f t="shared" ca="1" si="3"/>
        <v>-31946.199999999953</v>
      </c>
      <c r="D34" s="17">
        <f t="shared" si="4"/>
        <v>0</v>
      </c>
      <c r="E34" s="16">
        <f t="shared" si="1"/>
        <v>120</v>
      </c>
      <c r="F34" s="16"/>
      <c r="G34" s="16"/>
      <c r="H34" s="16" vm="1044">
        <f t="shared" ca="1" si="5"/>
        <v>2607.0300000000002</v>
      </c>
      <c r="I34" s="16" vm="79">
        <f ca="1"/>
        <v>44582</v>
      </c>
      <c r="J34" s="16" vm="1045">
        <f ca="1"/>
        <v>2782571</v>
      </c>
      <c r="K34" s="16" vm="1046">
        <f ca="1"/>
        <v>2651.87</v>
      </c>
      <c r="L34" s="16" vm="1047">
        <f ca="1"/>
        <v>2697.3105999999998</v>
      </c>
      <c r="M34" s="16" vm="1048">
        <f ca="1"/>
        <v>2601.73</v>
      </c>
      <c r="N34" s="16" vm="1044">
        <f ca="1"/>
        <v>2607.0300000000002</v>
      </c>
    </row>
    <row r="35" spans="1:14" x14ac:dyDescent="0.4">
      <c r="A35" s="15">
        <f t="shared" ca="1" si="2"/>
        <v>313929.59999999998</v>
      </c>
      <c r="B35" s="16">
        <f t="shared" ca="1" si="0"/>
        <v>344789.8</v>
      </c>
      <c r="C35" s="17">
        <f t="shared" ca="1" si="3"/>
        <v>-30860.200000000012</v>
      </c>
      <c r="D35" s="17">
        <f t="shared" si="4"/>
        <v>0</v>
      </c>
      <c r="E35" s="16">
        <f t="shared" si="1"/>
        <v>120</v>
      </c>
      <c r="F35" s="16"/>
      <c r="G35" s="16"/>
      <c r="H35" s="16" vm="1049">
        <f t="shared" ca="1" si="5"/>
        <v>2616.08</v>
      </c>
      <c r="I35" s="16" vm="85">
        <f ca="1"/>
        <v>44585</v>
      </c>
      <c r="J35" s="16" vm="1050">
        <f ca="1"/>
        <v>3834712</v>
      </c>
      <c r="K35" s="16" vm="1051">
        <f ca="1"/>
        <v>2519.56</v>
      </c>
      <c r="L35" s="16" vm="1052">
        <f ca="1"/>
        <v>2624.06</v>
      </c>
      <c r="M35" s="16" vm="1053">
        <f ca="1"/>
        <v>2490</v>
      </c>
      <c r="N35" s="16" vm="1049">
        <f ca="1"/>
        <v>2616.08</v>
      </c>
    </row>
    <row r="36" spans="1:14" x14ac:dyDescent="0.4">
      <c r="A36" s="15">
        <f t="shared" ca="1" si="2"/>
        <v>304644</v>
      </c>
      <c r="B36" s="16">
        <f t="shared" ca="1" si="0"/>
        <v>344789.8</v>
      </c>
      <c r="C36" s="17">
        <f t="shared" ca="1" si="3"/>
        <v>-40145.799999999988</v>
      </c>
      <c r="D36" s="17">
        <f t="shared" si="4"/>
        <v>0</v>
      </c>
      <c r="E36" s="16">
        <f t="shared" si="1"/>
        <v>120</v>
      </c>
      <c r="F36" s="16"/>
      <c r="G36" s="16"/>
      <c r="H36" s="16" vm="1054">
        <f t="shared" ca="1" si="5"/>
        <v>2538.6999999999998</v>
      </c>
      <c r="I36" s="16" vm="91">
        <f ca="1"/>
        <v>44586</v>
      </c>
      <c r="J36" s="16" vm="1055">
        <f ca="1"/>
        <v>2348028</v>
      </c>
      <c r="K36" s="16" vm="1056">
        <f ca="1"/>
        <v>2574.8000000000002</v>
      </c>
      <c r="L36" s="16" vm="1057">
        <f ca="1"/>
        <v>2587.98</v>
      </c>
      <c r="M36" s="16" vm="1058">
        <f ca="1"/>
        <v>2530.0100000000002</v>
      </c>
      <c r="N36" s="16" vm="1054">
        <f ca="1"/>
        <v>2538.6999999999998</v>
      </c>
    </row>
    <row r="37" spans="1:14" x14ac:dyDescent="0.4">
      <c r="A37" s="15">
        <f t="shared" ca="1" si="2"/>
        <v>310159.19999999995</v>
      </c>
      <c r="B37" s="16">
        <f t="shared" ca="1" si="0"/>
        <v>344789.8</v>
      </c>
      <c r="C37" s="17">
        <f t="shared" ca="1" si="3"/>
        <v>-34630.600000000035</v>
      </c>
      <c r="D37" s="17">
        <f t="shared" si="4"/>
        <v>0</v>
      </c>
      <c r="E37" s="16">
        <f t="shared" si="1"/>
        <v>120</v>
      </c>
      <c r="F37" s="16"/>
      <c r="G37" s="16"/>
      <c r="H37" s="16" vm="1059">
        <f t="shared" ca="1" si="5"/>
        <v>2584.66</v>
      </c>
      <c r="I37" s="16" vm="97">
        <f ca="1"/>
        <v>44587</v>
      </c>
      <c r="J37" s="16" vm="1060">
        <f ca="1"/>
        <v>2456475</v>
      </c>
      <c r="K37" s="16" vm="1061">
        <f ca="1"/>
        <v>2622.38</v>
      </c>
      <c r="L37" s="16" vm="1062">
        <f ca="1"/>
        <v>2660</v>
      </c>
      <c r="M37" s="16" vm="1063">
        <f ca="1"/>
        <v>2542.84</v>
      </c>
      <c r="N37" s="16" vm="1059">
        <f ca="1"/>
        <v>2584.66</v>
      </c>
    </row>
    <row r="38" spans="1:14" x14ac:dyDescent="0.4">
      <c r="A38" s="15">
        <f t="shared" ca="1" si="2"/>
        <v>283811</v>
      </c>
      <c r="B38" s="16">
        <f t="shared" ca="1" si="0"/>
        <v>318988.79999999999</v>
      </c>
      <c r="C38" s="17">
        <f t="shared" ca="1" si="3"/>
        <v>-35177.799999999988</v>
      </c>
      <c r="D38" s="17">
        <f t="shared" ca="1" si="4"/>
        <v>319.73</v>
      </c>
      <c r="E38" s="16">
        <f t="shared" si="1"/>
        <v>110</v>
      </c>
      <c r="F38" s="16"/>
      <c r="G38" s="16">
        <v>10</v>
      </c>
      <c r="H38" s="16" vm="1064">
        <f t="shared" ca="1" si="5"/>
        <v>2580.1</v>
      </c>
      <c r="I38" s="16" vm="103">
        <f ca="1"/>
        <v>44588</v>
      </c>
      <c r="J38" s="16" vm="1065">
        <f ca="1"/>
        <v>1600939</v>
      </c>
      <c r="K38" s="16" vm="1066">
        <f ca="1"/>
        <v>2626.08</v>
      </c>
      <c r="L38" s="16" vm="1067">
        <f ca="1"/>
        <v>2653.0450000000001</v>
      </c>
      <c r="M38" s="16" vm="1068">
        <f ca="1"/>
        <v>2578.6457999999998</v>
      </c>
      <c r="N38" s="16" vm="1064">
        <f ca="1"/>
        <v>2580.1</v>
      </c>
    </row>
    <row r="39" spans="1:14" x14ac:dyDescent="0.4">
      <c r="A39" s="15">
        <f t="shared" ca="1" si="2"/>
        <v>293372.2</v>
      </c>
      <c r="B39" s="16">
        <f t="shared" ca="1" si="0"/>
        <v>318988.79999999999</v>
      </c>
      <c r="C39" s="17">
        <f t="shared" ca="1" si="3"/>
        <v>-25616.599999999977</v>
      </c>
      <c r="D39" s="17">
        <f t="shared" si="4"/>
        <v>0</v>
      </c>
      <c r="E39" s="16">
        <f t="shared" si="1"/>
        <v>110</v>
      </c>
      <c r="F39" s="16"/>
      <c r="G39" s="16"/>
      <c r="H39" s="16" vm="1069">
        <f t="shared" ca="1" si="5"/>
        <v>2667.02</v>
      </c>
      <c r="I39" s="16" vm="109">
        <f ca="1"/>
        <v>44589</v>
      </c>
      <c r="J39" s="16" vm="1070">
        <f ca="1"/>
        <v>1718074</v>
      </c>
      <c r="K39" s="16" vm="1071">
        <f ca="1"/>
        <v>2593.1799999999998</v>
      </c>
      <c r="L39" s="16" vm="1072">
        <f ca="1"/>
        <v>2667.13</v>
      </c>
      <c r="M39" s="16" vm="1073">
        <f ca="1"/>
        <v>2569.6999999999998</v>
      </c>
      <c r="N39" s="16" vm="1069">
        <f ca="1"/>
        <v>2667.02</v>
      </c>
    </row>
    <row r="40" spans="1:14" x14ac:dyDescent="0.4">
      <c r="A40" s="15">
        <f t="shared" ca="1" si="2"/>
        <v>297667.7</v>
      </c>
      <c r="B40" s="16">
        <f t="shared" ca="1" si="0"/>
        <v>318988.79999999999</v>
      </c>
      <c r="C40" s="17">
        <f t="shared" ca="1" si="3"/>
        <v>-21321.099999999977</v>
      </c>
      <c r="D40" s="17">
        <f t="shared" si="4"/>
        <v>0</v>
      </c>
      <c r="E40" s="16">
        <f t="shared" si="1"/>
        <v>110</v>
      </c>
      <c r="F40" s="16"/>
      <c r="G40" s="16"/>
      <c r="H40" s="16" vm="1074">
        <f t="shared" ca="1" si="5"/>
        <v>2706.07</v>
      </c>
      <c r="I40" s="16" vm="115">
        <f ca="1"/>
        <v>44592</v>
      </c>
      <c r="J40" s="16" vm="1075">
        <f ca="1"/>
        <v>1999300</v>
      </c>
      <c r="K40" s="16" vm="1076">
        <f ca="1"/>
        <v>2683.2399</v>
      </c>
      <c r="L40" s="16" vm="1077">
        <f ca="1"/>
        <v>2709.46</v>
      </c>
      <c r="M40" s="16" vm="1078">
        <f ca="1"/>
        <v>2644.19</v>
      </c>
      <c r="N40" s="16" vm="1074">
        <f ca="1"/>
        <v>2706.07</v>
      </c>
    </row>
    <row r="41" spans="1:14" x14ac:dyDescent="0.4">
      <c r="A41" s="15">
        <f t="shared" ca="1" si="2"/>
        <v>302816.8</v>
      </c>
      <c r="B41" s="16">
        <f t="shared" ca="1" si="0"/>
        <v>318988.79999999999</v>
      </c>
      <c r="C41" s="17">
        <f t="shared" ca="1" si="3"/>
        <v>-16172</v>
      </c>
      <c r="D41" s="17">
        <f t="shared" si="4"/>
        <v>0</v>
      </c>
      <c r="E41" s="16">
        <f t="shared" si="1"/>
        <v>110</v>
      </c>
      <c r="F41" s="16"/>
      <c r="G41" s="16"/>
      <c r="H41" s="16" vm="1079">
        <f t="shared" ca="1" si="5"/>
        <v>2752.88</v>
      </c>
      <c r="I41" s="16" vm="121">
        <f ca="1"/>
        <v>44593</v>
      </c>
      <c r="J41" s="16" vm="1080">
        <f ca="1"/>
        <v>3432182</v>
      </c>
      <c r="K41" s="16" vm="1081">
        <f ca="1"/>
        <v>2751.89</v>
      </c>
      <c r="L41" s="16" vm="1082">
        <f ca="1"/>
        <v>2755.855</v>
      </c>
      <c r="M41" s="16" vm="1083">
        <f ca="1"/>
        <v>2687.37</v>
      </c>
      <c r="N41" s="16" vm="1079">
        <f ca="1"/>
        <v>2752.88</v>
      </c>
    </row>
    <row r="42" spans="1:14" x14ac:dyDescent="0.4">
      <c r="A42" s="15">
        <f t="shared" ca="1" si="2"/>
        <v>325600</v>
      </c>
      <c r="B42" s="16">
        <f t="shared" ca="1" si="0"/>
        <v>318988.79999999999</v>
      </c>
      <c r="C42" s="17">
        <f t="shared" ca="1" si="3"/>
        <v>6611.2000000000116</v>
      </c>
      <c r="D42" s="17">
        <f t="shared" si="4"/>
        <v>0</v>
      </c>
      <c r="E42" s="16">
        <f t="shared" si="1"/>
        <v>110</v>
      </c>
      <c r="F42" s="16"/>
      <c r="G42" s="16"/>
      <c r="H42" s="16" vm="1084">
        <f t="shared" ca="1" si="5"/>
        <v>2960</v>
      </c>
      <c r="I42" s="16" vm="127">
        <f ca="1"/>
        <v>44594</v>
      </c>
      <c r="J42" s="16" vm="1085">
        <f ca="1"/>
        <v>6159961</v>
      </c>
      <c r="K42" s="16" vm="1086">
        <f ca="1"/>
        <v>3025</v>
      </c>
      <c r="L42" s="16" vm="1087">
        <f ca="1"/>
        <v>3030.9315000000001</v>
      </c>
      <c r="M42" s="16" vm="1088">
        <f ca="1"/>
        <v>2910.4501</v>
      </c>
      <c r="N42" s="16" vm="1084">
        <f ca="1"/>
        <v>2960</v>
      </c>
    </row>
    <row r="43" spans="1:14" x14ac:dyDescent="0.4">
      <c r="A43" s="15">
        <f t="shared" ca="1" si="2"/>
        <v>314798</v>
      </c>
      <c r="B43" s="16">
        <f t="shared" ca="1" si="0"/>
        <v>318988.79999999999</v>
      </c>
      <c r="C43" s="17">
        <f t="shared" ca="1" si="3"/>
        <v>-4190.7999999999884</v>
      </c>
      <c r="D43" s="17">
        <f t="shared" si="4"/>
        <v>0</v>
      </c>
      <c r="E43" s="16">
        <f t="shared" si="1"/>
        <v>110</v>
      </c>
      <c r="F43" s="16"/>
      <c r="G43" s="16"/>
      <c r="H43" s="16" vm="1089">
        <f t="shared" ca="1" si="5"/>
        <v>2861.8</v>
      </c>
      <c r="I43" s="16" vm="131">
        <f ca="1"/>
        <v>44595</v>
      </c>
      <c r="J43" s="16" vm="1090">
        <f ca="1"/>
        <v>3575861</v>
      </c>
      <c r="K43" s="16" vm="1091">
        <f ca="1"/>
        <v>2914.11</v>
      </c>
      <c r="L43" s="16" vm="1092">
        <f ca="1"/>
        <v>2993.5</v>
      </c>
      <c r="M43" s="16" vm="1093">
        <f ca="1"/>
        <v>2853.3063000000002</v>
      </c>
      <c r="N43" s="16" vm="1089">
        <f ca="1"/>
        <v>2861.8</v>
      </c>
    </row>
    <row r="44" spans="1:14" x14ac:dyDescent="0.4">
      <c r="A44" s="15">
        <f t="shared" ca="1" si="2"/>
        <v>315244.60000000003</v>
      </c>
      <c r="B44" s="16">
        <f t="shared" ca="1" si="0"/>
        <v>318988.79999999999</v>
      </c>
      <c r="C44" s="17">
        <f t="shared" ca="1" si="3"/>
        <v>-3744.1999999999534</v>
      </c>
      <c r="D44" s="17">
        <f t="shared" si="4"/>
        <v>0</v>
      </c>
      <c r="E44" s="16">
        <f t="shared" si="1"/>
        <v>110</v>
      </c>
      <c r="F44" s="16"/>
      <c r="G44" s="16"/>
      <c r="H44" s="16" vm="1094">
        <f t="shared" ca="1" si="5"/>
        <v>2865.86</v>
      </c>
      <c r="I44" s="16" vm="137">
        <f ca="1"/>
        <v>44596</v>
      </c>
      <c r="J44" s="16" vm="1095">
        <f ca="1"/>
        <v>2899911</v>
      </c>
      <c r="K44" s="16" vm="1096">
        <f ca="1"/>
        <v>2868.8926999999999</v>
      </c>
      <c r="L44" s="16" vm="1097">
        <f ca="1"/>
        <v>2897.5</v>
      </c>
      <c r="M44" s="16" vm="1098">
        <f ca="1"/>
        <v>2810.3</v>
      </c>
      <c r="N44" s="16" vm="1094">
        <f ca="1"/>
        <v>2865.86</v>
      </c>
    </row>
    <row r="45" spans="1:14" x14ac:dyDescent="0.4">
      <c r="A45" s="15">
        <f t="shared" ca="1" si="2"/>
        <v>306242.2</v>
      </c>
      <c r="B45" s="16">
        <f t="shared" ca="1" si="0"/>
        <v>318988.79999999999</v>
      </c>
      <c r="C45" s="17">
        <f t="shared" ca="1" si="3"/>
        <v>-12746.599999999977</v>
      </c>
      <c r="D45" s="17">
        <f t="shared" si="4"/>
        <v>0</v>
      </c>
      <c r="E45" s="16">
        <f t="shared" si="1"/>
        <v>110</v>
      </c>
      <c r="F45" s="16"/>
      <c r="G45" s="16"/>
      <c r="H45" s="16" vm="1099">
        <f t="shared" ca="1" si="5"/>
        <v>2784.02</v>
      </c>
      <c r="I45" s="16" vm="143">
        <f ca="1"/>
        <v>44599</v>
      </c>
      <c r="J45" s="16" vm="1100">
        <f ca="1"/>
        <v>2748665</v>
      </c>
      <c r="K45" s="16" vm="1101">
        <f ca="1"/>
        <v>2885</v>
      </c>
      <c r="L45" s="16" vm="1101">
        <f ca="1"/>
        <v>2885</v>
      </c>
      <c r="M45" s="16" vm="1102">
        <f ca="1"/>
        <v>2778</v>
      </c>
      <c r="N45" s="16" vm="1099">
        <f ca="1"/>
        <v>2784.02</v>
      </c>
    </row>
    <row r="46" spans="1:14" x14ac:dyDescent="0.4">
      <c r="A46" s="15">
        <f t="shared" ca="1" si="2"/>
        <v>306677.8</v>
      </c>
      <c r="B46" s="16">
        <f t="shared" ca="1" si="0"/>
        <v>318988.79999999999</v>
      </c>
      <c r="C46" s="17">
        <f t="shared" ca="1" si="3"/>
        <v>-12311</v>
      </c>
      <c r="D46" s="17">
        <f t="shared" si="4"/>
        <v>0</v>
      </c>
      <c r="E46" s="16">
        <f t="shared" si="1"/>
        <v>110</v>
      </c>
      <c r="F46" s="16"/>
      <c r="G46" s="16"/>
      <c r="H46" s="16" vm="1103">
        <f t="shared" ca="1" si="5"/>
        <v>2787.98</v>
      </c>
      <c r="I46" s="16" vm="148">
        <f ca="1"/>
        <v>44600</v>
      </c>
      <c r="J46" s="16" vm="1104">
        <f ca="1"/>
        <v>2714180</v>
      </c>
      <c r="K46" s="16" vm="1105">
        <f ca="1"/>
        <v>2780.53</v>
      </c>
      <c r="L46" s="16" vm="1106">
        <f ca="1"/>
        <v>2800</v>
      </c>
      <c r="M46" s="16" vm="1107">
        <f ca="1"/>
        <v>2740.277</v>
      </c>
      <c r="N46" s="16" vm="1103">
        <f ca="1"/>
        <v>2787.98</v>
      </c>
    </row>
    <row r="47" spans="1:14" x14ac:dyDescent="0.4">
      <c r="A47" s="15">
        <f t="shared" ca="1" si="2"/>
        <v>325661.60000000003</v>
      </c>
      <c r="B47" s="16">
        <f t="shared" ca="1" si="0"/>
        <v>333148</v>
      </c>
      <c r="C47" s="17">
        <f t="shared" ca="1" si="3"/>
        <v>-7486.3999999999651</v>
      </c>
      <c r="D47" s="17">
        <f t="shared" ca="1" si="4"/>
        <v>-67.989999999999782</v>
      </c>
      <c r="E47" s="16">
        <f t="shared" si="1"/>
        <v>115</v>
      </c>
      <c r="F47" s="16">
        <v>5</v>
      </c>
      <c r="G47" s="16"/>
      <c r="H47" s="16" vm="1108">
        <f t="shared" ca="1" si="5"/>
        <v>2831.84</v>
      </c>
      <c r="I47" s="16" vm="153">
        <f ca="1"/>
        <v>44601</v>
      </c>
      <c r="J47" s="16" vm="1109">
        <f ca="1"/>
        <v>2007194</v>
      </c>
      <c r="K47" s="16" vm="1110">
        <f ca="1"/>
        <v>2819.27</v>
      </c>
      <c r="L47" s="16" vm="1111">
        <f ca="1"/>
        <v>2850.4850000000001</v>
      </c>
      <c r="M47" s="16" vm="1112">
        <f ca="1"/>
        <v>2803.7406000000001</v>
      </c>
      <c r="N47" s="16" vm="1108">
        <f ca="1"/>
        <v>2831.84</v>
      </c>
    </row>
    <row r="48" spans="1:14" x14ac:dyDescent="0.4">
      <c r="A48" s="15">
        <f t="shared" ca="1" si="2"/>
        <v>318826</v>
      </c>
      <c r="B48" s="16">
        <f t="shared" ca="1" si="0"/>
        <v>333148</v>
      </c>
      <c r="C48" s="17">
        <f t="shared" ca="1" si="3"/>
        <v>-14322</v>
      </c>
      <c r="D48" s="17">
        <f t="shared" si="4"/>
        <v>0</v>
      </c>
      <c r="E48" s="16">
        <f t="shared" si="1"/>
        <v>115</v>
      </c>
      <c r="F48" s="16"/>
      <c r="G48" s="16"/>
      <c r="H48" s="16" vm="1113">
        <f t="shared" ca="1" si="5"/>
        <v>2772.4</v>
      </c>
      <c r="I48" s="16" vm="159">
        <f ca="1"/>
        <v>44602</v>
      </c>
      <c r="J48" s="16" vm="1114">
        <f ca="1"/>
        <v>1966533</v>
      </c>
      <c r="K48" s="16" vm="1115">
        <f ca="1"/>
        <v>2794.07</v>
      </c>
      <c r="L48" s="16" vm="1116">
        <f ca="1"/>
        <v>2829.69</v>
      </c>
      <c r="M48" s="16" vm="1117">
        <f ca="1"/>
        <v>2759.14</v>
      </c>
      <c r="N48" s="16" vm="1113">
        <f ca="1"/>
        <v>2772.4</v>
      </c>
    </row>
    <row r="49" spans="1:14" x14ac:dyDescent="0.4">
      <c r="A49" s="15">
        <f t="shared" ca="1" si="2"/>
        <v>308849.75</v>
      </c>
      <c r="B49" s="16">
        <f t="shared" ca="1" si="0"/>
        <v>333148</v>
      </c>
      <c r="C49" s="17">
        <f t="shared" ca="1" si="3"/>
        <v>-24298.25</v>
      </c>
      <c r="D49" s="17">
        <f t="shared" si="4"/>
        <v>0</v>
      </c>
      <c r="E49" s="16">
        <f t="shared" si="1"/>
        <v>115</v>
      </c>
      <c r="F49" s="16"/>
      <c r="G49" s="16"/>
      <c r="H49" s="16" vm="1118">
        <f t="shared" ca="1" si="5"/>
        <v>2685.65</v>
      </c>
      <c r="I49" s="16" vm="165">
        <f ca="1"/>
        <v>44603</v>
      </c>
      <c r="J49" s="16" vm="1119">
        <f ca="1"/>
        <v>1997917</v>
      </c>
      <c r="K49" s="16" vm="1120">
        <f ca="1"/>
        <v>2772</v>
      </c>
      <c r="L49" s="16" vm="1121">
        <f ca="1"/>
        <v>2783.125</v>
      </c>
      <c r="M49" s="16" vm="1122">
        <f ca="1"/>
        <v>2668</v>
      </c>
      <c r="N49" s="16" vm="1118">
        <f ca="1"/>
        <v>2685.65</v>
      </c>
    </row>
    <row r="50" spans="1:14" x14ac:dyDescent="0.4">
      <c r="A50" s="15">
        <f t="shared" ca="1" si="2"/>
        <v>311709.8</v>
      </c>
      <c r="B50" s="16">
        <f t="shared" ca="1" si="0"/>
        <v>333148</v>
      </c>
      <c r="C50" s="17">
        <f t="shared" ca="1" si="3"/>
        <v>-21438.200000000012</v>
      </c>
      <c r="D50" s="17">
        <f t="shared" si="4"/>
        <v>0</v>
      </c>
      <c r="E50" s="16">
        <f t="shared" si="1"/>
        <v>115</v>
      </c>
      <c r="F50" s="16"/>
      <c r="G50" s="16"/>
      <c r="H50" s="16" vm="1123">
        <f t="shared" ca="1" si="5"/>
        <v>2710.52</v>
      </c>
      <c r="I50" s="16" vm="170">
        <f ca="1"/>
        <v>44606</v>
      </c>
      <c r="J50" s="16" vm="1124">
        <f ca="1"/>
        <v>1715054</v>
      </c>
      <c r="K50" s="16" vm="1125">
        <f ca="1"/>
        <v>2665.13</v>
      </c>
      <c r="L50" s="16" vm="1126">
        <f ca="1"/>
        <v>2726</v>
      </c>
      <c r="M50" s="16" vm="1125">
        <f ca="1"/>
        <v>2665.13</v>
      </c>
      <c r="N50" s="16" vm="1123">
        <f ca="1"/>
        <v>2710.52</v>
      </c>
    </row>
    <row r="51" spans="1:14" x14ac:dyDescent="0.4">
      <c r="A51" s="15">
        <f t="shared" ca="1" si="2"/>
        <v>314199.55</v>
      </c>
      <c r="B51" s="16">
        <f t="shared" ca="1" si="0"/>
        <v>333148</v>
      </c>
      <c r="C51" s="17">
        <f t="shared" ca="1" si="3"/>
        <v>-18948.450000000012</v>
      </c>
      <c r="D51" s="17">
        <f t="shared" si="4"/>
        <v>0</v>
      </c>
      <c r="E51" s="16">
        <f t="shared" si="1"/>
        <v>115</v>
      </c>
      <c r="F51" s="16"/>
      <c r="G51" s="16"/>
      <c r="H51" s="16" vm="1127">
        <f t="shared" ca="1" si="5"/>
        <v>2732.17</v>
      </c>
      <c r="I51" s="16" vm="175">
        <f ca="1"/>
        <v>44607</v>
      </c>
      <c r="J51" s="16" vm="1128">
        <f ca="1"/>
        <v>1335563</v>
      </c>
      <c r="K51" s="16" vm="1129">
        <f ca="1"/>
        <v>2751.41</v>
      </c>
      <c r="L51" s="16" vm="1130">
        <f ca="1"/>
        <v>2762.17</v>
      </c>
      <c r="M51" s="16" vm="1131">
        <f ca="1"/>
        <v>2716.43</v>
      </c>
      <c r="N51" s="16" vm="1127">
        <f ca="1"/>
        <v>2732.17</v>
      </c>
    </row>
    <row r="52" spans="1:14" x14ac:dyDescent="0.4">
      <c r="A52" s="15">
        <f t="shared" ca="1" si="2"/>
        <v>316797.40000000002</v>
      </c>
      <c r="B52" s="16">
        <f t="shared" ca="1" si="0"/>
        <v>333148</v>
      </c>
      <c r="C52" s="17">
        <f t="shared" ca="1" si="3"/>
        <v>-16350.599999999977</v>
      </c>
      <c r="D52" s="17">
        <f t="shared" si="4"/>
        <v>0</v>
      </c>
      <c r="E52" s="16">
        <f t="shared" si="1"/>
        <v>115</v>
      </c>
      <c r="F52" s="16"/>
      <c r="G52" s="16"/>
      <c r="H52" s="16" vm="1132">
        <f t="shared" ca="1" si="5"/>
        <v>2754.76</v>
      </c>
      <c r="I52" s="16" vm="181">
        <f ca="1"/>
        <v>44608</v>
      </c>
      <c r="J52" s="16" vm="1133">
        <f ca="1"/>
        <v>1251065</v>
      </c>
      <c r="K52" s="16" vm="1134">
        <f ca="1"/>
        <v>2732.93</v>
      </c>
      <c r="L52" s="16" vm="1135">
        <f ca="1"/>
        <v>2761.72</v>
      </c>
      <c r="M52" s="16" vm="1136">
        <f ca="1"/>
        <v>2698.4749999999999</v>
      </c>
      <c r="N52" s="16" vm="1132">
        <f ca="1"/>
        <v>2754.76</v>
      </c>
    </row>
    <row r="53" spans="1:14" x14ac:dyDescent="0.4">
      <c r="A53" s="15">
        <f t="shared" ca="1" si="2"/>
        <v>304839.7</v>
      </c>
      <c r="B53" s="16">
        <f t="shared" ca="1" si="0"/>
        <v>333148</v>
      </c>
      <c r="C53" s="17">
        <f t="shared" ca="1" si="3"/>
        <v>-28308.299999999988</v>
      </c>
      <c r="D53" s="17">
        <f t="shared" si="4"/>
        <v>0</v>
      </c>
      <c r="E53" s="16">
        <f t="shared" si="1"/>
        <v>115</v>
      </c>
      <c r="F53" s="16"/>
      <c r="G53" s="16"/>
      <c r="H53" s="16" vm="1137">
        <f t="shared" ca="1" si="5"/>
        <v>2650.78</v>
      </c>
      <c r="I53" s="16" vm="186">
        <f ca="1"/>
        <v>44609</v>
      </c>
      <c r="J53" s="16" vm="1138">
        <f ca="1"/>
        <v>1947475</v>
      </c>
      <c r="K53" s="16" vm="1139">
        <f ca="1"/>
        <v>2724.86</v>
      </c>
      <c r="L53" s="16" vm="1140">
        <f ca="1"/>
        <v>2742.2698999999998</v>
      </c>
      <c r="M53" s="16" vm="1141">
        <f ca="1"/>
        <v>2649.57</v>
      </c>
      <c r="N53" s="16" vm="1137">
        <f ca="1"/>
        <v>2650.78</v>
      </c>
    </row>
    <row r="54" spans="1:14" x14ac:dyDescent="0.4">
      <c r="A54" s="15">
        <f t="shared" ca="1" si="2"/>
        <v>299926.89999999997</v>
      </c>
      <c r="B54" s="16">
        <f t="shared" ca="1" si="0"/>
        <v>333148</v>
      </c>
      <c r="C54" s="17">
        <f t="shared" ca="1" si="3"/>
        <v>-33221.100000000035</v>
      </c>
      <c r="D54" s="17">
        <f t="shared" si="4"/>
        <v>0</v>
      </c>
      <c r="E54" s="16">
        <f t="shared" si="1"/>
        <v>115</v>
      </c>
      <c r="F54" s="16"/>
      <c r="G54" s="16"/>
      <c r="H54" s="16" vm="1142">
        <f t="shared" ca="1" si="5"/>
        <v>2608.06</v>
      </c>
      <c r="I54" s="16" vm="192">
        <f ca="1"/>
        <v>44610</v>
      </c>
      <c r="J54" s="16" vm="1143">
        <f ca="1"/>
        <v>2280972</v>
      </c>
      <c r="K54" s="16" vm="1144">
        <f ca="1"/>
        <v>2669.34</v>
      </c>
      <c r="L54" s="16" vm="1145">
        <f ca="1"/>
        <v>2681.3998999999999</v>
      </c>
      <c r="M54" s="16" vm="1146">
        <f ca="1"/>
        <v>2603.9299999999998</v>
      </c>
      <c r="N54" s="16" vm="1142">
        <f ca="1"/>
        <v>2608.06</v>
      </c>
    </row>
    <row r="55" spans="1:14" x14ac:dyDescent="0.4">
      <c r="A55" s="15">
        <f t="shared" ca="1" si="2"/>
        <v>259627</v>
      </c>
      <c r="B55" s="16">
        <f t="shared" ca="1" si="0"/>
        <v>294203.95</v>
      </c>
      <c r="C55" s="17">
        <f t="shared" ca="1" si="3"/>
        <v>-34576.950000000012</v>
      </c>
      <c r="D55" s="17">
        <f t="shared" ca="1" si="4"/>
        <v>303.55999999999995</v>
      </c>
      <c r="E55" s="16">
        <f t="shared" si="1"/>
        <v>100</v>
      </c>
      <c r="F55" s="16"/>
      <c r="G55" s="16">
        <v>15</v>
      </c>
      <c r="H55" s="16" vm="1147">
        <f t="shared" ca="1" si="5"/>
        <v>2596.27</v>
      </c>
      <c r="I55" s="16" vm="197">
        <f ca="1"/>
        <v>44614</v>
      </c>
      <c r="J55" s="16" vm="1148">
        <f ca="1"/>
        <v>2249537</v>
      </c>
      <c r="K55" s="16" vm="1149">
        <f ca="1"/>
        <v>2596.7618000000002</v>
      </c>
      <c r="L55" s="16" vm="1150">
        <f ca="1"/>
        <v>2643.605</v>
      </c>
      <c r="M55" s="16" vm="1151">
        <f ca="1"/>
        <v>2564.4650000000001</v>
      </c>
      <c r="N55" s="16" vm="1147">
        <f ca="1"/>
        <v>2596.27</v>
      </c>
    </row>
    <row r="56" spans="1:14" x14ac:dyDescent="0.4">
      <c r="A56" s="15">
        <f t="shared" ca="1" si="2"/>
        <v>255176.00000000003</v>
      </c>
      <c r="B56" s="16">
        <f t="shared" ca="1" si="0"/>
        <v>294203.95</v>
      </c>
      <c r="C56" s="17">
        <f t="shared" ca="1" si="3"/>
        <v>-39027.949999999983</v>
      </c>
      <c r="D56" s="17">
        <f t="shared" si="4"/>
        <v>0</v>
      </c>
      <c r="E56" s="16">
        <f t="shared" si="1"/>
        <v>100</v>
      </c>
      <c r="F56" s="16"/>
      <c r="G56" s="16"/>
      <c r="H56" s="16" vm="1152">
        <f t="shared" ca="1" si="5"/>
        <v>2551.7600000000002</v>
      </c>
      <c r="I56" s="16" vm="201">
        <f ca="1"/>
        <v>44615</v>
      </c>
      <c r="J56" s="16" vm="1153">
        <f ca="1"/>
        <v>1639301</v>
      </c>
      <c r="K56" s="16" vm="1154">
        <f ca="1"/>
        <v>2632.97</v>
      </c>
      <c r="L56" s="16" vm="1155">
        <f ca="1"/>
        <v>2641.02</v>
      </c>
      <c r="M56" s="16" vm="1156">
        <f ca="1"/>
        <v>2550.5500000000002</v>
      </c>
      <c r="N56" s="16" vm="1152">
        <f ca="1"/>
        <v>2551.7600000000002</v>
      </c>
    </row>
    <row r="57" spans="1:14" x14ac:dyDescent="0.4">
      <c r="A57" s="15">
        <f t="shared" ca="1" si="2"/>
        <v>265382</v>
      </c>
      <c r="B57" s="16">
        <f t="shared" ca="1" si="0"/>
        <v>294203.95</v>
      </c>
      <c r="C57" s="17">
        <f t="shared" ca="1" si="3"/>
        <v>-28821.950000000012</v>
      </c>
      <c r="D57" s="17">
        <f t="shared" si="4"/>
        <v>0</v>
      </c>
      <c r="E57" s="16">
        <f t="shared" si="1"/>
        <v>100</v>
      </c>
      <c r="F57" s="16"/>
      <c r="G57" s="16"/>
      <c r="H57" s="16" vm="1157">
        <f t="shared" ca="1" si="5"/>
        <v>2653.82</v>
      </c>
      <c r="I57" s="16" vm="207">
        <f ca="1"/>
        <v>44616</v>
      </c>
      <c r="J57" s="16" vm="1158">
        <f ca="1"/>
        <v>2722754</v>
      </c>
      <c r="K57" s="16" vm="1159">
        <f ca="1"/>
        <v>2499.0650000000001</v>
      </c>
      <c r="L57" s="16" vm="1062">
        <f ca="1"/>
        <v>2660</v>
      </c>
      <c r="M57" s="16" vm="1159">
        <f ca="1"/>
        <v>2499.0650000000001</v>
      </c>
      <c r="N57" s="16" vm="1157">
        <f ca="1"/>
        <v>2653.82</v>
      </c>
    </row>
    <row r="58" spans="1:14" x14ac:dyDescent="0.4">
      <c r="A58" s="15">
        <f t="shared" ca="1" si="2"/>
        <v>268919</v>
      </c>
      <c r="B58" s="16">
        <f t="shared" ca="1" si="0"/>
        <v>294203.95</v>
      </c>
      <c r="C58" s="17">
        <f t="shared" ca="1" si="3"/>
        <v>-25284.950000000012</v>
      </c>
      <c r="D58" s="17">
        <f t="shared" si="4"/>
        <v>0</v>
      </c>
      <c r="E58" s="16">
        <f t="shared" si="1"/>
        <v>100</v>
      </c>
      <c r="F58" s="16"/>
      <c r="G58" s="16"/>
      <c r="H58" s="16" vm="1160">
        <f t="shared" ca="1" si="5"/>
        <v>2689.19</v>
      </c>
      <c r="I58" s="16" vm="213">
        <f ca="1"/>
        <v>44617</v>
      </c>
      <c r="J58" s="16" vm="1161">
        <f ca="1"/>
        <v>1820299</v>
      </c>
      <c r="K58" s="16" vm="1162">
        <f ca="1"/>
        <v>2671.04</v>
      </c>
      <c r="L58" s="16" vm="1163">
        <f ca="1"/>
        <v>2705.43</v>
      </c>
      <c r="M58" s="16" vm="1164">
        <f ca="1"/>
        <v>2635.03</v>
      </c>
      <c r="N58" s="16" vm="1160">
        <f ca="1"/>
        <v>2689.19</v>
      </c>
    </row>
    <row r="59" spans="1:14" x14ac:dyDescent="0.4">
      <c r="A59" s="15">
        <f t="shared" ca="1" si="2"/>
        <v>270114</v>
      </c>
      <c r="B59" s="16">
        <f t="shared" ca="1" si="0"/>
        <v>294203.95</v>
      </c>
      <c r="C59" s="17">
        <f t="shared" ca="1" si="3"/>
        <v>-24089.950000000012</v>
      </c>
      <c r="D59" s="17">
        <f t="shared" si="4"/>
        <v>0</v>
      </c>
      <c r="E59" s="16">
        <f t="shared" si="1"/>
        <v>100</v>
      </c>
      <c r="F59" s="16"/>
      <c r="G59" s="16"/>
      <c r="H59" s="16" vm="1165">
        <f t="shared" ca="1" si="5"/>
        <v>2701.14</v>
      </c>
      <c r="I59" s="16" vm="219">
        <f ca="1"/>
        <v>44620</v>
      </c>
      <c r="J59" s="16" vm="1166">
        <f ca="1"/>
        <v>1943221</v>
      </c>
      <c r="K59" s="16" vm="1167">
        <f ca="1"/>
        <v>2661</v>
      </c>
      <c r="L59" s="16" vm="1168">
        <f ca="1"/>
        <v>2715.03</v>
      </c>
      <c r="M59" s="16" vm="1169">
        <f ca="1"/>
        <v>2651.8449999999998</v>
      </c>
      <c r="N59" s="16" vm="1165">
        <f ca="1"/>
        <v>2701.14</v>
      </c>
    </row>
    <row r="60" spans="1:14" x14ac:dyDescent="0.4">
      <c r="A60" s="15">
        <f t="shared" ca="1" si="2"/>
        <v>268123</v>
      </c>
      <c r="B60" s="16">
        <f t="shared" ca="1" si="0"/>
        <v>294203.95</v>
      </c>
      <c r="C60" s="17">
        <f t="shared" ca="1" si="3"/>
        <v>-26080.950000000012</v>
      </c>
      <c r="D60" s="17">
        <f t="shared" si="4"/>
        <v>0</v>
      </c>
      <c r="E60" s="16">
        <f t="shared" si="1"/>
        <v>100</v>
      </c>
      <c r="F60" s="16"/>
      <c r="G60" s="16"/>
      <c r="H60" s="16" vm="1170">
        <f t="shared" ca="1" si="5"/>
        <v>2681.23</v>
      </c>
      <c r="I60" s="16" vm="225">
        <f ca="1"/>
        <v>44621</v>
      </c>
      <c r="J60" s="16" vm="1171">
        <f ca="1"/>
        <v>1324768</v>
      </c>
      <c r="K60" s="16" vm="1172">
        <f ca="1"/>
        <v>2697.57</v>
      </c>
      <c r="L60" s="16" vm="1173">
        <f ca="1"/>
        <v>2725.11</v>
      </c>
      <c r="M60" s="16" vm="1174">
        <f ca="1"/>
        <v>2664.37</v>
      </c>
      <c r="N60" s="16" vm="1170">
        <f ca="1"/>
        <v>2681.23</v>
      </c>
    </row>
    <row r="61" spans="1:14" x14ac:dyDescent="0.4">
      <c r="A61" s="15">
        <f t="shared" ca="1" si="2"/>
        <v>269143</v>
      </c>
      <c r="B61" s="16">
        <f t="shared" ca="1" si="0"/>
        <v>294203.95</v>
      </c>
      <c r="C61" s="17">
        <f t="shared" ca="1" si="3"/>
        <v>-25060.950000000012</v>
      </c>
      <c r="D61" s="17">
        <f t="shared" si="4"/>
        <v>0</v>
      </c>
      <c r="E61" s="16">
        <f t="shared" si="1"/>
        <v>100</v>
      </c>
      <c r="F61" s="16"/>
      <c r="G61" s="16"/>
      <c r="H61" s="16" vm="1175">
        <f t="shared" ca="1" si="5"/>
        <v>2691.43</v>
      </c>
      <c r="I61" s="16" vm="229">
        <f ca="1"/>
        <v>44622</v>
      </c>
      <c r="J61" s="16" vm="1176">
        <f ca="1"/>
        <v>1175990</v>
      </c>
      <c r="K61" s="16" vm="1177">
        <f ca="1"/>
        <v>2692.56</v>
      </c>
      <c r="L61" s="16" vm="1178">
        <f ca="1"/>
        <v>2705.25</v>
      </c>
      <c r="M61" s="16" vm="1179">
        <f ca="1"/>
        <v>2661.4308000000001</v>
      </c>
      <c r="N61" s="16" vm="1175">
        <f ca="1"/>
        <v>2691.43</v>
      </c>
    </row>
    <row r="62" spans="1:14" x14ac:dyDescent="0.4">
      <c r="A62" s="15">
        <f t="shared" ca="1" si="2"/>
        <v>267799</v>
      </c>
      <c r="B62" s="16">
        <f t="shared" ca="1" si="0"/>
        <v>294203.95</v>
      </c>
      <c r="C62" s="17">
        <f t="shared" ca="1" si="3"/>
        <v>-26404.950000000012</v>
      </c>
      <c r="D62" s="17">
        <f t="shared" si="4"/>
        <v>0</v>
      </c>
      <c r="E62" s="16">
        <f t="shared" si="1"/>
        <v>100</v>
      </c>
      <c r="F62" s="16"/>
      <c r="G62" s="16"/>
      <c r="H62" s="16" vm="1180">
        <f t="shared" ca="1" si="5"/>
        <v>2677.99</v>
      </c>
      <c r="I62" s="16" vm="235">
        <f ca="1"/>
        <v>44623</v>
      </c>
      <c r="J62" s="16" vm="1181">
        <f ca="1"/>
        <v>1230162</v>
      </c>
      <c r="K62" s="16" vm="1182">
        <f ca="1"/>
        <v>2720.2</v>
      </c>
      <c r="L62" s="16" vm="1183">
        <f ca="1"/>
        <v>2728.7899000000002</v>
      </c>
      <c r="M62" s="16" vm="1184">
        <f ca="1"/>
        <v>2660.51</v>
      </c>
      <c r="N62" s="16" vm="1180">
        <f ca="1"/>
        <v>2677.99</v>
      </c>
    </row>
    <row r="63" spans="1:14" x14ac:dyDescent="0.4">
      <c r="A63" s="15">
        <f t="shared" ca="1" si="2"/>
        <v>263813</v>
      </c>
      <c r="B63" s="16">
        <f t="shared" ca="1" si="0"/>
        <v>294203.95</v>
      </c>
      <c r="C63" s="17">
        <f t="shared" ca="1" si="3"/>
        <v>-30390.950000000012</v>
      </c>
      <c r="D63" s="17">
        <f t="shared" si="4"/>
        <v>0</v>
      </c>
      <c r="E63" s="16">
        <f t="shared" si="1"/>
        <v>100</v>
      </c>
      <c r="F63" s="16"/>
      <c r="G63" s="16"/>
      <c r="H63" s="16" vm="1185">
        <f t="shared" ca="1" si="5"/>
        <v>2638.13</v>
      </c>
      <c r="I63" s="16" vm="240">
        <f ca="1"/>
        <v>44624</v>
      </c>
      <c r="J63" s="16" vm="1186">
        <f ca="1"/>
        <v>1522532</v>
      </c>
      <c r="K63" s="16" vm="1187">
        <f ca="1"/>
        <v>2658.55</v>
      </c>
      <c r="L63" s="16" vm="1188">
        <f ca="1"/>
        <v>2677.03</v>
      </c>
      <c r="M63" s="16" vm="1189">
        <f ca="1"/>
        <v>2606.75</v>
      </c>
      <c r="N63" s="16" vm="1185">
        <f ca="1"/>
        <v>2638.13</v>
      </c>
    </row>
    <row r="64" spans="1:14" x14ac:dyDescent="0.4">
      <c r="A64" s="15">
        <f t="shared" ca="1" si="2"/>
        <v>252757.00000000003</v>
      </c>
      <c r="B64" s="16">
        <f t="shared" ca="1" si="0"/>
        <v>294203.95</v>
      </c>
      <c r="C64" s="17">
        <f t="shared" ca="1" si="3"/>
        <v>-41446.949999999983</v>
      </c>
      <c r="D64" s="17">
        <f t="shared" si="4"/>
        <v>0</v>
      </c>
      <c r="E64" s="16">
        <f t="shared" si="1"/>
        <v>100</v>
      </c>
      <c r="F64" s="16"/>
      <c r="G64" s="16"/>
      <c r="H64" s="16" vm="1190">
        <f t="shared" ca="1" si="5"/>
        <v>2527.5700000000002</v>
      </c>
      <c r="I64" s="16" vm="246">
        <f ca="1"/>
        <v>44627</v>
      </c>
      <c r="J64" s="16" vm="1191">
        <f ca="1"/>
        <v>2255647</v>
      </c>
      <c r="K64" s="16" vm="1192">
        <f ca="1"/>
        <v>2629.76</v>
      </c>
      <c r="L64" s="16" vm="1193">
        <f ca="1"/>
        <v>2634.7</v>
      </c>
      <c r="M64" s="16" vm="1194">
        <f ca="1"/>
        <v>2525.9</v>
      </c>
      <c r="N64" s="16" vm="1190">
        <f ca="1"/>
        <v>2527.5700000000002</v>
      </c>
    </row>
    <row r="65" spans="1:14" x14ac:dyDescent="0.4">
      <c r="A65" s="15">
        <f t="shared" ca="1" si="2"/>
        <v>254209</v>
      </c>
      <c r="B65" s="16">
        <f t="shared" ca="1" si="0"/>
        <v>294203.95</v>
      </c>
      <c r="C65" s="17">
        <f t="shared" ca="1" si="3"/>
        <v>-39994.950000000012</v>
      </c>
      <c r="D65" s="17">
        <f t="shared" si="4"/>
        <v>0</v>
      </c>
      <c r="E65" s="16">
        <f t="shared" si="1"/>
        <v>100</v>
      </c>
      <c r="F65" s="16"/>
      <c r="G65" s="16"/>
      <c r="H65" s="16" vm="1195">
        <f t="shared" ca="1" si="5"/>
        <v>2542.09</v>
      </c>
      <c r="I65" s="16" vm="252">
        <f ca="1"/>
        <v>44628</v>
      </c>
      <c r="J65" s="16" vm="1196">
        <f ca="1"/>
        <v>2021355</v>
      </c>
      <c r="K65" s="16" vm="1197">
        <f ca="1"/>
        <v>2525</v>
      </c>
      <c r="L65" s="16" vm="1198">
        <f ca="1"/>
        <v>2625</v>
      </c>
      <c r="M65" s="16" vm="1199">
        <f ca="1"/>
        <v>2513.4937</v>
      </c>
      <c r="N65" s="16" vm="1195">
        <f ca="1"/>
        <v>2542.09</v>
      </c>
    </row>
    <row r="66" spans="1:14" x14ac:dyDescent="0.4">
      <c r="A66" s="15">
        <f t="shared" ca="1" si="2"/>
        <v>266840</v>
      </c>
      <c r="B66" s="16">
        <f t="shared" ca="1" si="0"/>
        <v>294203.95</v>
      </c>
      <c r="C66" s="17">
        <f t="shared" ca="1" si="3"/>
        <v>-27363.950000000012</v>
      </c>
      <c r="D66" s="17">
        <f t="shared" si="4"/>
        <v>0</v>
      </c>
      <c r="E66" s="16">
        <f t="shared" si="1"/>
        <v>100</v>
      </c>
      <c r="F66" s="16"/>
      <c r="G66" s="16"/>
      <c r="H66" s="16" vm="1200">
        <f t="shared" ca="1" si="5"/>
        <v>2668.4</v>
      </c>
      <c r="I66" s="16" vm="258">
        <f ca="1"/>
        <v>44629</v>
      </c>
      <c r="J66" s="16" vm="1201">
        <f ca="1"/>
        <v>1851270</v>
      </c>
      <c r="K66" s="16" vm="1198">
        <f ca="1"/>
        <v>2625</v>
      </c>
      <c r="L66" s="16" vm="1202">
        <f ca="1"/>
        <v>2674.71</v>
      </c>
      <c r="M66" s="16" vm="1203">
        <f ca="1"/>
        <v>2598.0100000000002</v>
      </c>
      <c r="N66" s="16" vm="1200">
        <f ca="1"/>
        <v>2668.4</v>
      </c>
    </row>
    <row r="67" spans="1:14" x14ac:dyDescent="0.4">
      <c r="A67" s="15">
        <f t="shared" ca="1" si="2"/>
        <v>264859</v>
      </c>
      <c r="B67" s="16">
        <f t="shared" ca="1" si="0"/>
        <v>294203.95</v>
      </c>
      <c r="C67" s="17">
        <f t="shared" ca="1" si="3"/>
        <v>-29344.950000000012</v>
      </c>
      <c r="D67" s="17">
        <f t="shared" si="4"/>
        <v>0</v>
      </c>
      <c r="E67" s="16">
        <f t="shared" si="1"/>
        <v>100</v>
      </c>
      <c r="F67" s="16"/>
      <c r="G67" s="16"/>
      <c r="H67" s="16" vm="1204">
        <f t="shared" ca="1" si="5"/>
        <v>2648.59</v>
      </c>
      <c r="I67" s="16" vm="264">
        <f ca="1"/>
        <v>44630</v>
      </c>
      <c r="J67" s="16" vm="1205">
        <f ca="1"/>
        <v>1355070</v>
      </c>
      <c r="K67" s="16" vm="1206">
        <f ca="1"/>
        <v>2625.32</v>
      </c>
      <c r="L67" s="16" vm="1207">
        <f ca="1"/>
        <v>2665.4349999999999</v>
      </c>
      <c r="M67" s="16" vm="1208">
        <f ca="1"/>
        <v>2618.25</v>
      </c>
      <c r="N67" s="16" vm="1204">
        <f ca="1"/>
        <v>2648.59</v>
      </c>
    </row>
    <row r="68" spans="1:14" x14ac:dyDescent="0.4">
      <c r="I68" s="10" vm="269">
        <f ca="1"/>
        <v>44631</v>
      </c>
      <c r="J68" s="10" vm="1209">
        <f ca="1"/>
        <v>1576322</v>
      </c>
      <c r="K68" s="10" vm="1210">
        <f ca="1"/>
        <v>2669.77</v>
      </c>
      <c r="L68" s="10" vm="1211">
        <f ca="1"/>
        <v>2675.91</v>
      </c>
      <c r="M68" s="10" vm="1212">
        <f ca="1"/>
        <v>2592.63</v>
      </c>
      <c r="N68" s="10" vm="1213">
        <f ca="1"/>
        <v>2597.41</v>
      </c>
    </row>
  </sheetData>
  <conditionalFormatting sqref="C21:D21 C22:C66 D22:D67">
    <cfRule type="cellIs" dxfId="67" priority="3" operator="greaterThan">
      <formula>0</formula>
    </cfRule>
    <cfRule type="cellIs" dxfId="66" priority="4" operator="lessThan">
      <formula>0</formula>
    </cfRule>
  </conditionalFormatting>
  <conditionalFormatting sqref="C67">
    <cfRule type="cellIs" dxfId="65" priority="1" operator="greaterThan">
      <formula>0</formula>
    </cfRule>
    <cfRule type="cellIs" dxfId="64" priority="2" operator="lessThan">
      <formula>0</formula>
    </cfRule>
  </conditionalFormatting>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3E5E7-56B8-4E17-8ED2-879101753CAC}">
  <dimension ref="A1:N68"/>
  <sheetViews>
    <sheetView topLeftCell="A43" zoomScale="66" zoomScaleNormal="55" workbookViewId="0">
      <selection activeCell="I20" sqref="I20:N20"/>
    </sheetView>
  </sheetViews>
  <sheetFormatPr defaultColWidth="8.86328125" defaultRowHeight="13.9" x14ac:dyDescent="0.4"/>
  <cols>
    <col min="1" max="1" width="18.6640625" style="10" bestFit="1" customWidth="1"/>
    <col min="2" max="2" width="14.3984375" style="10" customWidth="1"/>
    <col min="3" max="3" width="13.59765625" style="10" customWidth="1"/>
    <col min="4" max="4" width="15.86328125" style="10" customWidth="1"/>
    <col min="5" max="5" width="35.796875" style="10" customWidth="1"/>
    <col min="6" max="6" width="18.9296875" style="10" customWidth="1"/>
    <col min="7" max="7" width="14.265625" style="10" customWidth="1"/>
    <col min="8" max="8" width="21.1328125" style="10" customWidth="1"/>
    <col min="9" max="9" width="12.6640625" style="10" customWidth="1"/>
    <col min="10" max="10" width="15.19921875" style="10" customWidth="1"/>
    <col min="11" max="11" width="13.33203125" style="10" customWidth="1"/>
    <col min="12" max="14" width="12.1328125" style="10" customWidth="1"/>
    <col min="15" max="16384" width="8.86328125" style="10"/>
  </cols>
  <sheetData>
    <row r="1" spans="1:14" ht="30.4" x14ac:dyDescent="0.8">
      <c r="A1" s="21" t="e" vm="1214">
        <v>#VALUE!</v>
      </c>
      <c r="B1" s="19"/>
      <c r="C1" s="19"/>
      <c r="D1" s="19"/>
      <c r="E1" s="19"/>
      <c r="F1" s="19"/>
      <c r="G1" s="19"/>
      <c r="H1" s="19"/>
      <c r="I1" s="19"/>
      <c r="J1" s="19"/>
      <c r="K1" s="19"/>
      <c r="L1" s="19"/>
      <c r="M1" s="19"/>
      <c r="N1" s="19"/>
    </row>
    <row r="3" spans="1:14" ht="18.75" x14ac:dyDescent="0.5">
      <c r="A3" s="11" t="s">
        <v>96</v>
      </c>
      <c r="B3" s="12">
        <f ca="1">MIN(N21:N66)</f>
        <v>429.45</v>
      </c>
      <c r="E3" s="11" t="s">
        <v>122</v>
      </c>
      <c r="F3" s="12">
        <f ca="1">SUM(A21:A67)</f>
        <v>2557904.0999999996</v>
      </c>
      <c r="I3" s="13">
        <v>44562</v>
      </c>
    </row>
    <row r="4" spans="1:14" ht="18.75" x14ac:dyDescent="0.5">
      <c r="A4" s="11" t="s">
        <v>97</v>
      </c>
      <c r="B4" s="14">
        <f ca="1">MAX(N21:N66)</f>
        <v>564.37</v>
      </c>
    </row>
    <row r="6" spans="1:14" x14ac:dyDescent="0.4">
      <c r="A6" s="10" t="s">
        <v>85</v>
      </c>
    </row>
    <row r="17" spans="1:14" x14ac:dyDescent="0.4">
      <c r="B17" s="10" t="s">
        <v>99</v>
      </c>
      <c r="C17" s="10" t="s">
        <v>95</v>
      </c>
    </row>
    <row r="18" spans="1:14" x14ac:dyDescent="0.4">
      <c r="A18" s="10" t="s">
        <v>86</v>
      </c>
      <c r="B18" s="10">
        <v>21</v>
      </c>
      <c r="C18" s="10">
        <v>22</v>
      </c>
    </row>
    <row r="20" spans="1:14" ht="15" x14ac:dyDescent="0.4">
      <c r="A20" s="20" t="s">
        <v>87</v>
      </c>
      <c r="B20" s="20" t="s">
        <v>88</v>
      </c>
      <c r="C20" s="20" t="s">
        <v>89</v>
      </c>
      <c r="D20" s="20" t="s">
        <v>95</v>
      </c>
      <c r="E20" s="20" t="s">
        <v>123</v>
      </c>
      <c r="F20" s="20" t="s">
        <v>90</v>
      </c>
      <c r="G20" s="20" t="s">
        <v>91</v>
      </c>
      <c r="H20" s="20" t="s">
        <v>92</v>
      </c>
      <c r="I20" s="22" t="str" cm="1">
        <f t="array" aca="1" ref="I20:N68" ca="1">_xlfn.STOCKHISTORY(A1,I3,TODAY(),0,1,0,5,2,3,4,1)</f>
        <v>Date</v>
      </c>
      <c r="J20" s="22" t="str">
        <f ca="1"/>
        <v>Volume</v>
      </c>
      <c r="K20" s="22" t="str">
        <f ca="1"/>
        <v>Open</v>
      </c>
      <c r="L20" s="22" t="str">
        <f ca="1"/>
        <v>High</v>
      </c>
      <c r="M20" s="22" t="str">
        <f ca="1"/>
        <v>Low</v>
      </c>
      <c r="N20" s="22" t="str">
        <f ca="1"/>
        <v>Close</v>
      </c>
    </row>
    <row r="21" spans="1:14" x14ac:dyDescent="0.4">
      <c r="A21" s="15">
        <f ca="1">E21*N21</f>
        <v>56437</v>
      </c>
      <c r="B21" s="16">
        <f t="shared" ref="B21:B67" ca="1" si="0">IF(ROW()=B$18,(F21*H21)-(G21*H21),(F21*H21)-(G21*H21)+B20)</f>
        <v>56437</v>
      </c>
      <c r="C21" s="17">
        <f ca="1">A21-B21</f>
        <v>0</v>
      </c>
      <c r="D21" s="17">
        <f>IF(AND(F21&gt;0,ROW()&gt;C$18),N21-$N$21,0)-IF(AND(G21&gt;0,ROW()&gt;C$18),N21-$N$21,0)</f>
        <v>0</v>
      </c>
      <c r="E21" s="16">
        <f t="shared" ref="E21:E67" si="1">IF(ROW()=B$18,F21-G21,(F21-G21)+E20)</f>
        <v>100</v>
      </c>
      <c r="F21" s="16">
        <v>100</v>
      </c>
      <c r="G21" s="16"/>
      <c r="H21" s="16" vm="1215">
        <f ca="1">N21</f>
        <v>564.37</v>
      </c>
      <c r="I21" s="16" vm="3">
        <f ca="1"/>
        <v>44564</v>
      </c>
      <c r="J21" s="16" vm="1216">
        <f ca="1"/>
        <v>2863488</v>
      </c>
      <c r="K21" s="16" vm="1217">
        <f ca="1"/>
        <v>566.65</v>
      </c>
      <c r="L21" s="16" vm="1218">
        <f ca="1"/>
        <v>575</v>
      </c>
      <c r="M21" s="16" vm="1219">
        <f ca="1"/>
        <v>553.26729999999998</v>
      </c>
      <c r="N21" s="16" vm="1215">
        <f ca="1"/>
        <v>564.37</v>
      </c>
    </row>
    <row r="22" spans="1:14" x14ac:dyDescent="0.4">
      <c r="A22" s="15">
        <f t="shared" ref="A22:A67" ca="1" si="2">E22*N22</f>
        <v>55400</v>
      </c>
      <c r="B22" s="16">
        <f t="shared" ca="1" si="0"/>
        <v>56437</v>
      </c>
      <c r="C22" s="17">
        <f t="shared" ref="C22:C67" ca="1" si="3">A22-B22</f>
        <v>-1037</v>
      </c>
      <c r="D22" s="17">
        <f t="shared" ref="D22:D67" si="4">IF(AND(F22&gt;0,ROW()&gt;C$18),N22-$N$21,0)-IF(AND(G22&gt;0,ROW()&gt;C$18),N22-$N$21,0)</f>
        <v>0</v>
      </c>
      <c r="E22" s="16">
        <f t="shared" si="1"/>
        <v>100</v>
      </c>
      <c r="F22" s="16"/>
      <c r="G22" s="16"/>
      <c r="H22" s="16" vm="1220">
        <f t="shared" ref="H22:H67" ca="1" si="5">N22</f>
        <v>554</v>
      </c>
      <c r="I22" s="16" vm="9">
        <f ca="1"/>
        <v>44565</v>
      </c>
      <c r="J22" s="16" vm="1221">
        <f ca="1"/>
        <v>4344805</v>
      </c>
      <c r="K22" s="16" vm="1222">
        <f ca="1"/>
        <v>563.9</v>
      </c>
      <c r="L22" s="16" vm="1223">
        <f ca="1"/>
        <v>564.29999999999995</v>
      </c>
      <c r="M22" s="16" vm="1224">
        <f ca="1"/>
        <v>541.30999999999995</v>
      </c>
      <c r="N22" s="16" vm="1220">
        <f ca="1"/>
        <v>554</v>
      </c>
    </row>
    <row r="23" spans="1:14" x14ac:dyDescent="0.4">
      <c r="A23" s="15">
        <f t="shared" ca="1" si="2"/>
        <v>51442.999999999993</v>
      </c>
      <c r="B23" s="16">
        <f t="shared" ca="1" si="0"/>
        <v>56437</v>
      </c>
      <c r="C23" s="17">
        <f t="shared" ca="1" si="3"/>
        <v>-4994.0000000000073</v>
      </c>
      <c r="D23" s="17">
        <f t="shared" si="4"/>
        <v>0</v>
      </c>
      <c r="E23" s="16">
        <f t="shared" si="1"/>
        <v>100</v>
      </c>
      <c r="F23" s="16"/>
      <c r="G23" s="16"/>
      <c r="H23" s="16" vm="1225">
        <f t="shared" ca="1" si="5"/>
        <v>514.42999999999995</v>
      </c>
      <c r="I23" s="16" vm="15">
        <f ca="1"/>
        <v>44566</v>
      </c>
      <c r="J23" s="16" vm="1226">
        <f ca="1"/>
        <v>7394814</v>
      </c>
      <c r="K23" s="16" vm="1227">
        <f ca="1"/>
        <v>535</v>
      </c>
      <c r="L23" s="16" vm="1228">
        <f ca="1"/>
        <v>538.745</v>
      </c>
      <c r="M23" s="16" vm="1229">
        <f ca="1"/>
        <v>514</v>
      </c>
      <c r="N23" s="16" vm="1225">
        <f ca="1"/>
        <v>514.42999999999995</v>
      </c>
    </row>
    <row r="24" spans="1:14" x14ac:dyDescent="0.4">
      <c r="A24" s="15">
        <f t="shared" ca="1" si="2"/>
        <v>51412</v>
      </c>
      <c r="B24" s="16">
        <f t="shared" ca="1" si="0"/>
        <v>56437</v>
      </c>
      <c r="C24" s="17">
        <f t="shared" ca="1" si="3"/>
        <v>-5025</v>
      </c>
      <c r="D24" s="17">
        <f t="shared" si="4"/>
        <v>0</v>
      </c>
      <c r="E24" s="16">
        <f t="shared" si="1"/>
        <v>100</v>
      </c>
      <c r="F24" s="16"/>
      <c r="G24" s="16"/>
      <c r="H24" s="16" vm="1230">
        <f t="shared" ca="1" si="5"/>
        <v>514.12</v>
      </c>
      <c r="I24" s="16" vm="21">
        <f ca="1"/>
        <v>44567</v>
      </c>
      <c r="J24" s="16" vm="1231">
        <f ca="1"/>
        <v>3913592</v>
      </c>
      <c r="K24" s="16" vm="1232">
        <f ca="1"/>
        <v>510</v>
      </c>
      <c r="L24" s="16" vm="1233">
        <f ca="1"/>
        <v>526.30999999999995</v>
      </c>
      <c r="M24" s="16" vm="1234">
        <f ca="1"/>
        <v>508.2</v>
      </c>
      <c r="N24" s="16" vm="1230">
        <f ca="1"/>
        <v>514.12</v>
      </c>
    </row>
    <row r="25" spans="1:14" x14ac:dyDescent="0.4">
      <c r="A25" s="15">
        <f t="shared" ca="1" si="2"/>
        <v>61284</v>
      </c>
      <c r="B25" s="16">
        <f t="shared" ca="1" si="0"/>
        <v>66651</v>
      </c>
      <c r="C25" s="17">
        <f t="shared" ca="1" si="3"/>
        <v>-5367</v>
      </c>
      <c r="D25" s="17">
        <f t="shared" ca="1" si="4"/>
        <v>-53.670000000000016</v>
      </c>
      <c r="E25" s="16">
        <f t="shared" si="1"/>
        <v>120</v>
      </c>
      <c r="F25" s="16">
        <v>20</v>
      </c>
      <c r="G25" s="16"/>
      <c r="H25" s="16" vm="1235">
        <f t="shared" ca="1" si="5"/>
        <v>510.7</v>
      </c>
      <c r="I25" s="16" vm="27">
        <f ca="1"/>
        <v>44568</v>
      </c>
      <c r="J25" s="16" vm="1236">
        <f ca="1"/>
        <v>3605411</v>
      </c>
      <c r="K25" s="16" vm="1237">
        <f ca="1"/>
        <v>513.66</v>
      </c>
      <c r="L25" s="16" vm="1238">
        <f ca="1"/>
        <v>520.41999999999996</v>
      </c>
      <c r="M25" s="16" vm="1239">
        <f ca="1"/>
        <v>504</v>
      </c>
      <c r="N25" s="16" vm="1235">
        <f ca="1"/>
        <v>510.7</v>
      </c>
    </row>
    <row r="26" spans="1:14" x14ac:dyDescent="0.4">
      <c r="A26" s="15">
        <f t="shared" ca="1" si="2"/>
        <v>63099.600000000006</v>
      </c>
      <c r="B26" s="16">
        <f t="shared" ca="1" si="0"/>
        <v>66651</v>
      </c>
      <c r="C26" s="17">
        <f t="shared" ca="1" si="3"/>
        <v>-3551.3999999999942</v>
      </c>
      <c r="D26" s="17">
        <f t="shared" si="4"/>
        <v>0</v>
      </c>
      <c r="E26" s="16">
        <f t="shared" si="1"/>
        <v>120</v>
      </c>
      <c r="F26" s="16"/>
      <c r="G26" s="16"/>
      <c r="H26" s="16" vm="1240">
        <f t="shared" ca="1" si="5"/>
        <v>525.83000000000004</v>
      </c>
      <c r="I26" s="16" vm="33">
        <f ca="1"/>
        <v>44571</v>
      </c>
      <c r="J26" s="16" vm="1241">
        <f ca="1"/>
        <v>5429694</v>
      </c>
      <c r="K26" s="16" vm="1242">
        <f ca="1"/>
        <v>500</v>
      </c>
      <c r="L26" s="16" vm="1243">
        <f ca="1"/>
        <v>526.58000000000004</v>
      </c>
      <c r="M26" s="16" vm="1244">
        <f ca="1"/>
        <v>497.01</v>
      </c>
      <c r="N26" s="16" vm="1240">
        <f ca="1"/>
        <v>525.83000000000004</v>
      </c>
    </row>
    <row r="27" spans="1:14" x14ac:dyDescent="0.4">
      <c r="A27" s="15">
        <f t="shared" ca="1" si="2"/>
        <v>63586.799999999996</v>
      </c>
      <c r="B27" s="16">
        <f t="shared" ca="1" si="0"/>
        <v>66651</v>
      </c>
      <c r="C27" s="17">
        <f t="shared" ca="1" si="3"/>
        <v>-3064.2000000000044</v>
      </c>
      <c r="D27" s="17">
        <f t="shared" si="4"/>
        <v>0</v>
      </c>
      <c r="E27" s="16">
        <f t="shared" si="1"/>
        <v>120</v>
      </c>
      <c r="F27" s="16"/>
      <c r="G27" s="16"/>
      <c r="H27" s="16" vm="1245">
        <f t="shared" ca="1" si="5"/>
        <v>529.89</v>
      </c>
      <c r="I27" s="16" vm="39">
        <f ca="1"/>
        <v>44572</v>
      </c>
      <c r="J27" s="16" vm="1246">
        <f ca="1"/>
        <v>3422161</v>
      </c>
      <c r="K27" s="16" vm="1247">
        <f ca="1"/>
        <v>525.55330000000004</v>
      </c>
      <c r="L27" s="16" vm="1248">
        <f ca="1"/>
        <v>535.17999999999995</v>
      </c>
      <c r="M27" s="16" vm="1249">
        <f ca="1"/>
        <v>520.98209999999995</v>
      </c>
      <c r="N27" s="16" vm="1245">
        <f ca="1"/>
        <v>529.89</v>
      </c>
    </row>
    <row r="28" spans="1:14" x14ac:dyDescent="0.4">
      <c r="A28" s="15">
        <f t="shared" ca="1" si="2"/>
        <v>63884.4</v>
      </c>
      <c r="B28" s="16">
        <f t="shared" ca="1" si="0"/>
        <v>66651</v>
      </c>
      <c r="C28" s="17">
        <f t="shared" ca="1" si="3"/>
        <v>-2766.5999999999985</v>
      </c>
      <c r="D28" s="17">
        <f t="shared" si="4"/>
        <v>0</v>
      </c>
      <c r="E28" s="16">
        <f t="shared" si="1"/>
        <v>120</v>
      </c>
      <c r="F28" s="16"/>
      <c r="G28" s="16"/>
      <c r="H28" s="16" vm="1250">
        <f t="shared" ca="1" si="5"/>
        <v>532.37</v>
      </c>
      <c r="I28" s="16" vm="45">
        <f ca="1"/>
        <v>44573</v>
      </c>
      <c r="J28" s="16" vm="1251">
        <f ca="1"/>
        <v>2901791</v>
      </c>
      <c r="K28" s="16" vm="1252">
        <f ca="1"/>
        <v>533.09</v>
      </c>
      <c r="L28" s="16" vm="1253">
        <f ca="1"/>
        <v>541.59</v>
      </c>
      <c r="M28" s="16" vm="1254">
        <f ca="1"/>
        <v>529.28</v>
      </c>
      <c r="N28" s="16" vm="1250">
        <f ca="1"/>
        <v>532.37</v>
      </c>
    </row>
    <row r="29" spans="1:14" x14ac:dyDescent="0.4">
      <c r="A29" s="15">
        <f t="shared" ca="1" si="2"/>
        <v>62028</v>
      </c>
      <c r="B29" s="16">
        <f t="shared" ca="1" si="0"/>
        <v>66651</v>
      </c>
      <c r="C29" s="17">
        <f t="shared" ca="1" si="3"/>
        <v>-4623</v>
      </c>
      <c r="D29" s="17">
        <f t="shared" si="4"/>
        <v>0</v>
      </c>
      <c r="E29" s="16">
        <f t="shared" si="1"/>
        <v>120</v>
      </c>
      <c r="F29" s="16"/>
      <c r="G29" s="16"/>
      <c r="H29" s="16" vm="1255">
        <f t="shared" ca="1" si="5"/>
        <v>516.9</v>
      </c>
      <c r="I29" s="16" vm="51">
        <f ca="1"/>
        <v>44574</v>
      </c>
      <c r="J29" s="16" vm="1256">
        <f ca="1"/>
        <v>3406500</v>
      </c>
      <c r="K29" s="16" vm="1257">
        <f ca="1"/>
        <v>532.22</v>
      </c>
      <c r="L29" s="16" vm="1258">
        <f ca="1"/>
        <v>535.26499999999999</v>
      </c>
      <c r="M29" s="16" vm="1259">
        <f ca="1"/>
        <v>516.32000000000005</v>
      </c>
      <c r="N29" s="16" vm="1255">
        <f ca="1"/>
        <v>516.9</v>
      </c>
    </row>
    <row r="30" spans="1:14" x14ac:dyDescent="0.4">
      <c r="A30" s="15">
        <f t="shared" ca="1" si="2"/>
        <v>62472</v>
      </c>
      <c r="B30" s="16">
        <f t="shared" ca="1" si="0"/>
        <v>66651</v>
      </c>
      <c r="C30" s="17">
        <f t="shared" ca="1" si="3"/>
        <v>-4179</v>
      </c>
      <c r="D30" s="17">
        <f t="shared" si="4"/>
        <v>0</v>
      </c>
      <c r="E30" s="16">
        <f t="shared" si="1"/>
        <v>120</v>
      </c>
      <c r="F30" s="16"/>
      <c r="G30" s="16"/>
      <c r="H30" s="16" vm="1260">
        <f t="shared" ca="1" si="5"/>
        <v>520.6</v>
      </c>
      <c r="I30" s="16" vm="55">
        <f ca="1"/>
        <v>44575</v>
      </c>
      <c r="J30" s="16" vm="1261">
        <f ca="1"/>
        <v>2659825</v>
      </c>
      <c r="K30" s="16" vm="1262">
        <f ca="1"/>
        <v>514.49</v>
      </c>
      <c r="L30" s="16" vm="1263">
        <f ca="1"/>
        <v>522.57150000000001</v>
      </c>
      <c r="M30" s="16" vm="1264">
        <f ca="1"/>
        <v>511.27</v>
      </c>
      <c r="N30" s="16" vm="1260">
        <f ca="1"/>
        <v>520.6</v>
      </c>
    </row>
    <row r="31" spans="1:14" x14ac:dyDescent="0.4">
      <c r="A31" s="15">
        <f t="shared" ca="1" si="2"/>
        <v>61600.800000000003</v>
      </c>
      <c r="B31" s="16">
        <f t="shared" ca="1" si="0"/>
        <v>66651</v>
      </c>
      <c r="C31" s="17">
        <f t="shared" ca="1" si="3"/>
        <v>-5050.1999999999971</v>
      </c>
      <c r="D31" s="17">
        <f t="shared" si="4"/>
        <v>0</v>
      </c>
      <c r="E31" s="16">
        <f t="shared" si="1"/>
        <v>120</v>
      </c>
      <c r="F31" s="16"/>
      <c r="G31" s="16"/>
      <c r="H31" s="16" vm="1265">
        <f t="shared" ca="1" si="5"/>
        <v>513.34</v>
      </c>
      <c r="I31" s="16" vm="61">
        <f ca="1"/>
        <v>44579</v>
      </c>
      <c r="J31" s="16" vm="1266">
        <f ca="1"/>
        <v>3461507</v>
      </c>
      <c r="K31" s="16" vm="1267">
        <f ca="1"/>
        <v>510.39</v>
      </c>
      <c r="L31" s="16" vm="1268">
        <f ca="1"/>
        <v>519.39</v>
      </c>
      <c r="M31" s="16" vm="1269">
        <f ca="1"/>
        <v>504.98</v>
      </c>
      <c r="N31" s="16" vm="1265">
        <f ca="1"/>
        <v>513.34</v>
      </c>
    </row>
    <row r="32" spans="1:14" x14ac:dyDescent="0.4">
      <c r="A32" s="15">
        <f t="shared" ca="1" si="2"/>
        <v>61989.600000000006</v>
      </c>
      <c r="B32" s="16">
        <f t="shared" ca="1" si="0"/>
        <v>66651</v>
      </c>
      <c r="C32" s="17">
        <f t="shared" ca="1" si="3"/>
        <v>-4661.3999999999942</v>
      </c>
      <c r="D32" s="17">
        <f t="shared" si="4"/>
        <v>0</v>
      </c>
      <c r="E32" s="16">
        <f t="shared" si="1"/>
        <v>120</v>
      </c>
      <c r="F32" s="16"/>
      <c r="G32" s="16"/>
      <c r="H32" s="16" vm="1270">
        <f t="shared" ca="1" si="5"/>
        <v>516.58000000000004</v>
      </c>
      <c r="I32" s="16" vm="67">
        <f ca="1"/>
        <v>44580</v>
      </c>
      <c r="J32" s="16" vm="1271">
        <f ca="1"/>
        <v>2985891</v>
      </c>
      <c r="K32" s="16" vm="1272">
        <f ca="1"/>
        <v>516.48</v>
      </c>
      <c r="L32" s="16" vm="1273">
        <f ca="1"/>
        <v>528.91790000000003</v>
      </c>
      <c r="M32" s="16" vm="1274">
        <f ca="1"/>
        <v>515.29999999999995</v>
      </c>
      <c r="N32" s="16" vm="1270">
        <f ca="1"/>
        <v>516.58000000000004</v>
      </c>
    </row>
    <row r="33" spans="1:14" x14ac:dyDescent="0.4">
      <c r="A33" s="15">
        <f t="shared" ca="1" si="2"/>
        <v>61302</v>
      </c>
      <c r="B33" s="16">
        <f t="shared" ca="1" si="0"/>
        <v>66651</v>
      </c>
      <c r="C33" s="17">
        <f t="shared" ca="1" si="3"/>
        <v>-5349</v>
      </c>
      <c r="D33" s="17">
        <f t="shared" si="4"/>
        <v>0</v>
      </c>
      <c r="E33" s="16">
        <f t="shared" si="1"/>
        <v>120</v>
      </c>
      <c r="F33" s="16"/>
      <c r="G33" s="16"/>
      <c r="H33" s="16" vm="1275">
        <f t="shared" ca="1" si="5"/>
        <v>510.85</v>
      </c>
      <c r="I33" s="16" vm="73">
        <f ca="1"/>
        <v>44581</v>
      </c>
      <c r="J33" s="16" vm="1276">
        <f ca="1"/>
        <v>3208136</v>
      </c>
      <c r="K33" s="16" vm="1277">
        <f ca="1"/>
        <v>522.38</v>
      </c>
      <c r="L33" s="16" vm="1278">
        <f ca="1"/>
        <v>532.02499999999998</v>
      </c>
      <c r="M33" s="16" vm="1279">
        <f ca="1"/>
        <v>509.64</v>
      </c>
      <c r="N33" s="16" vm="1275">
        <f ca="1"/>
        <v>510.85</v>
      </c>
    </row>
    <row r="34" spans="1:14" x14ac:dyDescent="0.4">
      <c r="A34" s="15">
        <f t="shared" ca="1" si="2"/>
        <v>59989.200000000004</v>
      </c>
      <c r="B34" s="16">
        <f t="shared" ca="1" si="0"/>
        <v>66651</v>
      </c>
      <c r="C34" s="17">
        <f t="shared" ca="1" si="3"/>
        <v>-6661.7999999999956</v>
      </c>
      <c r="D34" s="17">
        <f t="shared" si="4"/>
        <v>0</v>
      </c>
      <c r="E34" s="16">
        <f t="shared" si="1"/>
        <v>120</v>
      </c>
      <c r="F34" s="16"/>
      <c r="G34" s="16"/>
      <c r="H34" s="16" vm="1280">
        <f t="shared" ca="1" si="5"/>
        <v>499.91</v>
      </c>
      <c r="I34" s="16" vm="79">
        <f ca="1"/>
        <v>44582</v>
      </c>
      <c r="J34" s="16" vm="1281">
        <f ca="1"/>
        <v>4276067</v>
      </c>
      <c r="K34" s="16" vm="1282">
        <f ca="1"/>
        <v>508.5</v>
      </c>
      <c r="L34" s="16" vm="1283">
        <f ca="1"/>
        <v>513.86239999999998</v>
      </c>
      <c r="M34" s="16" vm="1284">
        <f ca="1"/>
        <v>499.27010000000001</v>
      </c>
      <c r="N34" s="16" vm="1280">
        <f ca="1"/>
        <v>499.91</v>
      </c>
    </row>
    <row r="35" spans="1:14" x14ac:dyDescent="0.4">
      <c r="A35" s="15">
        <f t="shared" ca="1" si="2"/>
        <v>62359.199999999997</v>
      </c>
      <c r="B35" s="16">
        <f t="shared" ca="1" si="0"/>
        <v>66651</v>
      </c>
      <c r="C35" s="17">
        <f t="shared" ca="1" si="3"/>
        <v>-4291.8000000000029</v>
      </c>
      <c r="D35" s="17">
        <f t="shared" si="4"/>
        <v>0</v>
      </c>
      <c r="E35" s="16">
        <f t="shared" si="1"/>
        <v>120</v>
      </c>
      <c r="F35" s="16"/>
      <c r="G35" s="16"/>
      <c r="H35" s="16" vm="1285">
        <f t="shared" ca="1" si="5"/>
        <v>519.66</v>
      </c>
      <c r="I35" s="16" vm="85">
        <f ca="1"/>
        <v>44585</v>
      </c>
      <c r="J35" s="16" vm="1286">
        <f ca="1"/>
        <v>7555213</v>
      </c>
      <c r="K35" s="16" vm="1287">
        <f ca="1"/>
        <v>491.07</v>
      </c>
      <c r="L35" s="16" vm="1288">
        <f ca="1"/>
        <v>520.42999999999995</v>
      </c>
      <c r="M35" s="16" vm="1289">
        <f ca="1"/>
        <v>483.31</v>
      </c>
      <c r="N35" s="16" vm="1285">
        <f ca="1"/>
        <v>519.66</v>
      </c>
    </row>
    <row r="36" spans="1:14" x14ac:dyDescent="0.4">
      <c r="A36" s="15">
        <f t="shared" ca="1" si="2"/>
        <v>60326.400000000001</v>
      </c>
      <c r="B36" s="16">
        <f t="shared" ca="1" si="0"/>
        <v>66651</v>
      </c>
      <c r="C36" s="17">
        <f t="shared" ca="1" si="3"/>
        <v>-6324.5999999999985</v>
      </c>
      <c r="D36" s="17">
        <f t="shared" si="4"/>
        <v>0</v>
      </c>
      <c r="E36" s="16">
        <f t="shared" si="1"/>
        <v>120</v>
      </c>
      <c r="F36" s="16"/>
      <c r="G36" s="16"/>
      <c r="H36" s="16" vm="1290">
        <f t="shared" ca="1" si="5"/>
        <v>502.72</v>
      </c>
      <c r="I36" s="16" vm="91">
        <f ca="1"/>
        <v>44586</v>
      </c>
      <c r="J36" s="16" vm="1291">
        <f ca="1"/>
        <v>4051522</v>
      </c>
      <c r="K36" s="16" vm="1292">
        <f ca="1"/>
        <v>505.51</v>
      </c>
      <c r="L36" s="16" vm="1293">
        <f ca="1"/>
        <v>514.26</v>
      </c>
      <c r="M36" s="16" vm="1294">
        <f ca="1"/>
        <v>500.01</v>
      </c>
      <c r="N36" s="16" vm="1290">
        <f ca="1"/>
        <v>502.72</v>
      </c>
    </row>
    <row r="37" spans="1:14" x14ac:dyDescent="0.4">
      <c r="A37" s="15">
        <f t="shared" ca="1" si="2"/>
        <v>60097.2</v>
      </c>
      <c r="B37" s="16">
        <f t="shared" ca="1" si="0"/>
        <v>66651</v>
      </c>
      <c r="C37" s="17">
        <f t="shared" ca="1" si="3"/>
        <v>-6553.8000000000029</v>
      </c>
      <c r="D37" s="17">
        <f t="shared" si="4"/>
        <v>0</v>
      </c>
      <c r="E37" s="16">
        <f t="shared" si="1"/>
        <v>120</v>
      </c>
      <c r="F37" s="16"/>
      <c r="G37" s="16"/>
      <c r="H37" s="16" vm="1295">
        <f t="shared" ca="1" si="5"/>
        <v>500.81</v>
      </c>
      <c r="I37" s="16" vm="97">
        <f ca="1"/>
        <v>44587</v>
      </c>
      <c r="J37" s="16" vm="1296">
        <f ca="1"/>
        <v>4449496</v>
      </c>
      <c r="K37" s="16" vm="1229">
        <f ca="1"/>
        <v>514</v>
      </c>
      <c r="L37" s="16" vm="1297">
        <f ca="1"/>
        <v>520.49</v>
      </c>
      <c r="M37" s="16" vm="1298">
        <f ca="1"/>
        <v>494.22</v>
      </c>
      <c r="N37" s="16" vm="1295">
        <f ca="1"/>
        <v>500.81</v>
      </c>
    </row>
    <row r="38" spans="1:14" x14ac:dyDescent="0.4">
      <c r="A38" s="15">
        <f t="shared" ca="1" si="2"/>
        <v>54235.5</v>
      </c>
      <c r="B38" s="16">
        <f t="shared" ca="1" si="0"/>
        <v>61720.5</v>
      </c>
      <c r="C38" s="17">
        <f t="shared" ca="1" si="3"/>
        <v>-7485</v>
      </c>
      <c r="D38" s="17">
        <f t="shared" ca="1" si="4"/>
        <v>71.319999999999993</v>
      </c>
      <c r="E38" s="16">
        <f t="shared" si="1"/>
        <v>110</v>
      </c>
      <c r="F38" s="16"/>
      <c r="G38" s="16">
        <v>10</v>
      </c>
      <c r="H38" s="16" vm="1299">
        <f t="shared" ca="1" si="5"/>
        <v>493.05</v>
      </c>
      <c r="I38" s="16" vm="103">
        <f ca="1"/>
        <v>44588</v>
      </c>
      <c r="J38" s="16" vm="1300">
        <f ca="1"/>
        <v>5870522</v>
      </c>
      <c r="K38" s="16" vm="1301">
        <f ca="1"/>
        <v>508.94</v>
      </c>
      <c r="L38" s="16" vm="1302">
        <f ca="1"/>
        <v>513.23</v>
      </c>
      <c r="M38" s="16" vm="1303">
        <f ca="1"/>
        <v>485.62</v>
      </c>
      <c r="N38" s="16" vm="1299">
        <f ca="1"/>
        <v>493.05</v>
      </c>
    </row>
    <row r="39" spans="1:14" x14ac:dyDescent="0.4">
      <c r="A39" s="15">
        <f t="shared" ca="1" si="2"/>
        <v>56997.599999999999</v>
      </c>
      <c r="B39" s="16">
        <f t="shared" ca="1" si="0"/>
        <v>61720.5</v>
      </c>
      <c r="C39" s="17">
        <f t="shared" ca="1" si="3"/>
        <v>-4722.9000000000015</v>
      </c>
      <c r="D39" s="17">
        <f t="shared" si="4"/>
        <v>0</v>
      </c>
      <c r="E39" s="16">
        <f t="shared" si="1"/>
        <v>110</v>
      </c>
      <c r="F39" s="16"/>
      <c r="G39" s="16"/>
      <c r="H39" s="16" vm="1304">
        <f t="shared" ca="1" si="5"/>
        <v>518.16</v>
      </c>
      <c r="I39" s="16" vm="109">
        <f ca="1"/>
        <v>44589</v>
      </c>
      <c r="J39" s="16" vm="1305">
        <f ca="1"/>
        <v>4339027</v>
      </c>
      <c r="K39" s="16" vm="1306">
        <f ca="1"/>
        <v>494.09010000000001</v>
      </c>
      <c r="L39" s="16" vm="1307">
        <f ca="1"/>
        <v>519</v>
      </c>
      <c r="M39" s="16" vm="1308">
        <f ca="1"/>
        <v>480.62</v>
      </c>
      <c r="N39" s="16" vm="1304">
        <f ca="1"/>
        <v>518.16</v>
      </c>
    </row>
    <row r="40" spans="1:14" x14ac:dyDescent="0.4">
      <c r="A40" s="15">
        <f t="shared" ca="1" si="2"/>
        <v>58772.999999999993</v>
      </c>
      <c r="B40" s="16">
        <f t="shared" ca="1" si="0"/>
        <v>61720.5</v>
      </c>
      <c r="C40" s="17">
        <f t="shared" ca="1" si="3"/>
        <v>-2947.5000000000073</v>
      </c>
      <c r="D40" s="17">
        <f t="shared" si="4"/>
        <v>0</v>
      </c>
      <c r="E40" s="16">
        <f t="shared" si="1"/>
        <v>110</v>
      </c>
      <c r="F40" s="16"/>
      <c r="G40" s="16"/>
      <c r="H40" s="16" vm="1309">
        <f t="shared" ca="1" si="5"/>
        <v>534.29999999999995</v>
      </c>
      <c r="I40" s="16" vm="115">
        <f ca="1"/>
        <v>44592</v>
      </c>
      <c r="J40" s="16" vm="1310">
        <f ca="1"/>
        <v>3995098</v>
      </c>
      <c r="K40" s="16" vm="1311">
        <f ca="1"/>
        <v>518.98</v>
      </c>
      <c r="L40" s="16" vm="1312">
        <f ca="1"/>
        <v>534.94000000000005</v>
      </c>
      <c r="M40" s="16" vm="1313">
        <f ca="1"/>
        <v>514.39</v>
      </c>
      <c r="N40" s="16" vm="1309">
        <f ca="1"/>
        <v>534.29999999999995</v>
      </c>
    </row>
    <row r="41" spans="1:14" x14ac:dyDescent="0.4">
      <c r="A41" s="15">
        <f t="shared" ca="1" si="2"/>
        <v>58957.8</v>
      </c>
      <c r="B41" s="16">
        <f t="shared" ca="1" si="0"/>
        <v>61720.5</v>
      </c>
      <c r="C41" s="17">
        <f t="shared" ca="1" si="3"/>
        <v>-2762.6999999999971</v>
      </c>
      <c r="D41" s="17">
        <f t="shared" si="4"/>
        <v>0</v>
      </c>
      <c r="E41" s="16">
        <f t="shared" si="1"/>
        <v>110</v>
      </c>
      <c r="F41" s="16"/>
      <c r="G41" s="16"/>
      <c r="H41" s="16" vm="1314">
        <f t="shared" ca="1" si="5"/>
        <v>535.98</v>
      </c>
      <c r="I41" s="16" vm="121">
        <f ca="1"/>
        <v>44593</v>
      </c>
      <c r="J41" s="16" vm="1315">
        <f ca="1"/>
        <v>2307434</v>
      </c>
      <c r="K41" s="16" vm="1316">
        <f ca="1"/>
        <v>536</v>
      </c>
      <c r="L41" s="16" vm="1317">
        <f ca="1"/>
        <v>538.77</v>
      </c>
      <c r="M41" s="16" vm="1318">
        <f ca="1"/>
        <v>527.72</v>
      </c>
      <c r="N41" s="16" vm="1314">
        <f ca="1"/>
        <v>535.98</v>
      </c>
    </row>
    <row r="42" spans="1:14" x14ac:dyDescent="0.4">
      <c r="A42" s="15">
        <f t="shared" ca="1" si="2"/>
        <v>58639.9</v>
      </c>
      <c r="B42" s="16">
        <f t="shared" ca="1" si="0"/>
        <v>61720.5</v>
      </c>
      <c r="C42" s="17">
        <f t="shared" ca="1" si="3"/>
        <v>-3080.5999999999985</v>
      </c>
      <c r="D42" s="17">
        <f t="shared" si="4"/>
        <v>0</v>
      </c>
      <c r="E42" s="16">
        <f t="shared" si="1"/>
        <v>110</v>
      </c>
      <c r="F42" s="16"/>
      <c r="G42" s="16"/>
      <c r="H42" s="16" vm="1252">
        <f t="shared" ca="1" si="5"/>
        <v>533.09</v>
      </c>
      <c r="I42" s="16" vm="127">
        <f ca="1"/>
        <v>44594</v>
      </c>
      <c r="J42" s="16" vm="1319">
        <f ca="1"/>
        <v>2494142</v>
      </c>
      <c r="K42" s="16" vm="1320">
        <f ca="1"/>
        <v>536.25</v>
      </c>
      <c r="L42" s="16" vm="1321">
        <f ca="1"/>
        <v>540.46</v>
      </c>
      <c r="M42" s="16" vm="1322">
        <f ca="1"/>
        <v>529.32010000000002</v>
      </c>
      <c r="N42" s="16" vm="1252">
        <f ca="1"/>
        <v>533.09</v>
      </c>
    </row>
    <row r="43" spans="1:14" x14ac:dyDescent="0.4">
      <c r="A43" s="15">
        <f t="shared" ca="1" si="2"/>
        <v>56191.299999999996</v>
      </c>
      <c r="B43" s="16">
        <f t="shared" ca="1" si="0"/>
        <v>61720.5</v>
      </c>
      <c r="C43" s="17">
        <f t="shared" ca="1" si="3"/>
        <v>-5529.2000000000044</v>
      </c>
      <c r="D43" s="17">
        <f t="shared" si="4"/>
        <v>0</v>
      </c>
      <c r="E43" s="16">
        <f t="shared" si="1"/>
        <v>110</v>
      </c>
      <c r="F43" s="16"/>
      <c r="G43" s="16"/>
      <c r="H43" s="16" vm="1323">
        <f t="shared" ca="1" si="5"/>
        <v>510.83</v>
      </c>
      <c r="I43" s="16" vm="131">
        <f ca="1"/>
        <v>44595</v>
      </c>
      <c r="J43" s="16" vm="1324">
        <f ca="1"/>
        <v>3058710</v>
      </c>
      <c r="K43" s="16" vm="1325">
        <f ca="1"/>
        <v>522.87</v>
      </c>
      <c r="L43" s="16" vm="1326">
        <f ca="1"/>
        <v>525.17999999999995</v>
      </c>
      <c r="M43" s="16" vm="1327">
        <f ca="1"/>
        <v>508.75</v>
      </c>
      <c r="N43" s="16" vm="1323">
        <f ca="1"/>
        <v>510.83</v>
      </c>
    </row>
    <row r="44" spans="1:14" x14ac:dyDescent="0.4">
      <c r="A44" s="15">
        <f t="shared" ca="1" si="2"/>
        <v>56489.399999999994</v>
      </c>
      <c r="B44" s="16">
        <f t="shared" ca="1" si="0"/>
        <v>61720.5</v>
      </c>
      <c r="C44" s="17">
        <f t="shared" ca="1" si="3"/>
        <v>-5231.1000000000058</v>
      </c>
      <c r="D44" s="17">
        <f t="shared" si="4"/>
        <v>0</v>
      </c>
      <c r="E44" s="16">
        <f t="shared" si="1"/>
        <v>110</v>
      </c>
      <c r="F44" s="16"/>
      <c r="G44" s="16"/>
      <c r="H44" s="16" vm="1328">
        <f t="shared" ca="1" si="5"/>
        <v>513.54</v>
      </c>
      <c r="I44" s="16" vm="137">
        <f ca="1"/>
        <v>44596</v>
      </c>
      <c r="J44" s="16" vm="1329">
        <f ca="1"/>
        <v>2583714</v>
      </c>
      <c r="K44" s="16" vm="1330">
        <f ca="1"/>
        <v>503.77</v>
      </c>
      <c r="L44" s="16" vm="1331">
        <f ca="1"/>
        <v>519.97</v>
      </c>
      <c r="M44" s="16" vm="1330">
        <f ca="1"/>
        <v>503.77</v>
      </c>
      <c r="N44" s="16" vm="1328">
        <f ca="1"/>
        <v>513.54</v>
      </c>
    </row>
    <row r="45" spans="1:14" x14ac:dyDescent="0.4">
      <c r="A45" s="15">
        <f t="shared" ca="1" si="2"/>
        <v>55781</v>
      </c>
      <c r="B45" s="16">
        <f t="shared" ca="1" si="0"/>
        <v>61720.5</v>
      </c>
      <c r="C45" s="17">
        <f t="shared" ca="1" si="3"/>
        <v>-5939.5</v>
      </c>
      <c r="D45" s="17">
        <f t="shared" si="4"/>
        <v>0</v>
      </c>
      <c r="E45" s="16">
        <f t="shared" si="1"/>
        <v>110</v>
      </c>
      <c r="F45" s="16"/>
      <c r="G45" s="16"/>
      <c r="H45" s="16" vm="1332">
        <f t="shared" ca="1" si="5"/>
        <v>507.1</v>
      </c>
      <c r="I45" s="16" vm="143">
        <f ca="1"/>
        <v>44599</v>
      </c>
      <c r="J45" s="16" vm="1333">
        <f ca="1"/>
        <v>3120737</v>
      </c>
      <c r="K45" s="16" vm="1334">
        <f ca="1"/>
        <v>516</v>
      </c>
      <c r="L45" s="16" vm="1334">
        <f ca="1"/>
        <v>516</v>
      </c>
      <c r="M45" s="16" vm="1335">
        <f ca="1"/>
        <v>500.95</v>
      </c>
      <c r="N45" s="16" vm="1332">
        <f ca="1"/>
        <v>507.1</v>
      </c>
    </row>
    <row r="46" spans="1:14" x14ac:dyDescent="0.4">
      <c r="A46" s="15">
        <f t="shared" ca="1" si="2"/>
        <v>56244.1</v>
      </c>
      <c r="B46" s="16">
        <f t="shared" ca="1" si="0"/>
        <v>61720.5</v>
      </c>
      <c r="C46" s="17">
        <f t="shared" ca="1" si="3"/>
        <v>-5476.4000000000015</v>
      </c>
      <c r="D46" s="17">
        <f t="shared" si="4"/>
        <v>0</v>
      </c>
      <c r="E46" s="16">
        <f t="shared" si="1"/>
        <v>110</v>
      </c>
      <c r="F46" s="16"/>
      <c r="G46" s="16"/>
      <c r="H46" s="16" vm="1336">
        <f t="shared" ca="1" si="5"/>
        <v>511.31</v>
      </c>
      <c r="I46" s="16" vm="148">
        <f ca="1"/>
        <v>44600</v>
      </c>
      <c r="J46" s="16" vm="1337">
        <f ca="1"/>
        <v>3205743</v>
      </c>
      <c r="K46" s="16" vm="1338">
        <f ca="1"/>
        <v>501.63</v>
      </c>
      <c r="L46" s="16" vm="1339">
        <f ca="1"/>
        <v>513.51</v>
      </c>
      <c r="M46" s="16" vm="1340">
        <f ca="1"/>
        <v>501.07</v>
      </c>
      <c r="N46" s="16" vm="1336">
        <f ca="1"/>
        <v>511.31</v>
      </c>
    </row>
    <row r="47" spans="1:14" x14ac:dyDescent="0.4">
      <c r="A47" s="15">
        <f t="shared" ca="1" si="2"/>
        <v>60001.25</v>
      </c>
      <c r="B47" s="16">
        <f t="shared" ca="1" si="0"/>
        <v>64329.25</v>
      </c>
      <c r="C47" s="17">
        <f t="shared" ca="1" si="3"/>
        <v>-4328</v>
      </c>
      <c r="D47" s="17">
        <f t="shared" ca="1" si="4"/>
        <v>-42.620000000000005</v>
      </c>
      <c r="E47" s="16">
        <f t="shared" si="1"/>
        <v>115</v>
      </c>
      <c r="F47" s="16">
        <v>5</v>
      </c>
      <c r="G47" s="16"/>
      <c r="H47" s="16" vm="1341">
        <f t="shared" ca="1" si="5"/>
        <v>521.75</v>
      </c>
      <c r="I47" s="16" vm="153">
        <f ca="1"/>
        <v>44601</v>
      </c>
      <c r="J47" s="16" vm="1342">
        <f ca="1"/>
        <v>2542201</v>
      </c>
      <c r="K47" s="16" vm="1343">
        <f ca="1"/>
        <v>520.35</v>
      </c>
      <c r="L47" s="16" vm="1344">
        <f ca="1"/>
        <v>522.48</v>
      </c>
      <c r="M47" s="16" vm="1345">
        <f ca="1"/>
        <v>515.05999999999995</v>
      </c>
      <c r="N47" s="16" vm="1341">
        <f ca="1"/>
        <v>521.75</v>
      </c>
    </row>
    <row r="48" spans="1:14" x14ac:dyDescent="0.4">
      <c r="A48" s="15">
        <f t="shared" ca="1" si="2"/>
        <v>56927.299999999996</v>
      </c>
      <c r="B48" s="16">
        <f t="shared" ca="1" si="0"/>
        <v>64329.25</v>
      </c>
      <c r="C48" s="17">
        <f t="shared" ca="1" si="3"/>
        <v>-7401.9500000000044</v>
      </c>
      <c r="D48" s="17">
        <f t="shared" si="4"/>
        <v>0</v>
      </c>
      <c r="E48" s="16">
        <f t="shared" si="1"/>
        <v>115</v>
      </c>
      <c r="F48" s="16"/>
      <c r="G48" s="16"/>
      <c r="H48" s="16" vm="1346">
        <f t="shared" ca="1" si="5"/>
        <v>495.02</v>
      </c>
      <c r="I48" s="16" vm="159">
        <f ca="1"/>
        <v>44602</v>
      </c>
      <c r="J48" s="16" vm="1347">
        <f ca="1"/>
        <v>4735802</v>
      </c>
      <c r="K48" s="16" vm="1348">
        <f ca="1"/>
        <v>508.08</v>
      </c>
      <c r="L48" s="16" vm="1349">
        <f ca="1"/>
        <v>514.47990000000004</v>
      </c>
      <c r="M48" s="16" vm="1350">
        <f ca="1"/>
        <v>492.28</v>
      </c>
      <c r="N48" s="16" vm="1346">
        <f ca="1"/>
        <v>495.02</v>
      </c>
    </row>
    <row r="49" spans="1:14" x14ac:dyDescent="0.4">
      <c r="A49" s="15">
        <f t="shared" ca="1" si="2"/>
        <v>54506.55</v>
      </c>
      <c r="B49" s="16">
        <f t="shared" ca="1" si="0"/>
        <v>64329.25</v>
      </c>
      <c r="C49" s="17">
        <f t="shared" ca="1" si="3"/>
        <v>-9822.6999999999971</v>
      </c>
      <c r="D49" s="17">
        <f t="shared" si="4"/>
        <v>0</v>
      </c>
      <c r="E49" s="16">
        <f t="shared" si="1"/>
        <v>115</v>
      </c>
      <c r="F49" s="16"/>
      <c r="G49" s="16"/>
      <c r="H49" s="16" vm="1351">
        <f t="shared" ca="1" si="5"/>
        <v>473.97</v>
      </c>
      <c r="I49" s="16" vm="165">
        <f ca="1"/>
        <v>44603</v>
      </c>
      <c r="J49" s="16" vm="1352">
        <f ca="1"/>
        <v>5026970</v>
      </c>
      <c r="K49" s="16" vm="1353">
        <f ca="1"/>
        <v>497.92</v>
      </c>
      <c r="L49" s="16" vm="1354">
        <f ca="1"/>
        <v>499.93</v>
      </c>
      <c r="M49" s="16" vm="1355">
        <f ca="1"/>
        <v>472.89519999999999</v>
      </c>
      <c r="N49" s="16" vm="1351">
        <f ca="1"/>
        <v>473.97</v>
      </c>
    </row>
    <row r="50" spans="1:14" x14ac:dyDescent="0.4">
      <c r="A50" s="15">
        <f t="shared" ca="1" si="2"/>
        <v>54511.15</v>
      </c>
      <c r="B50" s="16">
        <f t="shared" ca="1" si="0"/>
        <v>64329.25</v>
      </c>
      <c r="C50" s="17">
        <f t="shared" ca="1" si="3"/>
        <v>-9818.0999999999985</v>
      </c>
      <c r="D50" s="17">
        <f t="shared" si="4"/>
        <v>0</v>
      </c>
      <c r="E50" s="16">
        <f t="shared" si="1"/>
        <v>115</v>
      </c>
      <c r="F50" s="16"/>
      <c r="G50" s="16"/>
      <c r="H50" s="16" vm="1356">
        <f t="shared" ca="1" si="5"/>
        <v>474.01</v>
      </c>
      <c r="I50" s="16" vm="170">
        <f ca="1"/>
        <v>44606</v>
      </c>
      <c r="J50" s="16" vm="1357">
        <f ca="1"/>
        <v>3372122</v>
      </c>
      <c r="K50" s="16" vm="1358">
        <f ca="1"/>
        <v>473.2</v>
      </c>
      <c r="L50" s="16" vm="1359">
        <f ca="1"/>
        <v>478.57</v>
      </c>
      <c r="M50" s="16" vm="1360">
        <f ca="1"/>
        <v>469.21010000000001</v>
      </c>
      <c r="N50" s="16" vm="1356">
        <f ca="1"/>
        <v>474.01</v>
      </c>
    </row>
    <row r="51" spans="1:14" x14ac:dyDescent="0.4">
      <c r="A51" s="15">
        <f t="shared" ca="1" si="2"/>
        <v>55142.5</v>
      </c>
      <c r="B51" s="16">
        <f t="shared" ca="1" si="0"/>
        <v>64329.25</v>
      </c>
      <c r="C51" s="17">
        <f t="shared" ca="1" si="3"/>
        <v>-9186.75</v>
      </c>
      <c r="D51" s="17">
        <f t="shared" si="4"/>
        <v>0</v>
      </c>
      <c r="E51" s="16">
        <f t="shared" si="1"/>
        <v>115</v>
      </c>
      <c r="F51" s="16"/>
      <c r="G51" s="16"/>
      <c r="H51" s="16" vm="1361">
        <f t="shared" ca="1" si="5"/>
        <v>479.5</v>
      </c>
      <c r="I51" s="16" vm="175">
        <f ca="1"/>
        <v>44607</v>
      </c>
      <c r="J51" s="16" vm="1362">
        <f ca="1"/>
        <v>3745338</v>
      </c>
      <c r="K51" s="16" vm="1363">
        <f ca="1"/>
        <v>482.53370000000001</v>
      </c>
      <c r="L51" s="16" vm="1363">
        <f ca="1"/>
        <v>482.53370000000001</v>
      </c>
      <c r="M51" s="16" vm="1364">
        <f ca="1"/>
        <v>472.39</v>
      </c>
      <c r="N51" s="16" vm="1361">
        <f ca="1"/>
        <v>479.5</v>
      </c>
    </row>
    <row r="52" spans="1:14" x14ac:dyDescent="0.4">
      <c r="A52" s="15">
        <f t="shared" ca="1" si="2"/>
        <v>54935.5</v>
      </c>
      <c r="B52" s="16">
        <f t="shared" ca="1" si="0"/>
        <v>64329.25</v>
      </c>
      <c r="C52" s="17">
        <f t="shared" ca="1" si="3"/>
        <v>-9393.75</v>
      </c>
      <c r="D52" s="17">
        <f t="shared" si="4"/>
        <v>0</v>
      </c>
      <c r="E52" s="16">
        <f t="shared" si="1"/>
        <v>115</v>
      </c>
      <c r="F52" s="16"/>
      <c r="G52" s="16"/>
      <c r="H52" s="16" vm="1365">
        <f t="shared" ca="1" si="5"/>
        <v>477.7</v>
      </c>
      <c r="I52" s="16" vm="181">
        <f ca="1"/>
        <v>44608</v>
      </c>
      <c r="J52" s="16" vm="1366">
        <f ca="1"/>
        <v>3750472</v>
      </c>
      <c r="K52" s="16" vm="1367">
        <f ca="1"/>
        <v>476.48500000000001</v>
      </c>
      <c r="L52" s="16" vm="1368">
        <f ca="1"/>
        <v>480.21</v>
      </c>
      <c r="M52" s="16" vm="1369">
        <f ca="1"/>
        <v>467.27</v>
      </c>
      <c r="N52" s="16" vm="1365">
        <f ca="1"/>
        <v>477.7</v>
      </c>
    </row>
    <row r="53" spans="1:14" x14ac:dyDescent="0.4">
      <c r="A53" s="15">
        <f t="shared" ca="1" si="2"/>
        <v>52636.649999999994</v>
      </c>
      <c r="B53" s="16">
        <f t="shared" ca="1" si="0"/>
        <v>64329.25</v>
      </c>
      <c r="C53" s="17">
        <f t="shared" ca="1" si="3"/>
        <v>-11692.600000000006</v>
      </c>
      <c r="D53" s="17">
        <f t="shared" si="4"/>
        <v>0</v>
      </c>
      <c r="E53" s="16">
        <f t="shared" si="1"/>
        <v>115</v>
      </c>
      <c r="F53" s="16"/>
      <c r="G53" s="16"/>
      <c r="H53" s="16" vm="1370">
        <f t="shared" ca="1" si="5"/>
        <v>457.71</v>
      </c>
      <c r="I53" s="16" vm="186">
        <f ca="1"/>
        <v>44609</v>
      </c>
      <c r="J53" s="16" vm="1371">
        <f ca="1"/>
        <v>4021128</v>
      </c>
      <c r="K53" s="16" vm="1372">
        <f ca="1"/>
        <v>473.14</v>
      </c>
      <c r="L53" s="16" vm="1373">
        <f ca="1"/>
        <v>476.45</v>
      </c>
      <c r="M53" s="16" vm="1374">
        <f ca="1"/>
        <v>456.05</v>
      </c>
      <c r="N53" s="16" vm="1370">
        <f ca="1"/>
        <v>457.71</v>
      </c>
    </row>
    <row r="54" spans="1:14" x14ac:dyDescent="0.4">
      <c r="A54" s="15">
        <f t="shared" ca="1" si="2"/>
        <v>50894.400000000001</v>
      </c>
      <c r="B54" s="16">
        <f t="shared" ca="1" si="0"/>
        <v>64329.25</v>
      </c>
      <c r="C54" s="17">
        <f t="shared" ca="1" si="3"/>
        <v>-13434.849999999999</v>
      </c>
      <c r="D54" s="17">
        <f t="shared" si="4"/>
        <v>0</v>
      </c>
      <c r="E54" s="16">
        <f t="shared" si="1"/>
        <v>115</v>
      </c>
      <c r="F54" s="16"/>
      <c r="G54" s="16"/>
      <c r="H54" s="16" vm="1375">
        <f t="shared" ca="1" si="5"/>
        <v>442.56</v>
      </c>
      <c r="I54" s="16" vm="192">
        <f ca="1"/>
        <v>44610</v>
      </c>
      <c r="J54" s="16" vm="1376">
        <f ca="1"/>
        <v>5194162</v>
      </c>
      <c r="K54" s="16" vm="1377">
        <f ca="1"/>
        <v>458.69</v>
      </c>
      <c r="L54" s="16" vm="1378">
        <f ca="1"/>
        <v>459.3</v>
      </c>
      <c r="M54" s="16" vm="1379">
        <f ca="1"/>
        <v>441.77</v>
      </c>
      <c r="N54" s="16" vm="1375">
        <f ca="1"/>
        <v>442.56</v>
      </c>
    </row>
    <row r="55" spans="1:14" x14ac:dyDescent="0.4">
      <c r="A55" s="15">
        <f t="shared" ca="1" si="2"/>
        <v>43840</v>
      </c>
      <c r="B55" s="16">
        <f t="shared" ca="1" si="0"/>
        <v>57753.25</v>
      </c>
      <c r="C55" s="17">
        <f t="shared" ca="1" si="3"/>
        <v>-13913.25</v>
      </c>
      <c r="D55" s="17">
        <f t="shared" ca="1" si="4"/>
        <v>125.97000000000003</v>
      </c>
      <c r="E55" s="16">
        <f t="shared" si="1"/>
        <v>100</v>
      </c>
      <c r="F55" s="16"/>
      <c r="G55" s="16">
        <v>15</v>
      </c>
      <c r="H55" s="16" vm="1380">
        <f t="shared" ca="1" si="5"/>
        <v>438.4</v>
      </c>
      <c r="I55" s="16" vm="197">
        <f ca="1"/>
        <v>44614</v>
      </c>
      <c r="J55" s="16" vm="1381">
        <f ca="1"/>
        <v>4287637</v>
      </c>
      <c r="K55" s="16" vm="1382">
        <f ca="1"/>
        <v>440.35</v>
      </c>
      <c r="L55" s="16" vm="1383">
        <f ca="1"/>
        <v>451.09</v>
      </c>
      <c r="M55" s="16" vm="1384">
        <f ca="1"/>
        <v>435.05</v>
      </c>
      <c r="N55" s="16" vm="1380">
        <f ca="1"/>
        <v>438.4</v>
      </c>
    </row>
    <row r="56" spans="1:14" x14ac:dyDescent="0.4">
      <c r="A56" s="15">
        <f t="shared" ca="1" si="2"/>
        <v>42945</v>
      </c>
      <c r="B56" s="16">
        <f t="shared" ca="1" si="0"/>
        <v>57753.25</v>
      </c>
      <c r="C56" s="17">
        <f t="shared" ca="1" si="3"/>
        <v>-14808.25</v>
      </c>
      <c r="D56" s="17">
        <f t="shared" si="4"/>
        <v>0</v>
      </c>
      <c r="E56" s="16">
        <f t="shared" si="1"/>
        <v>100</v>
      </c>
      <c r="F56" s="16"/>
      <c r="G56" s="16"/>
      <c r="H56" s="16" vm="1385">
        <f t="shared" ca="1" si="5"/>
        <v>429.45</v>
      </c>
      <c r="I56" s="16" vm="201">
        <f ca="1"/>
        <v>44615</v>
      </c>
      <c r="J56" s="16" vm="1386">
        <f ca="1"/>
        <v>4263021</v>
      </c>
      <c r="K56" s="16" vm="1387">
        <f ca="1"/>
        <v>447.78</v>
      </c>
      <c r="L56" s="16" vm="1388">
        <f ca="1"/>
        <v>449.59</v>
      </c>
      <c r="M56" s="16" vm="1389">
        <f ca="1"/>
        <v>428.06</v>
      </c>
      <c r="N56" s="16" vm="1385">
        <f ca="1"/>
        <v>429.45</v>
      </c>
    </row>
    <row r="57" spans="1:14" x14ac:dyDescent="0.4">
      <c r="A57" s="15">
        <f t="shared" ca="1" si="2"/>
        <v>46382</v>
      </c>
      <c r="B57" s="16">
        <f t="shared" ca="1" si="0"/>
        <v>57753.25</v>
      </c>
      <c r="C57" s="17">
        <f t="shared" ca="1" si="3"/>
        <v>-11371.25</v>
      </c>
      <c r="D57" s="17">
        <f t="shared" si="4"/>
        <v>0</v>
      </c>
      <c r="E57" s="16">
        <f t="shared" si="1"/>
        <v>100</v>
      </c>
      <c r="F57" s="16"/>
      <c r="G57" s="16"/>
      <c r="H57" s="16" vm="1390">
        <f t="shared" ca="1" si="5"/>
        <v>463.82</v>
      </c>
      <c r="I57" s="16" vm="207">
        <f ca="1"/>
        <v>44616</v>
      </c>
      <c r="J57" s="16" vm="1391">
        <f ca="1"/>
        <v>6448772</v>
      </c>
      <c r="K57" s="16" vm="1392">
        <f ca="1"/>
        <v>418.59</v>
      </c>
      <c r="L57" s="16" vm="1393">
        <f ca="1"/>
        <v>465.93</v>
      </c>
      <c r="M57" s="16" vm="1394">
        <f ca="1"/>
        <v>416.81240000000003</v>
      </c>
      <c r="N57" s="16" vm="1390">
        <f ca="1"/>
        <v>463.82</v>
      </c>
    </row>
    <row r="58" spans="1:14" x14ac:dyDescent="0.4">
      <c r="A58" s="15">
        <f t="shared" ca="1" si="2"/>
        <v>46554</v>
      </c>
      <c r="B58" s="16">
        <f t="shared" ca="1" si="0"/>
        <v>57753.25</v>
      </c>
      <c r="C58" s="17">
        <f t="shared" ca="1" si="3"/>
        <v>-11199.25</v>
      </c>
      <c r="D58" s="17">
        <f t="shared" si="4"/>
        <v>0</v>
      </c>
      <c r="E58" s="16">
        <f t="shared" si="1"/>
        <v>100</v>
      </c>
      <c r="F58" s="16"/>
      <c r="G58" s="16"/>
      <c r="H58" s="16" vm="1395">
        <f t="shared" ca="1" si="5"/>
        <v>465.54</v>
      </c>
      <c r="I58" s="16" vm="213">
        <f ca="1"/>
        <v>44617</v>
      </c>
      <c r="J58" s="16" vm="1396">
        <f ca="1"/>
        <v>2869739</v>
      </c>
      <c r="K58" s="16" vm="1397">
        <f ca="1"/>
        <v>465.39</v>
      </c>
      <c r="L58" s="16" vm="1398">
        <f ca="1"/>
        <v>468.51990000000001</v>
      </c>
      <c r="M58" s="16" vm="1399">
        <f ca="1"/>
        <v>456.01499999999999</v>
      </c>
      <c r="N58" s="16" vm="1395">
        <f ca="1"/>
        <v>465.54</v>
      </c>
    </row>
    <row r="59" spans="1:14" x14ac:dyDescent="0.4">
      <c r="A59" s="15">
        <f t="shared" ca="1" si="2"/>
        <v>46768</v>
      </c>
      <c r="B59" s="16">
        <f t="shared" ca="1" si="0"/>
        <v>57753.25</v>
      </c>
      <c r="C59" s="17">
        <f t="shared" ca="1" si="3"/>
        <v>-10985.25</v>
      </c>
      <c r="D59" s="17">
        <f t="shared" si="4"/>
        <v>0</v>
      </c>
      <c r="E59" s="16">
        <f t="shared" si="1"/>
        <v>100</v>
      </c>
      <c r="F59" s="16"/>
      <c r="G59" s="16"/>
      <c r="H59" s="16" vm="1400">
        <f t="shared" ca="1" si="5"/>
        <v>467.68</v>
      </c>
      <c r="I59" s="16" vm="219">
        <f ca="1"/>
        <v>44620</v>
      </c>
      <c r="J59" s="16" vm="1401">
        <f ca="1"/>
        <v>3302341</v>
      </c>
      <c r="K59" s="16" vm="1402">
        <f ca="1"/>
        <v>462.4</v>
      </c>
      <c r="L59" s="16" vm="1403">
        <f ca="1"/>
        <v>468.48</v>
      </c>
      <c r="M59" s="16" vm="1404">
        <f ca="1"/>
        <v>458.86</v>
      </c>
      <c r="N59" s="16" vm="1400">
        <f ca="1"/>
        <v>467.68</v>
      </c>
    </row>
    <row r="60" spans="1:14" x14ac:dyDescent="0.4">
      <c r="A60" s="15">
        <f t="shared" ca="1" si="2"/>
        <v>46668</v>
      </c>
      <c r="B60" s="16">
        <f t="shared" ca="1" si="0"/>
        <v>57753.25</v>
      </c>
      <c r="C60" s="17">
        <f t="shared" ca="1" si="3"/>
        <v>-11085.25</v>
      </c>
      <c r="D60" s="17">
        <f t="shared" si="4"/>
        <v>0</v>
      </c>
      <c r="E60" s="16">
        <f t="shared" si="1"/>
        <v>100</v>
      </c>
      <c r="F60" s="16"/>
      <c r="G60" s="16"/>
      <c r="H60" s="16" vm="1405">
        <f t="shared" ca="1" si="5"/>
        <v>466.68</v>
      </c>
      <c r="I60" s="16" vm="225">
        <f ca="1"/>
        <v>44621</v>
      </c>
      <c r="J60" s="16" vm="1406">
        <f ca="1"/>
        <v>3352760</v>
      </c>
      <c r="K60" s="16" vm="1407">
        <f ca="1"/>
        <v>468</v>
      </c>
      <c r="L60" s="16" vm="1408">
        <f ca="1"/>
        <v>479.21</v>
      </c>
      <c r="M60" s="16" vm="1409">
        <f ca="1"/>
        <v>462.92</v>
      </c>
      <c r="N60" s="16" vm="1405">
        <f ca="1"/>
        <v>466.68</v>
      </c>
    </row>
    <row r="61" spans="1:14" x14ac:dyDescent="0.4">
      <c r="A61" s="15">
        <f t="shared" ca="1" si="2"/>
        <v>47118</v>
      </c>
      <c r="B61" s="16">
        <f t="shared" ca="1" si="0"/>
        <v>57753.25</v>
      </c>
      <c r="C61" s="17">
        <f t="shared" ca="1" si="3"/>
        <v>-10635.25</v>
      </c>
      <c r="D61" s="17">
        <f t="shared" si="4"/>
        <v>0</v>
      </c>
      <c r="E61" s="16">
        <f t="shared" si="1"/>
        <v>100</v>
      </c>
      <c r="F61" s="16"/>
      <c r="G61" s="16"/>
      <c r="H61" s="16" vm="1410">
        <f t="shared" ca="1" si="5"/>
        <v>471.18</v>
      </c>
      <c r="I61" s="16" vm="229">
        <f ca="1"/>
        <v>44622</v>
      </c>
      <c r="J61" s="16" vm="1411">
        <f ca="1"/>
        <v>2948450</v>
      </c>
      <c r="K61" s="16" vm="1412">
        <f ca="1"/>
        <v>471.94</v>
      </c>
      <c r="L61" s="16" vm="1413">
        <f ca="1"/>
        <v>477.49</v>
      </c>
      <c r="M61" s="16" vm="1414">
        <f ca="1"/>
        <v>466.04</v>
      </c>
      <c r="N61" s="16" vm="1410">
        <f ca="1"/>
        <v>471.18</v>
      </c>
    </row>
    <row r="62" spans="1:14" x14ac:dyDescent="0.4">
      <c r="A62" s="15">
        <f t="shared" ca="1" si="2"/>
        <v>45908</v>
      </c>
      <c r="B62" s="16">
        <f t="shared" ca="1" si="0"/>
        <v>57753.25</v>
      </c>
      <c r="C62" s="17">
        <f t="shared" ca="1" si="3"/>
        <v>-11845.25</v>
      </c>
      <c r="D62" s="17">
        <f t="shared" si="4"/>
        <v>0</v>
      </c>
      <c r="E62" s="16">
        <f t="shared" si="1"/>
        <v>100</v>
      </c>
      <c r="F62" s="16"/>
      <c r="G62" s="16"/>
      <c r="H62" s="16" vm="1415">
        <f t="shared" ca="1" si="5"/>
        <v>459.08</v>
      </c>
      <c r="I62" s="16" vm="235">
        <f ca="1"/>
        <v>44623</v>
      </c>
      <c r="J62" s="16" vm="1416">
        <f ca="1"/>
        <v>2906318</v>
      </c>
      <c r="K62" s="16" vm="1417">
        <f ca="1"/>
        <v>475.83</v>
      </c>
      <c r="L62" s="16" vm="1418">
        <f ca="1"/>
        <v>476.05</v>
      </c>
      <c r="M62" s="16" vm="1419">
        <f ca="1"/>
        <v>455.44499999999999</v>
      </c>
      <c r="N62" s="16" vm="1415">
        <f ca="1"/>
        <v>459.08</v>
      </c>
    </row>
    <row r="63" spans="1:14" x14ac:dyDescent="0.4">
      <c r="A63" s="15">
        <f t="shared" ca="1" si="2"/>
        <v>45213</v>
      </c>
      <c r="B63" s="16">
        <f t="shared" ca="1" si="0"/>
        <v>57753.25</v>
      </c>
      <c r="C63" s="17">
        <f t="shared" ca="1" si="3"/>
        <v>-12540.25</v>
      </c>
      <c r="D63" s="17">
        <f t="shared" si="4"/>
        <v>0</v>
      </c>
      <c r="E63" s="16">
        <f t="shared" si="1"/>
        <v>100</v>
      </c>
      <c r="F63" s="16"/>
      <c r="G63" s="16"/>
      <c r="H63" s="16" vm="1420">
        <f t="shared" ca="1" si="5"/>
        <v>452.13</v>
      </c>
      <c r="I63" s="16" vm="240">
        <f ca="1"/>
        <v>44624</v>
      </c>
      <c r="J63" s="16" vm="1421">
        <f ca="1"/>
        <v>2752177</v>
      </c>
      <c r="K63" s="16" vm="1422">
        <f ca="1"/>
        <v>455.49</v>
      </c>
      <c r="L63" s="16" vm="1423">
        <f ca="1"/>
        <v>463.52</v>
      </c>
      <c r="M63" s="16" vm="1424">
        <f ca="1"/>
        <v>447</v>
      </c>
      <c r="N63" s="16" vm="1420">
        <f ca="1"/>
        <v>452.13</v>
      </c>
    </row>
    <row r="64" spans="1:14" x14ac:dyDescent="0.4">
      <c r="A64" s="15">
        <f t="shared" ca="1" si="2"/>
        <v>43797</v>
      </c>
      <c r="B64" s="16">
        <f t="shared" ca="1" si="0"/>
        <v>57753.25</v>
      </c>
      <c r="C64" s="17">
        <f t="shared" ca="1" si="3"/>
        <v>-13956.25</v>
      </c>
      <c r="D64" s="17">
        <f t="shared" si="4"/>
        <v>0</v>
      </c>
      <c r="E64" s="16">
        <f t="shared" si="1"/>
        <v>100</v>
      </c>
      <c r="F64" s="16"/>
      <c r="G64" s="16"/>
      <c r="H64" s="16" vm="1425">
        <f t="shared" ca="1" si="5"/>
        <v>437.97</v>
      </c>
      <c r="I64" s="16" vm="246">
        <f ca="1"/>
        <v>44627</v>
      </c>
      <c r="J64" s="16" vm="1426">
        <f ca="1"/>
        <v>3676072</v>
      </c>
      <c r="K64" s="16" vm="1427">
        <f ca="1"/>
        <v>456.22</v>
      </c>
      <c r="L64" s="16" vm="1428">
        <f ca="1"/>
        <v>457.68</v>
      </c>
      <c r="M64" s="16" vm="1429">
        <f ca="1"/>
        <v>437.18</v>
      </c>
      <c r="N64" s="16" vm="1425">
        <f ca="1"/>
        <v>437.97</v>
      </c>
    </row>
    <row r="65" spans="1:14" x14ac:dyDescent="0.4">
      <c r="A65" s="15">
        <f t="shared" ca="1" si="2"/>
        <v>43153</v>
      </c>
      <c r="B65" s="16">
        <f t="shared" ca="1" si="0"/>
        <v>57753.25</v>
      </c>
      <c r="C65" s="17">
        <f t="shared" ca="1" si="3"/>
        <v>-14600.25</v>
      </c>
      <c r="D65" s="17">
        <f t="shared" si="4"/>
        <v>0</v>
      </c>
      <c r="E65" s="16">
        <f t="shared" si="1"/>
        <v>100</v>
      </c>
      <c r="F65" s="16"/>
      <c r="G65" s="16"/>
      <c r="H65" s="16" vm="1430">
        <f t="shared" ca="1" si="5"/>
        <v>431.53</v>
      </c>
      <c r="I65" s="16" vm="252">
        <f ca="1"/>
        <v>44628</v>
      </c>
      <c r="J65" s="16" vm="1431">
        <f ca="1"/>
        <v>3734842</v>
      </c>
      <c r="K65" s="16" vm="1432">
        <f ca="1"/>
        <v>432.51</v>
      </c>
      <c r="L65" s="16" vm="1433">
        <f ca="1"/>
        <v>443.8</v>
      </c>
      <c r="M65" s="16" vm="1434">
        <f ca="1"/>
        <v>421.36</v>
      </c>
      <c r="N65" s="16" vm="1430">
        <f ca="1"/>
        <v>431.53</v>
      </c>
    </row>
    <row r="66" spans="1:14" x14ac:dyDescent="0.4">
      <c r="A66" s="15">
        <f t="shared" ca="1" si="2"/>
        <v>45087</v>
      </c>
      <c r="B66" s="16">
        <f t="shared" ca="1" si="0"/>
        <v>57753.25</v>
      </c>
      <c r="C66" s="17">
        <f t="shared" ca="1" si="3"/>
        <v>-12666.25</v>
      </c>
      <c r="D66" s="17">
        <f t="shared" si="4"/>
        <v>0</v>
      </c>
      <c r="E66" s="16">
        <f t="shared" si="1"/>
        <v>100</v>
      </c>
      <c r="F66" s="16"/>
      <c r="G66" s="16"/>
      <c r="H66" s="16" vm="1435">
        <f t="shared" ca="1" si="5"/>
        <v>450.87</v>
      </c>
      <c r="I66" s="16" vm="258">
        <f ca="1"/>
        <v>44629</v>
      </c>
      <c r="J66" s="16" vm="1436">
        <f ca="1"/>
        <v>2900118</v>
      </c>
      <c r="K66" s="16" vm="1433">
        <f ca="1"/>
        <v>443.8</v>
      </c>
      <c r="L66" s="16" vm="1437">
        <f ca="1"/>
        <v>453.11</v>
      </c>
      <c r="M66" s="16" vm="1438">
        <f ca="1"/>
        <v>438.93</v>
      </c>
      <c r="N66" s="16" vm="1435">
        <f ca="1"/>
        <v>450.87</v>
      </c>
    </row>
    <row r="67" spans="1:14" x14ac:dyDescent="0.4">
      <c r="A67" s="15">
        <f t="shared" ca="1" si="2"/>
        <v>43895</v>
      </c>
      <c r="B67" s="16">
        <f t="shared" ca="1" si="0"/>
        <v>57753.25</v>
      </c>
      <c r="C67" s="17">
        <f t="shared" ca="1" si="3"/>
        <v>-13858.25</v>
      </c>
      <c r="D67" s="17">
        <f t="shared" si="4"/>
        <v>0</v>
      </c>
      <c r="E67" s="16">
        <f t="shared" si="1"/>
        <v>100</v>
      </c>
      <c r="F67" s="16"/>
      <c r="G67" s="16"/>
      <c r="H67" s="16" vm="1439">
        <f t="shared" ca="1" si="5"/>
        <v>438.95</v>
      </c>
      <c r="I67" s="16" vm="264">
        <f ca="1"/>
        <v>44630</v>
      </c>
      <c r="J67" s="16" vm="1440">
        <f ca="1"/>
        <v>2722310</v>
      </c>
      <c r="K67" s="16" vm="1441">
        <f ca="1"/>
        <v>444.68</v>
      </c>
      <c r="L67" s="16" vm="1442">
        <f ca="1"/>
        <v>447.65</v>
      </c>
      <c r="M67" s="16" vm="1443">
        <f ca="1"/>
        <v>433.01</v>
      </c>
      <c r="N67" s="16" vm="1439">
        <f ca="1"/>
        <v>438.95</v>
      </c>
    </row>
    <row r="68" spans="1:14" x14ac:dyDescent="0.4">
      <c r="I68" s="10" vm="269">
        <f ca="1"/>
        <v>44631</v>
      </c>
      <c r="J68" s="10" vm="1444">
        <f ca="1"/>
        <v>4434498</v>
      </c>
      <c r="K68" s="10" vm="1445">
        <f ca="1"/>
        <v>439.66</v>
      </c>
      <c r="L68" s="10" vm="1446">
        <f ca="1"/>
        <v>440.61</v>
      </c>
      <c r="M68" s="10" vm="1447">
        <f ca="1"/>
        <v>415.43</v>
      </c>
      <c r="N68" s="10" vm="1448">
        <f ca="1"/>
        <v>416.38</v>
      </c>
    </row>
  </sheetData>
  <conditionalFormatting sqref="C21:D21 C22:C66 D22:D67">
    <cfRule type="cellIs" dxfId="63" priority="3" operator="greaterThan">
      <formula>0</formula>
    </cfRule>
    <cfRule type="cellIs" dxfId="62" priority="4" operator="lessThan">
      <formula>0</formula>
    </cfRule>
  </conditionalFormatting>
  <conditionalFormatting sqref="C67">
    <cfRule type="cellIs" dxfId="61" priority="1" operator="greaterThan">
      <formula>0</formula>
    </cfRule>
    <cfRule type="cellIs" dxfId="60" priority="2" operator="lessThan">
      <formula>0</formula>
    </cfRule>
  </conditionalFormatting>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AC77F-24CA-4C3A-BB43-4135ADDCD87A}">
  <dimension ref="A1:N68"/>
  <sheetViews>
    <sheetView topLeftCell="A40" zoomScale="66" zoomScaleNormal="55" workbookViewId="0">
      <selection activeCell="I20" sqref="I20:N20"/>
    </sheetView>
  </sheetViews>
  <sheetFormatPr defaultColWidth="8.86328125" defaultRowHeight="13.9" x14ac:dyDescent="0.4"/>
  <cols>
    <col min="1" max="1" width="18.6640625" style="10" bestFit="1" customWidth="1"/>
    <col min="2" max="2" width="14.3984375" style="10" customWidth="1"/>
    <col min="3" max="3" width="13.59765625" style="10" customWidth="1"/>
    <col min="4" max="4" width="15.86328125" style="10" customWidth="1"/>
    <col min="5" max="5" width="35.796875" style="10" customWidth="1"/>
    <col min="6" max="6" width="18.9296875" style="10" customWidth="1"/>
    <col min="7" max="7" width="14.265625" style="10" customWidth="1"/>
    <col min="8" max="8" width="21.1328125" style="10" customWidth="1"/>
    <col min="9" max="9" width="12.6640625" style="10" customWidth="1"/>
    <col min="10" max="10" width="15.19921875" style="10" customWidth="1"/>
    <col min="11" max="11" width="13.33203125" style="10" customWidth="1"/>
    <col min="12" max="14" width="12.1328125" style="10" customWidth="1"/>
    <col min="15" max="16384" width="8.86328125" style="10"/>
  </cols>
  <sheetData>
    <row r="1" spans="1:14" ht="30.4" x14ac:dyDescent="0.8">
      <c r="A1" s="21" t="e" vm="1449">
        <v>#VALUE!</v>
      </c>
      <c r="B1" s="19"/>
      <c r="C1" s="19"/>
      <c r="D1" s="19"/>
      <c r="E1" s="19"/>
      <c r="F1" s="19"/>
      <c r="G1" s="19"/>
      <c r="H1" s="19"/>
      <c r="I1" s="19"/>
      <c r="J1" s="19"/>
      <c r="K1" s="19"/>
      <c r="L1" s="19"/>
      <c r="M1" s="19"/>
      <c r="N1" s="19"/>
    </row>
    <row r="3" spans="1:14" ht="18.75" x14ac:dyDescent="0.5">
      <c r="A3" s="11" t="s">
        <v>96</v>
      </c>
      <c r="B3" s="12">
        <f ca="1">MIN(N21:N66)</f>
        <v>37.479999999999997</v>
      </c>
      <c r="E3" s="11" t="s">
        <v>122</v>
      </c>
      <c r="F3" s="12">
        <f ca="1">SUM(A21:A67)</f>
        <v>224662.25</v>
      </c>
      <c r="I3" s="13">
        <v>44562</v>
      </c>
    </row>
    <row r="4" spans="1:14" ht="18.75" x14ac:dyDescent="0.5">
      <c r="A4" s="11" t="s">
        <v>97</v>
      </c>
      <c r="B4" s="14">
        <f ca="1">MAX(N21:N66)</f>
        <v>48.52</v>
      </c>
    </row>
    <row r="6" spans="1:14" x14ac:dyDescent="0.4">
      <c r="A6" s="10" t="s">
        <v>85</v>
      </c>
    </row>
    <row r="17" spans="1:14" x14ac:dyDescent="0.4">
      <c r="B17" s="10" t="s">
        <v>99</v>
      </c>
      <c r="C17" s="10" t="s">
        <v>95</v>
      </c>
    </row>
    <row r="18" spans="1:14" x14ac:dyDescent="0.4">
      <c r="A18" s="10" t="s">
        <v>86</v>
      </c>
      <c r="B18" s="10">
        <v>21</v>
      </c>
      <c r="C18" s="10">
        <v>22</v>
      </c>
    </row>
    <row r="20" spans="1:14" ht="15" x14ac:dyDescent="0.4">
      <c r="A20" s="20" t="s">
        <v>87</v>
      </c>
      <c r="B20" s="20" t="s">
        <v>88</v>
      </c>
      <c r="C20" s="20" t="s">
        <v>89</v>
      </c>
      <c r="D20" s="20" t="s">
        <v>95</v>
      </c>
      <c r="E20" s="20" t="s">
        <v>123</v>
      </c>
      <c r="F20" s="20" t="s">
        <v>90</v>
      </c>
      <c r="G20" s="20" t="s">
        <v>91</v>
      </c>
      <c r="H20" s="20" t="s">
        <v>92</v>
      </c>
      <c r="I20" s="22" t="str" cm="1">
        <f t="array" aca="1" ref="I20:N68" ca="1">_xlfn.STOCKHISTORY(A1,I3,TODAY(),0,1,0,5,2,3,4,1)</f>
        <v>Date</v>
      </c>
      <c r="J20" s="22" t="str">
        <f ca="1"/>
        <v>Volume</v>
      </c>
      <c r="K20" s="22" t="str">
        <f ca="1"/>
        <v>Open</v>
      </c>
      <c r="L20" s="22" t="str">
        <f ca="1"/>
        <v>High</v>
      </c>
      <c r="M20" s="22" t="str">
        <f ca="1"/>
        <v>Low</v>
      </c>
      <c r="N20" s="22" t="str">
        <f ca="1"/>
        <v>Close</v>
      </c>
    </row>
    <row r="21" spans="1:14" x14ac:dyDescent="0.4">
      <c r="A21" s="15">
        <f ca="1">E21*N21</f>
        <v>4548</v>
      </c>
      <c r="B21" s="16">
        <f t="shared" ref="B21:B67" ca="1" si="0">IF(ROW()=B$18,(F21*H21)-(G21*H21),(F21*H21)-(G21*H21)+B20)</f>
        <v>4548</v>
      </c>
      <c r="C21" s="17">
        <f ca="1">A21-B21</f>
        <v>0</v>
      </c>
      <c r="D21" s="17">
        <f>IF(AND(F21&gt;0,ROW()&gt;C$18),N21-$N$21,0)-IF(AND(G21&gt;0,ROW()&gt;C$18),N21-$N$21,0)</f>
        <v>0</v>
      </c>
      <c r="E21" s="16">
        <f t="shared" ref="E21:E67" si="1">IF(ROW()=B$18,F21-G21,(F21-G21)+E20)</f>
        <v>100</v>
      </c>
      <c r="F21" s="16">
        <v>100</v>
      </c>
      <c r="G21" s="16"/>
      <c r="H21" s="16" vm="1450">
        <f ca="1">N21</f>
        <v>45.48</v>
      </c>
      <c r="I21" s="16" vm="3">
        <f ca="1"/>
        <v>44564</v>
      </c>
      <c r="J21" s="16" vm="1451">
        <f ca="1"/>
        <v>5187816</v>
      </c>
      <c r="K21" s="16" vm="1452">
        <f ca="1"/>
        <v>45.04</v>
      </c>
      <c r="L21" s="16" vm="1453">
        <f ca="1"/>
        <v>46.37</v>
      </c>
      <c r="M21" s="16" vm="1454">
        <f ca="1"/>
        <v>44.8</v>
      </c>
      <c r="N21" s="16" vm="1450">
        <f ca="1"/>
        <v>45.48</v>
      </c>
    </row>
    <row r="22" spans="1:14" x14ac:dyDescent="0.4">
      <c r="A22" s="15">
        <f t="shared" ref="A22:A67" ca="1" si="2">E22*N22</f>
        <v>4539</v>
      </c>
      <c r="B22" s="16">
        <f t="shared" ca="1" si="0"/>
        <v>4548</v>
      </c>
      <c r="C22" s="17">
        <f t="shared" ref="C22:C67" ca="1" si="3">A22-B22</f>
        <v>-9</v>
      </c>
      <c r="D22" s="17">
        <f t="shared" ref="D22:D67" si="4">IF(AND(F22&gt;0,ROW()&gt;C$18),N22-$N$21,0)-IF(AND(G22&gt;0,ROW()&gt;C$18),N22-$N$21,0)</f>
        <v>0</v>
      </c>
      <c r="E22" s="16">
        <f t="shared" si="1"/>
        <v>100</v>
      </c>
      <c r="F22" s="16"/>
      <c r="G22" s="16"/>
      <c r="H22" s="16" vm="1455">
        <f t="shared" ref="H22:H67" ca="1" si="5">N22</f>
        <v>45.39</v>
      </c>
      <c r="I22" s="16" vm="9">
        <f ca="1"/>
        <v>44565</v>
      </c>
      <c r="J22" s="16" vm="1456">
        <f ca="1"/>
        <v>4036088</v>
      </c>
      <c r="K22" s="16" vm="1457">
        <f ca="1"/>
        <v>46.2</v>
      </c>
      <c r="L22" s="16" vm="1458">
        <f ca="1"/>
        <v>46.6</v>
      </c>
      <c r="M22" s="16" vm="1459">
        <f ca="1"/>
        <v>45.07</v>
      </c>
      <c r="N22" s="16" vm="1455">
        <f ca="1"/>
        <v>45.39</v>
      </c>
    </row>
    <row r="23" spans="1:14" x14ac:dyDescent="0.4">
      <c r="A23" s="15">
        <f t="shared" ca="1" si="2"/>
        <v>4304</v>
      </c>
      <c r="B23" s="16">
        <f t="shared" ca="1" si="0"/>
        <v>4548</v>
      </c>
      <c r="C23" s="17">
        <f t="shared" ca="1" si="3"/>
        <v>-244</v>
      </c>
      <c r="D23" s="17">
        <f t="shared" si="4"/>
        <v>0</v>
      </c>
      <c r="E23" s="16">
        <f t="shared" si="1"/>
        <v>100</v>
      </c>
      <c r="F23" s="16"/>
      <c r="G23" s="16"/>
      <c r="H23" s="16" vm="1460">
        <f t="shared" ca="1" si="5"/>
        <v>43.04</v>
      </c>
      <c r="I23" s="16" vm="15">
        <f ca="1"/>
        <v>44566</v>
      </c>
      <c r="J23" s="16" vm="1461">
        <f ca="1"/>
        <v>5511417</v>
      </c>
      <c r="K23" s="16" vm="1462">
        <f ca="1"/>
        <v>45.344999999999999</v>
      </c>
      <c r="L23" s="16" vm="1463">
        <f ca="1"/>
        <v>45.5</v>
      </c>
      <c r="M23" s="16" vm="1464">
        <f ca="1"/>
        <v>43.02</v>
      </c>
      <c r="N23" s="16" vm="1460">
        <f ca="1"/>
        <v>43.04</v>
      </c>
    </row>
    <row r="24" spans="1:14" x14ac:dyDescent="0.4">
      <c r="A24" s="15">
        <f t="shared" ca="1" si="2"/>
        <v>4432</v>
      </c>
      <c r="B24" s="16">
        <f t="shared" ca="1" si="0"/>
        <v>4548</v>
      </c>
      <c r="C24" s="17">
        <f t="shared" ca="1" si="3"/>
        <v>-116</v>
      </c>
      <c r="D24" s="17">
        <f t="shared" si="4"/>
        <v>0</v>
      </c>
      <c r="E24" s="16">
        <f t="shared" si="1"/>
        <v>100</v>
      </c>
      <c r="F24" s="16"/>
      <c r="G24" s="16"/>
      <c r="H24" s="16" vm="1465">
        <f t="shared" ca="1" si="5"/>
        <v>44.32</v>
      </c>
      <c r="I24" s="16" vm="21">
        <f ca="1"/>
        <v>44567</v>
      </c>
      <c r="J24" s="16" vm="1466">
        <f ca="1"/>
        <v>5031900</v>
      </c>
      <c r="K24" s="16" vm="1467">
        <f ca="1"/>
        <v>43.49</v>
      </c>
      <c r="L24" s="16" vm="1468">
        <f ca="1"/>
        <v>44.76</v>
      </c>
      <c r="M24" s="16" vm="1469">
        <f ca="1"/>
        <v>43.42</v>
      </c>
      <c r="N24" s="16" vm="1465">
        <f ca="1"/>
        <v>44.32</v>
      </c>
    </row>
    <row r="25" spans="1:14" x14ac:dyDescent="0.4">
      <c r="A25" s="15">
        <f t="shared" ca="1" si="2"/>
        <v>5343.6</v>
      </c>
      <c r="B25" s="16">
        <f t="shared" ca="1" si="0"/>
        <v>5438.6</v>
      </c>
      <c r="C25" s="17">
        <f t="shared" ca="1" si="3"/>
        <v>-95</v>
      </c>
      <c r="D25" s="17">
        <f t="shared" ca="1" si="4"/>
        <v>-0.94999999999999574</v>
      </c>
      <c r="E25" s="16">
        <f t="shared" si="1"/>
        <v>120</v>
      </c>
      <c r="F25" s="16">
        <v>20</v>
      </c>
      <c r="G25" s="16"/>
      <c r="H25" s="16" vm="1470">
        <f t="shared" ca="1" si="5"/>
        <v>44.53</v>
      </c>
      <c r="I25" s="16" vm="27">
        <f ca="1"/>
        <v>44568</v>
      </c>
      <c r="J25" s="16" vm="1471">
        <f ca="1"/>
        <v>5477007</v>
      </c>
      <c r="K25" s="16" vm="1472">
        <f ca="1"/>
        <v>44.58</v>
      </c>
      <c r="L25" s="16" vm="1473">
        <f ca="1"/>
        <v>45.38</v>
      </c>
      <c r="M25" s="16" vm="1474">
        <f ca="1"/>
        <v>44.34</v>
      </c>
      <c r="N25" s="16" vm="1470">
        <f ca="1"/>
        <v>44.53</v>
      </c>
    </row>
    <row r="26" spans="1:14" x14ac:dyDescent="0.4">
      <c r="A26" s="15">
        <f t="shared" ca="1" si="2"/>
        <v>5234.3999999999996</v>
      </c>
      <c r="B26" s="16">
        <f t="shared" ca="1" si="0"/>
        <v>5438.6</v>
      </c>
      <c r="C26" s="17">
        <f t="shared" ca="1" si="3"/>
        <v>-204.20000000000073</v>
      </c>
      <c r="D26" s="17">
        <f t="shared" si="4"/>
        <v>0</v>
      </c>
      <c r="E26" s="16">
        <f t="shared" si="1"/>
        <v>120</v>
      </c>
      <c r="F26" s="16"/>
      <c r="G26" s="16"/>
      <c r="H26" s="16" vm="1475">
        <f t="shared" ca="1" si="5"/>
        <v>43.62</v>
      </c>
      <c r="I26" s="16" vm="33">
        <f ca="1"/>
        <v>44571</v>
      </c>
      <c r="J26" s="16" vm="1476">
        <f ca="1"/>
        <v>4576429</v>
      </c>
      <c r="K26" s="16" vm="1477">
        <f ca="1"/>
        <v>44.63</v>
      </c>
      <c r="L26" s="16" vm="1478">
        <f ca="1"/>
        <v>44.77</v>
      </c>
      <c r="M26" s="16" vm="1479">
        <f ca="1"/>
        <v>42.28</v>
      </c>
      <c r="N26" s="16" vm="1475">
        <f ca="1"/>
        <v>43.62</v>
      </c>
    </row>
    <row r="27" spans="1:14" x14ac:dyDescent="0.4">
      <c r="A27" s="15">
        <f t="shared" ca="1" si="2"/>
        <v>5394</v>
      </c>
      <c r="B27" s="16">
        <f t="shared" ca="1" si="0"/>
        <v>5438.6</v>
      </c>
      <c r="C27" s="17">
        <f t="shared" ca="1" si="3"/>
        <v>-44.600000000000364</v>
      </c>
      <c r="D27" s="17">
        <f t="shared" si="4"/>
        <v>0</v>
      </c>
      <c r="E27" s="16">
        <f t="shared" si="1"/>
        <v>120</v>
      </c>
      <c r="F27" s="16"/>
      <c r="G27" s="16"/>
      <c r="H27" s="16" vm="1480">
        <f t="shared" ca="1" si="5"/>
        <v>44.95</v>
      </c>
      <c r="I27" s="16" vm="39">
        <f ca="1"/>
        <v>44572</v>
      </c>
      <c r="J27" s="16" vm="1481">
        <f ca="1"/>
        <v>4851527</v>
      </c>
      <c r="K27" s="16" vm="1482">
        <f ca="1"/>
        <v>43.57</v>
      </c>
      <c r="L27" s="16" vm="1483">
        <f ca="1"/>
        <v>45.28</v>
      </c>
      <c r="M27" s="16" vm="1484">
        <f ca="1"/>
        <v>43.41</v>
      </c>
      <c r="N27" s="16" vm="1480">
        <f ca="1"/>
        <v>44.95</v>
      </c>
    </row>
    <row r="28" spans="1:14" x14ac:dyDescent="0.4">
      <c r="A28" s="15">
        <f t="shared" ca="1" si="2"/>
        <v>5376</v>
      </c>
      <c r="B28" s="16">
        <f t="shared" ca="1" si="0"/>
        <v>5438.6</v>
      </c>
      <c r="C28" s="17">
        <f t="shared" ca="1" si="3"/>
        <v>-62.600000000000364</v>
      </c>
      <c r="D28" s="17">
        <f t="shared" si="4"/>
        <v>0</v>
      </c>
      <c r="E28" s="16">
        <f t="shared" si="1"/>
        <v>120</v>
      </c>
      <c r="F28" s="16"/>
      <c r="G28" s="16"/>
      <c r="H28" s="16" vm="1454">
        <f t="shared" ca="1" si="5"/>
        <v>44.8</v>
      </c>
      <c r="I28" s="16" vm="45">
        <f ca="1"/>
        <v>44573</v>
      </c>
      <c r="J28" s="16" vm="1485">
        <f ca="1"/>
        <v>4371125</v>
      </c>
      <c r="K28" s="16" vm="1486">
        <f ca="1"/>
        <v>45.27</v>
      </c>
      <c r="L28" s="16" vm="1487">
        <f ca="1"/>
        <v>45.45</v>
      </c>
      <c r="M28" s="16" vm="1488">
        <f ca="1"/>
        <v>44.23</v>
      </c>
      <c r="N28" s="16" vm="1454">
        <f ca="1"/>
        <v>44.8</v>
      </c>
    </row>
    <row r="29" spans="1:14" x14ac:dyDescent="0.4">
      <c r="A29" s="15">
        <f t="shared" ca="1" si="2"/>
        <v>5310</v>
      </c>
      <c r="B29" s="16">
        <f t="shared" ca="1" si="0"/>
        <v>5438.6</v>
      </c>
      <c r="C29" s="17">
        <f t="shared" ca="1" si="3"/>
        <v>-128.60000000000036</v>
      </c>
      <c r="D29" s="17">
        <f t="shared" si="4"/>
        <v>0</v>
      </c>
      <c r="E29" s="16">
        <f t="shared" si="1"/>
        <v>120</v>
      </c>
      <c r="F29" s="16"/>
      <c r="G29" s="16"/>
      <c r="H29" s="16" vm="1489">
        <f t="shared" ca="1" si="5"/>
        <v>44.25</v>
      </c>
      <c r="I29" s="16" vm="51">
        <f ca="1"/>
        <v>44574</v>
      </c>
      <c r="J29" s="16" vm="1490">
        <f ca="1"/>
        <v>4264030</v>
      </c>
      <c r="K29" s="16" vm="1491">
        <f ca="1"/>
        <v>44.82</v>
      </c>
      <c r="L29" s="16" vm="1492">
        <f ca="1"/>
        <v>45.7</v>
      </c>
      <c r="M29" s="16" vm="1493">
        <f ca="1"/>
        <v>44.04</v>
      </c>
      <c r="N29" s="16" vm="1489">
        <f ca="1"/>
        <v>44.25</v>
      </c>
    </row>
    <row r="30" spans="1:14" x14ac:dyDescent="0.4">
      <c r="A30" s="15">
        <f t="shared" ca="1" si="2"/>
        <v>5336.4</v>
      </c>
      <c r="B30" s="16">
        <f t="shared" ca="1" si="0"/>
        <v>5438.6</v>
      </c>
      <c r="C30" s="17">
        <f t="shared" ca="1" si="3"/>
        <v>-102.20000000000073</v>
      </c>
      <c r="D30" s="17">
        <f t="shared" si="4"/>
        <v>0</v>
      </c>
      <c r="E30" s="16">
        <f t="shared" si="1"/>
        <v>120</v>
      </c>
      <c r="F30" s="16"/>
      <c r="G30" s="16"/>
      <c r="H30" s="16" vm="1494">
        <f t="shared" ca="1" si="5"/>
        <v>44.47</v>
      </c>
      <c r="I30" s="16" vm="55">
        <f ca="1"/>
        <v>44575</v>
      </c>
      <c r="J30" s="16" vm="1495">
        <f ca="1"/>
        <v>5292777</v>
      </c>
      <c r="K30" s="16" vm="1496">
        <f ca="1"/>
        <v>46.05</v>
      </c>
      <c r="L30" s="16" vm="1497">
        <f ca="1"/>
        <v>46.44</v>
      </c>
      <c r="M30" s="16" vm="1498">
        <f ca="1"/>
        <v>43.61</v>
      </c>
      <c r="N30" s="16" vm="1494">
        <f ca="1"/>
        <v>44.47</v>
      </c>
    </row>
    <row r="31" spans="1:14" x14ac:dyDescent="0.4">
      <c r="A31" s="15">
        <f t="shared" ca="1" si="2"/>
        <v>5259.5999999999995</v>
      </c>
      <c r="B31" s="16">
        <f t="shared" ca="1" si="0"/>
        <v>5438.6</v>
      </c>
      <c r="C31" s="17">
        <f t="shared" ca="1" si="3"/>
        <v>-179.00000000000091</v>
      </c>
      <c r="D31" s="17">
        <f t="shared" si="4"/>
        <v>0</v>
      </c>
      <c r="E31" s="16">
        <f t="shared" si="1"/>
        <v>120</v>
      </c>
      <c r="F31" s="16"/>
      <c r="G31" s="16"/>
      <c r="H31" s="16" vm="1499">
        <f t="shared" ca="1" si="5"/>
        <v>43.83</v>
      </c>
      <c r="I31" s="16" vm="61">
        <f ca="1"/>
        <v>44579</v>
      </c>
      <c r="J31" s="16" vm="1500">
        <f ca="1"/>
        <v>4291356</v>
      </c>
      <c r="K31" s="16" vm="1501">
        <f ca="1"/>
        <v>43.91</v>
      </c>
      <c r="L31" s="16" vm="1502">
        <f ca="1"/>
        <v>44.73</v>
      </c>
      <c r="M31" s="16" vm="1503">
        <f ca="1"/>
        <v>43.405000000000001</v>
      </c>
      <c r="N31" s="16" vm="1499">
        <f ca="1"/>
        <v>43.83</v>
      </c>
    </row>
    <row r="32" spans="1:14" x14ac:dyDescent="0.4">
      <c r="A32" s="15">
        <f t="shared" ca="1" si="2"/>
        <v>5065.2</v>
      </c>
      <c r="B32" s="16">
        <f t="shared" ca="1" si="0"/>
        <v>5438.6</v>
      </c>
      <c r="C32" s="17">
        <f t="shared" ca="1" si="3"/>
        <v>-373.40000000000055</v>
      </c>
      <c r="D32" s="17">
        <f t="shared" si="4"/>
        <v>0</v>
      </c>
      <c r="E32" s="16">
        <f t="shared" si="1"/>
        <v>120</v>
      </c>
      <c r="F32" s="16"/>
      <c r="G32" s="16"/>
      <c r="H32" s="16" vm="1504">
        <f t="shared" ca="1" si="5"/>
        <v>42.21</v>
      </c>
      <c r="I32" s="16" vm="67">
        <f ca="1"/>
        <v>44580</v>
      </c>
      <c r="J32" s="16" vm="1505">
        <f ca="1"/>
        <v>5893213</v>
      </c>
      <c r="K32" s="16" vm="1506">
        <f ca="1"/>
        <v>44.14</v>
      </c>
      <c r="L32" s="16" vm="1465">
        <f ca="1"/>
        <v>44.32</v>
      </c>
      <c r="M32" s="16" vm="1507">
        <f ca="1"/>
        <v>42.11</v>
      </c>
      <c r="N32" s="16" vm="1504">
        <f ca="1"/>
        <v>42.21</v>
      </c>
    </row>
    <row r="33" spans="1:14" x14ac:dyDescent="0.4">
      <c r="A33" s="15">
        <f t="shared" ca="1" si="2"/>
        <v>4986</v>
      </c>
      <c r="B33" s="16">
        <f t="shared" ca="1" si="0"/>
        <v>5438.6</v>
      </c>
      <c r="C33" s="17">
        <f t="shared" ca="1" si="3"/>
        <v>-452.60000000000036</v>
      </c>
      <c r="D33" s="17">
        <f t="shared" si="4"/>
        <v>0</v>
      </c>
      <c r="E33" s="16">
        <f t="shared" si="1"/>
        <v>120</v>
      </c>
      <c r="F33" s="16"/>
      <c r="G33" s="16"/>
      <c r="H33" s="16" vm="1508">
        <f t="shared" ca="1" si="5"/>
        <v>41.55</v>
      </c>
      <c r="I33" s="16" vm="73">
        <f ca="1"/>
        <v>44581</v>
      </c>
      <c r="J33" s="16" vm="1509">
        <f ca="1"/>
        <v>5826474</v>
      </c>
      <c r="K33" s="16" vm="1510">
        <f ca="1"/>
        <v>42.43</v>
      </c>
      <c r="L33" s="16" vm="1469">
        <f ca="1"/>
        <v>43.42</v>
      </c>
      <c r="M33" s="16" vm="1511">
        <f ca="1"/>
        <v>41.44</v>
      </c>
      <c r="N33" s="16" vm="1508">
        <f ca="1"/>
        <v>41.55</v>
      </c>
    </row>
    <row r="34" spans="1:14" x14ac:dyDescent="0.4">
      <c r="A34" s="15">
        <f t="shared" ca="1" si="2"/>
        <v>4915.2</v>
      </c>
      <c r="B34" s="16">
        <f t="shared" ca="1" si="0"/>
        <v>5438.6</v>
      </c>
      <c r="C34" s="17">
        <f t="shared" ca="1" si="3"/>
        <v>-523.40000000000055</v>
      </c>
      <c r="D34" s="17">
        <f t="shared" si="4"/>
        <v>0</v>
      </c>
      <c r="E34" s="16">
        <f t="shared" si="1"/>
        <v>120</v>
      </c>
      <c r="F34" s="16"/>
      <c r="G34" s="16"/>
      <c r="H34" s="16" vm="1512">
        <f t="shared" ca="1" si="5"/>
        <v>40.96</v>
      </c>
      <c r="I34" s="16" vm="79">
        <f ca="1"/>
        <v>44582</v>
      </c>
      <c r="J34" s="16" vm="1513">
        <f ca="1"/>
        <v>6150963</v>
      </c>
      <c r="K34" s="16" vm="1514">
        <f ca="1"/>
        <v>41.51</v>
      </c>
      <c r="L34" s="16" vm="1515">
        <f ca="1"/>
        <v>42.25</v>
      </c>
      <c r="M34" s="16" vm="1516">
        <f ca="1"/>
        <v>40.43</v>
      </c>
      <c r="N34" s="16" vm="1512">
        <f ca="1"/>
        <v>40.96</v>
      </c>
    </row>
    <row r="35" spans="1:14" x14ac:dyDescent="0.4">
      <c r="A35" s="15">
        <f t="shared" ca="1" si="2"/>
        <v>5026.8</v>
      </c>
      <c r="B35" s="16">
        <f t="shared" ca="1" si="0"/>
        <v>5438.6</v>
      </c>
      <c r="C35" s="17">
        <f t="shared" ca="1" si="3"/>
        <v>-411.80000000000018</v>
      </c>
      <c r="D35" s="17">
        <f t="shared" si="4"/>
        <v>0</v>
      </c>
      <c r="E35" s="16">
        <f t="shared" si="1"/>
        <v>120</v>
      </c>
      <c r="F35" s="16"/>
      <c r="G35" s="16"/>
      <c r="H35" s="16" vm="1517">
        <f t="shared" ca="1" si="5"/>
        <v>41.89</v>
      </c>
      <c r="I35" s="16" vm="85">
        <f ca="1"/>
        <v>44585</v>
      </c>
      <c r="J35" s="16" vm="1518">
        <f ca="1"/>
        <v>7052805</v>
      </c>
      <c r="K35" s="16" vm="1519">
        <f ca="1"/>
        <v>39.81</v>
      </c>
      <c r="L35" s="16" vm="1520">
        <f ca="1"/>
        <v>41.99</v>
      </c>
      <c r="M35" s="16" vm="1521">
        <f ca="1"/>
        <v>39.049999999999997</v>
      </c>
      <c r="N35" s="16" vm="1517">
        <f ca="1"/>
        <v>41.89</v>
      </c>
    </row>
    <row r="36" spans="1:14" x14ac:dyDescent="0.4">
      <c r="A36" s="15">
        <f t="shared" ca="1" si="2"/>
        <v>5037.5999999999995</v>
      </c>
      <c r="B36" s="16">
        <f t="shared" ca="1" si="0"/>
        <v>5438.6</v>
      </c>
      <c r="C36" s="17">
        <f t="shared" ca="1" si="3"/>
        <v>-401.00000000000091</v>
      </c>
      <c r="D36" s="17">
        <f t="shared" si="4"/>
        <v>0</v>
      </c>
      <c r="E36" s="16">
        <f t="shared" si="1"/>
        <v>120</v>
      </c>
      <c r="F36" s="16"/>
      <c r="G36" s="16"/>
      <c r="H36" s="16" vm="1522">
        <f t="shared" ca="1" si="5"/>
        <v>41.98</v>
      </c>
      <c r="I36" s="16" vm="91">
        <f ca="1"/>
        <v>44586</v>
      </c>
      <c r="J36" s="16" vm="1523">
        <f ca="1"/>
        <v>4214458</v>
      </c>
      <c r="K36" s="16" vm="1524">
        <f ca="1"/>
        <v>41.29</v>
      </c>
      <c r="L36" s="16" vm="1525">
        <f ca="1"/>
        <v>42.51</v>
      </c>
      <c r="M36" s="16" vm="1526">
        <f ca="1"/>
        <v>40.734999999999999</v>
      </c>
      <c r="N36" s="16" vm="1522">
        <f ca="1"/>
        <v>41.98</v>
      </c>
    </row>
    <row r="37" spans="1:14" x14ac:dyDescent="0.4">
      <c r="A37" s="15">
        <f t="shared" ca="1" si="2"/>
        <v>5001.6000000000004</v>
      </c>
      <c r="B37" s="16">
        <f t="shared" ca="1" si="0"/>
        <v>5438.6</v>
      </c>
      <c r="C37" s="17">
        <f t="shared" ca="1" si="3"/>
        <v>-437</v>
      </c>
      <c r="D37" s="17">
        <f t="shared" si="4"/>
        <v>0</v>
      </c>
      <c r="E37" s="16">
        <f t="shared" si="1"/>
        <v>120</v>
      </c>
      <c r="F37" s="16"/>
      <c r="G37" s="16"/>
      <c r="H37" s="16" vm="1527">
        <f t="shared" ca="1" si="5"/>
        <v>41.68</v>
      </c>
      <c r="I37" s="16" vm="97">
        <f ca="1"/>
        <v>44587</v>
      </c>
      <c r="J37" s="16" vm="1528">
        <f ca="1"/>
        <v>5722845</v>
      </c>
      <c r="K37" s="16" vm="1529">
        <f ca="1"/>
        <v>42.6</v>
      </c>
      <c r="L37" s="16" vm="1530">
        <f ca="1"/>
        <v>43.45</v>
      </c>
      <c r="M37" s="16" vm="1531">
        <f ca="1"/>
        <v>41.43</v>
      </c>
      <c r="N37" s="16" vm="1527">
        <f ca="1"/>
        <v>41.68</v>
      </c>
    </row>
    <row r="38" spans="1:14" x14ac:dyDescent="0.4">
      <c r="A38" s="15">
        <f t="shared" ca="1" si="2"/>
        <v>4468.2</v>
      </c>
      <c r="B38" s="16">
        <f t="shared" ca="1" si="0"/>
        <v>5032.4000000000005</v>
      </c>
      <c r="C38" s="17">
        <f t="shared" ca="1" si="3"/>
        <v>-564.20000000000073</v>
      </c>
      <c r="D38" s="17">
        <f t="shared" ca="1" si="4"/>
        <v>4.8599999999999994</v>
      </c>
      <c r="E38" s="16">
        <f t="shared" si="1"/>
        <v>110</v>
      </c>
      <c r="F38" s="16"/>
      <c r="G38" s="16">
        <v>10</v>
      </c>
      <c r="H38" s="16" vm="1532">
        <f t="shared" ca="1" si="5"/>
        <v>40.619999999999997</v>
      </c>
      <c r="I38" s="16" vm="103">
        <f ca="1"/>
        <v>44588</v>
      </c>
      <c r="J38" s="16" vm="1533">
        <f ca="1"/>
        <v>5284417</v>
      </c>
      <c r="K38" s="16" vm="1534">
        <f ca="1"/>
        <v>41.95</v>
      </c>
      <c r="L38" s="16" vm="1535">
        <f ca="1"/>
        <v>42.71</v>
      </c>
      <c r="M38" s="16" vm="1536">
        <f ca="1"/>
        <v>40.340000000000003</v>
      </c>
      <c r="N38" s="16" vm="1532">
        <f ca="1"/>
        <v>40.619999999999997</v>
      </c>
    </row>
    <row r="39" spans="1:14" x14ac:dyDescent="0.4">
      <c r="A39" s="15">
        <f t="shared" ca="1" si="2"/>
        <v>4579.3</v>
      </c>
      <c r="B39" s="16">
        <f t="shared" ca="1" si="0"/>
        <v>5032.4000000000005</v>
      </c>
      <c r="C39" s="17">
        <f t="shared" ca="1" si="3"/>
        <v>-453.10000000000036</v>
      </c>
      <c r="D39" s="17">
        <f t="shared" si="4"/>
        <v>0</v>
      </c>
      <c r="E39" s="16">
        <f t="shared" si="1"/>
        <v>110</v>
      </c>
      <c r="F39" s="16"/>
      <c r="G39" s="16"/>
      <c r="H39" s="16" vm="1537">
        <f t="shared" ca="1" si="5"/>
        <v>41.63</v>
      </c>
      <c r="I39" s="16" vm="109">
        <f ca="1"/>
        <v>44589</v>
      </c>
      <c r="J39" s="16" vm="1538">
        <f ca="1"/>
        <v>5108369</v>
      </c>
      <c r="K39" s="16" vm="1539">
        <f ca="1"/>
        <v>40.81</v>
      </c>
      <c r="L39" s="16" vm="1540">
        <f ca="1"/>
        <v>41.65</v>
      </c>
      <c r="M39" s="16" vm="1541">
        <f ca="1"/>
        <v>39.86</v>
      </c>
      <c r="N39" s="16" vm="1537">
        <f ca="1"/>
        <v>41.63</v>
      </c>
    </row>
    <row r="40" spans="1:14" x14ac:dyDescent="0.4">
      <c r="A40" s="15">
        <f t="shared" ca="1" si="2"/>
        <v>4699.2</v>
      </c>
      <c r="B40" s="16">
        <f t="shared" ca="1" si="0"/>
        <v>5032.4000000000005</v>
      </c>
      <c r="C40" s="17">
        <f t="shared" ca="1" si="3"/>
        <v>-333.20000000000073</v>
      </c>
      <c r="D40" s="17">
        <f t="shared" si="4"/>
        <v>0</v>
      </c>
      <c r="E40" s="16">
        <f t="shared" si="1"/>
        <v>110</v>
      </c>
      <c r="F40" s="16"/>
      <c r="G40" s="16"/>
      <c r="H40" s="16" vm="1542">
        <f t="shared" ca="1" si="5"/>
        <v>42.72</v>
      </c>
      <c r="I40" s="16" vm="115">
        <f ca="1"/>
        <v>44592</v>
      </c>
      <c r="J40" s="16" vm="1543">
        <f ca="1"/>
        <v>5671222</v>
      </c>
      <c r="K40" s="16" vm="1544">
        <f ca="1"/>
        <v>41.48</v>
      </c>
      <c r="L40" s="16" vm="1545">
        <f ca="1"/>
        <v>42.79</v>
      </c>
      <c r="M40" s="16" vm="1546">
        <f ca="1"/>
        <v>41.22</v>
      </c>
      <c r="N40" s="16" vm="1542">
        <f ca="1"/>
        <v>42.72</v>
      </c>
    </row>
    <row r="41" spans="1:14" x14ac:dyDescent="0.4">
      <c r="A41" s="15">
        <f t="shared" ca="1" si="2"/>
        <v>4857.5999999999995</v>
      </c>
      <c r="B41" s="16">
        <f t="shared" ca="1" si="0"/>
        <v>5032.4000000000005</v>
      </c>
      <c r="C41" s="17">
        <f t="shared" ca="1" si="3"/>
        <v>-174.80000000000109</v>
      </c>
      <c r="D41" s="17">
        <f t="shared" si="4"/>
        <v>0</v>
      </c>
      <c r="E41" s="16">
        <f t="shared" si="1"/>
        <v>110</v>
      </c>
      <c r="F41" s="16"/>
      <c r="G41" s="16"/>
      <c r="H41" s="16" vm="1547">
        <f t="shared" ca="1" si="5"/>
        <v>44.16</v>
      </c>
      <c r="I41" s="16" vm="121">
        <f ca="1"/>
        <v>44593</v>
      </c>
      <c r="J41" s="16" vm="1548">
        <f ca="1"/>
        <v>4841156</v>
      </c>
      <c r="K41" s="16" vm="1549">
        <f ca="1"/>
        <v>43.2</v>
      </c>
      <c r="L41" s="16" vm="1550">
        <f ca="1"/>
        <v>44.319899999999997</v>
      </c>
      <c r="M41" s="16" vm="1551">
        <f ca="1"/>
        <v>42.75</v>
      </c>
      <c r="N41" s="16" vm="1547">
        <f ca="1"/>
        <v>44.16</v>
      </c>
    </row>
    <row r="42" spans="1:14" x14ac:dyDescent="0.4">
      <c r="A42" s="15">
        <f t="shared" ca="1" si="2"/>
        <v>4800.3999999999996</v>
      </c>
      <c r="B42" s="16">
        <f t="shared" ca="1" si="0"/>
        <v>5032.4000000000005</v>
      </c>
      <c r="C42" s="17">
        <f t="shared" ca="1" si="3"/>
        <v>-232.00000000000091</v>
      </c>
      <c r="D42" s="17">
        <f t="shared" si="4"/>
        <v>0</v>
      </c>
      <c r="E42" s="16">
        <f t="shared" si="1"/>
        <v>110</v>
      </c>
      <c r="F42" s="16"/>
      <c r="G42" s="16"/>
      <c r="H42" s="16" vm="1552">
        <f t="shared" ca="1" si="5"/>
        <v>43.64</v>
      </c>
      <c r="I42" s="16" vm="127">
        <f ca="1"/>
        <v>44594</v>
      </c>
      <c r="J42" s="16" vm="1553">
        <f ca="1"/>
        <v>3556762</v>
      </c>
      <c r="K42" s="16" vm="1554">
        <f ca="1"/>
        <v>44.18</v>
      </c>
      <c r="L42" s="16" vm="1555">
        <f ca="1"/>
        <v>44.39</v>
      </c>
      <c r="M42" s="16" vm="1556">
        <f ca="1"/>
        <v>43.31</v>
      </c>
      <c r="N42" s="16" vm="1552">
        <f ca="1"/>
        <v>43.64</v>
      </c>
    </row>
    <row r="43" spans="1:14" x14ac:dyDescent="0.4">
      <c r="A43" s="15">
        <f t="shared" ca="1" si="2"/>
        <v>4727.7999999999993</v>
      </c>
      <c r="B43" s="16">
        <f t="shared" ca="1" si="0"/>
        <v>5032.4000000000005</v>
      </c>
      <c r="C43" s="17">
        <f t="shared" ca="1" si="3"/>
        <v>-304.60000000000127</v>
      </c>
      <c r="D43" s="17">
        <f t="shared" si="4"/>
        <v>0</v>
      </c>
      <c r="E43" s="16">
        <f t="shared" si="1"/>
        <v>110</v>
      </c>
      <c r="F43" s="16"/>
      <c r="G43" s="16"/>
      <c r="H43" s="16" vm="1557">
        <f t="shared" ca="1" si="5"/>
        <v>42.98</v>
      </c>
      <c r="I43" s="16" vm="131">
        <f ca="1"/>
        <v>44595</v>
      </c>
      <c r="J43" s="16" vm="1558">
        <f ca="1"/>
        <v>3562032</v>
      </c>
      <c r="K43" s="16" vm="1559">
        <f ca="1"/>
        <v>43.26</v>
      </c>
      <c r="L43" s="16" vm="1560">
        <f ca="1"/>
        <v>44.05</v>
      </c>
      <c r="M43" s="16" vm="1561">
        <f ca="1"/>
        <v>42.95</v>
      </c>
      <c r="N43" s="16" vm="1557">
        <f ca="1"/>
        <v>42.98</v>
      </c>
    </row>
    <row r="44" spans="1:14" x14ac:dyDescent="0.4">
      <c r="A44" s="15">
        <f t="shared" ca="1" si="2"/>
        <v>4899.3999999999996</v>
      </c>
      <c r="B44" s="16">
        <f t="shared" ca="1" si="0"/>
        <v>5032.4000000000005</v>
      </c>
      <c r="C44" s="17">
        <f t="shared" ca="1" si="3"/>
        <v>-133.00000000000091</v>
      </c>
      <c r="D44" s="17">
        <f t="shared" si="4"/>
        <v>0</v>
      </c>
      <c r="E44" s="16">
        <f t="shared" si="1"/>
        <v>110</v>
      </c>
      <c r="F44" s="16"/>
      <c r="G44" s="16"/>
      <c r="H44" s="16" vm="1562">
        <f t="shared" ca="1" si="5"/>
        <v>44.54</v>
      </c>
      <c r="I44" s="16" vm="137">
        <f ca="1"/>
        <v>44596</v>
      </c>
      <c r="J44" s="16" vm="1563">
        <f ca="1"/>
        <v>4809626</v>
      </c>
      <c r="K44" s="16" vm="1564">
        <f ca="1"/>
        <v>42.82</v>
      </c>
      <c r="L44" s="16" vm="1565">
        <f ca="1"/>
        <v>44.83</v>
      </c>
      <c r="M44" s="16" vm="1566">
        <f ca="1"/>
        <v>42.62</v>
      </c>
      <c r="N44" s="16" vm="1562">
        <f ca="1"/>
        <v>44.54</v>
      </c>
    </row>
    <row r="45" spans="1:14" x14ac:dyDescent="0.4">
      <c r="A45" s="15">
        <f t="shared" ca="1" si="2"/>
        <v>5017.1000000000004</v>
      </c>
      <c r="B45" s="16">
        <f t="shared" ca="1" si="0"/>
        <v>5032.4000000000005</v>
      </c>
      <c r="C45" s="17">
        <f t="shared" ca="1" si="3"/>
        <v>-15.300000000000182</v>
      </c>
      <c r="D45" s="17">
        <f t="shared" si="4"/>
        <v>0</v>
      </c>
      <c r="E45" s="16">
        <f t="shared" si="1"/>
        <v>110</v>
      </c>
      <c r="F45" s="16"/>
      <c r="G45" s="16"/>
      <c r="H45" s="16" vm="1567">
        <f t="shared" ca="1" si="5"/>
        <v>45.61</v>
      </c>
      <c r="I45" s="16" vm="143">
        <f ca="1"/>
        <v>44599</v>
      </c>
      <c r="J45" s="16" vm="1568">
        <f ca="1"/>
        <v>6149230</v>
      </c>
      <c r="K45" s="16" vm="1569">
        <f ca="1"/>
        <v>44.68</v>
      </c>
      <c r="L45" s="16" vm="1570">
        <f ca="1"/>
        <v>46.03</v>
      </c>
      <c r="M45" s="16" vm="1569">
        <f ca="1"/>
        <v>44.68</v>
      </c>
      <c r="N45" s="16" vm="1567">
        <f ca="1"/>
        <v>45.61</v>
      </c>
    </row>
    <row r="46" spans="1:14" x14ac:dyDescent="0.4">
      <c r="A46" s="15">
        <f t="shared" ca="1" si="2"/>
        <v>5192</v>
      </c>
      <c r="B46" s="16">
        <f t="shared" ca="1" si="0"/>
        <v>5032.4000000000005</v>
      </c>
      <c r="C46" s="17">
        <f t="shared" ca="1" si="3"/>
        <v>159.59999999999945</v>
      </c>
      <c r="D46" s="17">
        <f t="shared" si="4"/>
        <v>0</v>
      </c>
      <c r="E46" s="16">
        <f t="shared" si="1"/>
        <v>110</v>
      </c>
      <c r="F46" s="16"/>
      <c r="G46" s="16"/>
      <c r="H46" s="16" vm="1571">
        <f t="shared" ca="1" si="5"/>
        <v>47.2</v>
      </c>
      <c r="I46" s="16" vm="148">
        <f ca="1"/>
        <v>44600</v>
      </c>
      <c r="J46" s="16" vm="1572">
        <f ca="1"/>
        <v>9317754</v>
      </c>
      <c r="K46" s="16" vm="1573">
        <f ca="1"/>
        <v>46.12</v>
      </c>
      <c r="L46" s="16" vm="1574">
        <f ca="1"/>
        <v>47.38</v>
      </c>
      <c r="M46" s="16" vm="1492">
        <f ca="1"/>
        <v>45.7</v>
      </c>
      <c r="N46" s="16" vm="1571">
        <f ca="1"/>
        <v>47.2</v>
      </c>
    </row>
    <row r="47" spans="1:14" x14ac:dyDescent="0.4">
      <c r="A47" s="15">
        <f t="shared" ca="1" si="2"/>
        <v>5579.8</v>
      </c>
      <c r="B47" s="16">
        <f t="shared" ca="1" si="0"/>
        <v>5275.0000000000009</v>
      </c>
      <c r="C47" s="17">
        <f t="shared" ca="1" si="3"/>
        <v>304.79999999999927</v>
      </c>
      <c r="D47" s="17">
        <f t="shared" ca="1" si="4"/>
        <v>3.0400000000000063</v>
      </c>
      <c r="E47" s="16">
        <f t="shared" si="1"/>
        <v>115</v>
      </c>
      <c r="F47" s="16">
        <v>5</v>
      </c>
      <c r="G47" s="16"/>
      <c r="H47" s="16" vm="1575">
        <f t="shared" ca="1" si="5"/>
        <v>48.52</v>
      </c>
      <c r="I47" s="16" vm="153">
        <f ca="1"/>
        <v>44601</v>
      </c>
      <c r="J47" s="16" vm="1576">
        <f ca="1"/>
        <v>6628890</v>
      </c>
      <c r="K47" s="16" vm="1577">
        <f ca="1"/>
        <v>47.45</v>
      </c>
      <c r="L47" s="16" vm="1578">
        <f ca="1"/>
        <v>48.7</v>
      </c>
      <c r="M47" s="16" vm="1579">
        <f ca="1"/>
        <v>47.3</v>
      </c>
      <c r="N47" s="16" vm="1575">
        <f ca="1"/>
        <v>48.52</v>
      </c>
    </row>
    <row r="48" spans="1:14" x14ac:dyDescent="0.4">
      <c r="A48" s="15">
        <f t="shared" ca="1" si="2"/>
        <v>5413.05</v>
      </c>
      <c r="B48" s="16">
        <f t="shared" ca="1" si="0"/>
        <v>5275.0000000000009</v>
      </c>
      <c r="C48" s="17">
        <f t="shared" ca="1" si="3"/>
        <v>138.04999999999927</v>
      </c>
      <c r="D48" s="17">
        <f t="shared" si="4"/>
        <v>0</v>
      </c>
      <c r="E48" s="16">
        <f t="shared" si="1"/>
        <v>115</v>
      </c>
      <c r="F48" s="16"/>
      <c r="G48" s="16"/>
      <c r="H48" s="16" vm="1580">
        <f t="shared" ca="1" si="5"/>
        <v>47.07</v>
      </c>
      <c r="I48" s="16" vm="159">
        <f ca="1"/>
        <v>44602</v>
      </c>
      <c r="J48" s="16" vm="1581">
        <f ca="1"/>
        <v>10074320</v>
      </c>
      <c r="K48" s="16" vm="1582">
        <f ca="1"/>
        <v>48</v>
      </c>
      <c r="L48" s="16" vm="1583">
        <f ca="1"/>
        <v>49</v>
      </c>
      <c r="M48" s="16" vm="1584">
        <f ca="1"/>
        <v>46.62</v>
      </c>
      <c r="N48" s="16" vm="1580">
        <f ca="1"/>
        <v>47.07</v>
      </c>
    </row>
    <row r="49" spans="1:14" x14ac:dyDescent="0.4">
      <c r="A49" s="15">
        <f t="shared" ca="1" si="2"/>
        <v>5227.9000000000005</v>
      </c>
      <c r="B49" s="16">
        <f t="shared" ca="1" si="0"/>
        <v>5275.0000000000009</v>
      </c>
      <c r="C49" s="17">
        <f t="shared" ca="1" si="3"/>
        <v>-47.100000000000364</v>
      </c>
      <c r="D49" s="17">
        <f t="shared" si="4"/>
        <v>0</v>
      </c>
      <c r="E49" s="16">
        <f t="shared" si="1"/>
        <v>115</v>
      </c>
      <c r="F49" s="16"/>
      <c r="G49" s="16"/>
      <c r="H49" s="16" vm="1585">
        <f t="shared" ca="1" si="5"/>
        <v>45.46</v>
      </c>
      <c r="I49" s="16" vm="165">
        <f ca="1"/>
        <v>44603</v>
      </c>
      <c r="J49" s="16" vm="1586">
        <f ca="1"/>
        <v>7871472</v>
      </c>
      <c r="K49" s="16" vm="1571">
        <f ca="1"/>
        <v>47.2</v>
      </c>
      <c r="L49" s="16" vm="1587">
        <f ca="1"/>
        <v>47.95</v>
      </c>
      <c r="M49" s="16" vm="1588">
        <f ca="1"/>
        <v>45.18</v>
      </c>
      <c r="N49" s="16" vm="1585">
        <f ca="1"/>
        <v>45.46</v>
      </c>
    </row>
    <row r="50" spans="1:14" x14ac:dyDescent="0.4">
      <c r="A50" s="15">
        <f t="shared" ca="1" si="2"/>
        <v>5134.75</v>
      </c>
      <c r="B50" s="16">
        <f t="shared" ca="1" si="0"/>
        <v>5275.0000000000009</v>
      </c>
      <c r="C50" s="17">
        <f t="shared" ca="1" si="3"/>
        <v>-140.25000000000091</v>
      </c>
      <c r="D50" s="17">
        <f t="shared" si="4"/>
        <v>0</v>
      </c>
      <c r="E50" s="16">
        <f t="shared" si="1"/>
        <v>115</v>
      </c>
      <c r="F50" s="16"/>
      <c r="G50" s="16"/>
      <c r="H50" s="16" vm="1589">
        <f t="shared" ca="1" si="5"/>
        <v>44.65</v>
      </c>
      <c r="I50" s="16" vm="170">
        <f ca="1"/>
        <v>44606</v>
      </c>
      <c r="J50" s="16" vm="1590">
        <f ca="1"/>
        <v>5067398</v>
      </c>
      <c r="K50" s="16" vm="1591">
        <f ca="1"/>
        <v>45.58</v>
      </c>
      <c r="L50" s="16" vm="1592">
        <f ca="1"/>
        <v>46.23</v>
      </c>
      <c r="M50" s="16" vm="1474">
        <f ca="1"/>
        <v>44.34</v>
      </c>
      <c r="N50" s="16" vm="1589">
        <f ca="1"/>
        <v>44.65</v>
      </c>
    </row>
    <row r="51" spans="1:14" x14ac:dyDescent="0.4">
      <c r="A51" s="15">
        <f t="shared" ca="1" si="2"/>
        <v>5184.2</v>
      </c>
      <c r="B51" s="16">
        <f t="shared" ca="1" si="0"/>
        <v>5275.0000000000009</v>
      </c>
      <c r="C51" s="17">
        <f t="shared" ca="1" si="3"/>
        <v>-90.800000000001091</v>
      </c>
      <c r="D51" s="17">
        <f t="shared" si="4"/>
        <v>0</v>
      </c>
      <c r="E51" s="16">
        <f t="shared" si="1"/>
        <v>115</v>
      </c>
      <c r="F51" s="16"/>
      <c r="G51" s="16"/>
      <c r="H51" s="16" vm="1593">
        <f t="shared" ca="1" si="5"/>
        <v>45.08</v>
      </c>
      <c r="I51" s="16" vm="175">
        <f ca="1"/>
        <v>44607</v>
      </c>
      <c r="J51" s="16" vm="1594">
        <f ca="1"/>
        <v>6287655</v>
      </c>
      <c r="K51" s="16" vm="1595">
        <f ca="1"/>
        <v>45.43</v>
      </c>
      <c r="L51" s="16" vm="1596">
        <f ca="1"/>
        <v>45.9</v>
      </c>
      <c r="M51" s="16" vm="1477">
        <f ca="1"/>
        <v>44.63</v>
      </c>
      <c r="N51" s="16" vm="1593">
        <f ca="1"/>
        <v>45.08</v>
      </c>
    </row>
    <row r="52" spans="1:14" x14ac:dyDescent="0.4">
      <c r="A52" s="15">
        <f t="shared" ca="1" si="2"/>
        <v>5194.55</v>
      </c>
      <c r="B52" s="16">
        <f t="shared" ca="1" si="0"/>
        <v>5275.0000000000009</v>
      </c>
      <c r="C52" s="17">
        <f t="shared" ca="1" si="3"/>
        <v>-80.450000000000728</v>
      </c>
      <c r="D52" s="17">
        <f t="shared" si="4"/>
        <v>0</v>
      </c>
      <c r="E52" s="16">
        <f t="shared" si="1"/>
        <v>115</v>
      </c>
      <c r="F52" s="16"/>
      <c r="G52" s="16"/>
      <c r="H52" s="16" vm="1597">
        <f t="shared" ca="1" si="5"/>
        <v>45.17</v>
      </c>
      <c r="I52" s="16" vm="181">
        <f ca="1"/>
        <v>44608</v>
      </c>
      <c r="J52" s="16" vm="1598">
        <f ca="1"/>
        <v>5413248</v>
      </c>
      <c r="K52" s="16" vm="1468">
        <f ca="1"/>
        <v>44.76</v>
      </c>
      <c r="L52" s="16" vm="1599">
        <f ca="1"/>
        <v>45.69</v>
      </c>
      <c r="M52" s="16" vm="1600">
        <f ca="1"/>
        <v>44.28</v>
      </c>
      <c r="N52" s="16" vm="1597">
        <f ca="1"/>
        <v>45.17</v>
      </c>
    </row>
    <row r="53" spans="1:14" x14ac:dyDescent="0.4">
      <c r="A53" s="15">
        <f t="shared" ca="1" si="2"/>
        <v>5023.2</v>
      </c>
      <c r="B53" s="16">
        <f t="shared" ca="1" si="0"/>
        <v>5275.0000000000009</v>
      </c>
      <c r="C53" s="17">
        <f t="shared" ca="1" si="3"/>
        <v>-251.80000000000109</v>
      </c>
      <c r="D53" s="17">
        <f t="shared" si="4"/>
        <v>0</v>
      </c>
      <c r="E53" s="16">
        <f t="shared" si="1"/>
        <v>115</v>
      </c>
      <c r="F53" s="16"/>
      <c r="G53" s="16"/>
      <c r="H53" s="16" vm="1601">
        <f t="shared" ca="1" si="5"/>
        <v>43.68</v>
      </c>
      <c r="I53" s="16" vm="186">
        <f ca="1"/>
        <v>44609</v>
      </c>
      <c r="J53" s="16" vm="1602">
        <f ca="1"/>
        <v>4426035</v>
      </c>
      <c r="K53" s="16" vm="1603">
        <f ca="1"/>
        <v>45.05</v>
      </c>
      <c r="L53" s="16" vm="1597">
        <f ca="1"/>
        <v>45.17</v>
      </c>
      <c r="M53" s="16" vm="1604">
        <f ca="1"/>
        <v>43.59</v>
      </c>
      <c r="N53" s="16" vm="1601">
        <f ca="1"/>
        <v>43.68</v>
      </c>
    </row>
    <row r="54" spans="1:14" x14ac:dyDescent="0.4">
      <c r="A54" s="15">
        <f t="shared" ca="1" si="2"/>
        <v>5009.4000000000005</v>
      </c>
      <c r="B54" s="16">
        <f t="shared" ca="1" si="0"/>
        <v>5275.0000000000009</v>
      </c>
      <c r="C54" s="17">
        <f t="shared" ca="1" si="3"/>
        <v>-265.60000000000036</v>
      </c>
      <c r="D54" s="17">
        <f t="shared" si="4"/>
        <v>0</v>
      </c>
      <c r="E54" s="16">
        <f t="shared" si="1"/>
        <v>115</v>
      </c>
      <c r="F54" s="16"/>
      <c r="G54" s="16"/>
      <c r="H54" s="16" vm="1605">
        <f t="shared" ca="1" si="5"/>
        <v>43.56</v>
      </c>
      <c r="I54" s="16" vm="192">
        <f ca="1"/>
        <v>44610</v>
      </c>
      <c r="J54" s="16" vm="1606">
        <f ca="1"/>
        <v>5214072</v>
      </c>
      <c r="K54" s="16" vm="1607">
        <f ca="1"/>
        <v>43.5</v>
      </c>
      <c r="L54" s="16" vm="1608">
        <f ca="1"/>
        <v>44.284999999999997</v>
      </c>
      <c r="M54" s="16" vm="1609">
        <f ca="1"/>
        <v>42.981400000000001</v>
      </c>
      <c r="N54" s="16" vm="1605">
        <f ca="1"/>
        <v>43.56</v>
      </c>
    </row>
    <row r="55" spans="1:14" x14ac:dyDescent="0.4">
      <c r="A55" s="15">
        <f t="shared" ca="1" si="2"/>
        <v>4323</v>
      </c>
      <c r="B55" s="16">
        <f t="shared" ca="1" si="0"/>
        <v>4626.5500000000011</v>
      </c>
      <c r="C55" s="17">
        <f t="shared" ca="1" si="3"/>
        <v>-303.55000000000109</v>
      </c>
      <c r="D55" s="17">
        <f t="shared" ca="1" si="4"/>
        <v>2.25</v>
      </c>
      <c r="E55" s="16">
        <f t="shared" si="1"/>
        <v>100</v>
      </c>
      <c r="F55" s="16"/>
      <c r="G55" s="16">
        <v>15</v>
      </c>
      <c r="H55" s="16" vm="1610">
        <f t="shared" ca="1" si="5"/>
        <v>43.23</v>
      </c>
      <c r="I55" s="16" vm="197">
        <f ca="1"/>
        <v>44614</v>
      </c>
      <c r="J55" s="16" vm="1611">
        <f ca="1"/>
        <v>5606149</v>
      </c>
      <c r="K55" s="16" vm="1612">
        <f ca="1"/>
        <v>43.27</v>
      </c>
      <c r="L55" s="16" vm="1613">
        <f ca="1"/>
        <v>43.94</v>
      </c>
      <c r="M55" s="16" vm="1614">
        <f ca="1"/>
        <v>42.57</v>
      </c>
      <c r="N55" s="16" vm="1610">
        <f ca="1"/>
        <v>43.23</v>
      </c>
    </row>
    <row r="56" spans="1:14" x14ac:dyDescent="0.4">
      <c r="A56" s="15">
        <f t="shared" ca="1" si="2"/>
        <v>4248</v>
      </c>
      <c r="B56" s="16">
        <f t="shared" ca="1" si="0"/>
        <v>4626.5500000000011</v>
      </c>
      <c r="C56" s="17">
        <f t="shared" ca="1" si="3"/>
        <v>-378.55000000000109</v>
      </c>
      <c r="D56" s="17">
        <f t="shared" si="4"/>
        <v>0</v>
      </c>
      <c r="E56" s="16">
        <f t="shared" si="1"/>
        <v>100</v>
      </c>
      <c r="F56" s="16"/>
      <c r="G56" s="16"/>
      <c r="H56" s="16" vm="1615">
        <f t="shared" ca="1" si="5"/>
        <v>42.48</v>
      </c>
      <c r="I56" s="16" vm="201">
        <f ca="1"/>
        <v>44615</v>
      </c>
      <c r="J56" s="16" vm="1616">
        <f ca="1"/>
        <v>5208124</v>
      </c>
      <c r="K56" s="16" vm="1501">
        <f ca="1"/>
        <v>43.91</v>
      </c>
      <c r="L56" s="16" vm="1547">
        <f ca="1"/>
        <v>44.16</v>
      </c>
      <c r="M56" s="16" vm="1617">
        <f ca="1"/>
        <v>42.371000000000002</v>
      </c>
      <c r="N56" s="16" vm="1615">
        <f ca="1"/>
        <v>42.48</v>
      </c>
    </row>
    <row r="57" spans="1:14" x14ac:dyDescent="0.4">
      <c r="A57" s="15">
        <f t="shared" ca="1" si="2"/>
        <v>4351</v>
      </c>
      <c r="B57" s="16">
        <f t="shared" ca="1" si="0"/>
        <v>4626.5500000000011</v>
      </c>
      <c r="C57" s="17">
        <f t="shared" ca="1" si="3"/>
        <v>-275.55000000000109</v>
      </c>
      <c r="D57" s="17">
        <f t="shared" si="4"/>
        <v>0</v>
      </c>
      <c r="E57" s="16">
        <f t="shared" si="1"/>
        <v>100</v>
      </c>
      <c r="F57" s="16"/>
      <c r="G57" s="16"/>
      <c r="H57" s="16" vm="1618">
        <f t="shared" ca="1" si="5"/>
        <v>43.51</v>
      </c>
      <c r="I57" s="16" vm="207">
        <f ca="1"/>
        <v>44616</v>
      </c>
      <c r="J57" s="16" vm="1619">
        <f ca="1"/>
        <v>5536579</v>
      </c>
      <c r="K57" s="16" vm="1620">
        <f ca="1"/>
        <v>40.57</v>
      </c>
      <c r="L57" s="16" vm="1621">
        <f ca="1"/>
        <v>43.63</v>
      </c>
      <c r="M57" s="16" vm="1622">
        <f ca="1"/>
        <v>40.450000000000003</v>
      </c>
      <c r="N57" s="16" vm="1618">
        <f ca="1"/>
        <v>43.51</v>
      </c>
    </row>
    <row r="58" spans="1:14" x14ac:dyDescent="0.4">
      <c r="A58" s="15">
        <f t="shared" ca="1" si="2"/>
        <v>4512</v>
      </c>
      <c r="B58" s="16">
        <f t="shared" ca="1" si="0"/>
        <v>4626.5500000000011</v>
      </c>
      <c r="C58" s="17">
        <f t="shared" ca="1" si="3"/>
        <v>-114.55000000000109</v>
      </c>
      <c r="D58" s="17">
        <f t="shared" si="4"/>
        <v>0</v>
      </c>
      <c r="E58" s="16">
        <f t="shared" si="1"/>
        <v>100</v>
      </c>
      <c r="F58" s="16"/>
      <c r="G58" s="16"/>
      <c r="H58" s="16" vm="1623">
        <f t="shared" ca="1" si="5"/>
        <v>45.12</v>
      </c>
      <c r="I58" s="16" vm="213">
        <f ca="1"/>
        <v>44617</v>
      </c>
      <c r="J58" s="16" vm="1624">
        <f ca="1"/>
        <v>5417858</v>
      </c>
      <c r="K58" s="16" vm="1625">
        <f ca="1"/>
        <v>43.78</v>
      </c>
      <c r="L58" s="16" vm="1626">
        <f ca="1"/>
        <v>45.15</v>
      </c>
      <c r="M58" s="16" vm="1469">
        <f ca="1"/>
        <v>43.42</v>
      </c>
      <c r="N58" s="16" vm="1623">
        <f ca="1"/>
        <v>45.12</v>
      </c>
    </row>
    <row r="59" spans="1:14" x14ac:dyDescent="0.4">
      <c r="A59" s="15">
        <f t="shared" ca="1" si="2"/>
        <v>4429</v>
      </c>
      <c r="B59" s="16">
        <f t="shared" ca="1" si="0"/>
        <v>4626.5500000000011</v>
      </c>
      <c r="C59" s="17">
        <f t="shared" ca="1" si="3"/>
        <v>-197.55000000000109</v>
      </c>
      <c r="D59" s="17">
        <f t="shared" si="4"/>
        <v>0</v>
      </c>
      <c r="E59" s="16">
        <f t="shared" si="1"/>
        <v>100</v>
      </c>
      <c r="F59" s="16"/>
      <c r="G59" s="16"/>
      <c r="H59" s="16" vm="1627">
        <f t="shared" ca="1" si="5"/>
        <v>44.29</v>
      </c>
      <c r="I59" s="16" vm="219">
        <f ca="1"/>
        <v>44620</v>
      </c>
      <c r="J59" s="16" vm="1628">
        <f ca="1"/>
        <v>6383462</v>
      </c>
      <c r="K59" s="16" vm="1629">
        <f ca="1"/>
        <v>44.26</v>
      </c>
      <c r="L59" s="16" vm="1454">
        <f ca="1"/>
        <v>44.8</v>
      </c>
      <c r="M59" s="16" vm="1530">
        <f ca="1"/>
        <v>43.45</v>
      </c>
      <c r="N59" s="16" vm="1627">
        <f ca="1"/>
        <v>44.29</v>
      </c>
    </row>
    <row r="60" spans="1:14" x14ac:dyDescent="0.4">
      <c r="A60" s="15">
        <f t="shared" ca="1" si="2"/>
        <v>4192</v>
      </c>
      <c r="B60" s="16">
        <f t="shared" ca="1" si="0"/>
        <v>4626.5500000000011</v>
      </c>
      <c r="C60" s="17">
        <f t="shared" ca="1" si="3"/>
        <v>-434.55000000000109</v>
      </c>
      <c r="D60" s="17">
        <f t="shared" si="4"/>
        <v>0</v>
      </c>
      <c r="E60" s="16">
        <f t="shared" si="1"/>
        <v>100</v>
      </c>
      <c r="F60" s="16"/>
      <c r="G60" s="16"/>
      <c r="H60" s="16" vm="1630">
        <f t="shared" ca="1" si="5"/>
        <v>41.92</v>
      </c>
      <c r="I60" s="16" vm="225">
        <f ca="1"/>
        <v>44621</v>
      </c>
      <c r="J60" s="16" vm="1631">
        <f ca="1"/>
        <v>5925730</v>
      </c>
      <c r="K60" s="16" vm="1632">
        <f ca="1"/>
        <v>44.1</v>
      </c>
      <c r="L60" s="16" vm="1633">
        <f ca="1"/>
        <v>44.11</v>
      </c>
      <c r="M60" s="16" vm="1527">
        <f ca="1"/>
        <v>41.68</v>
      </c>
      <c r="N60" s="16" vm="1630">
        <f ca="1"/>
        <v>41.92</v>
      </c>
    </row>
    <row r="61" spans="1:14" x14ac:dyDescent="0.4">
      <c r="A61" s="15">
        <f t="shared" ca="1" si="2"/>
        <v>4373</v>
      </c>
      <c r="B61" s="16">
        <f t="shared" ca="1" si="0"/>
        <v>4626.5500000000011</v>
      </c>
      <c r="C61" s="17">
        <f t="shared" ca="1" si="3"/>
        <v>-253.55000000000109</v>
      </c>
      <c r="D61" s="17">
        <f t="shared" si="4"/>
        <v>0</v>
      </c>
      <c r="E61" s="16">
        <f t="shared" si="1"/>
        <v>100</v>
      </c>
      <c r="F61" s="16"/>
      <c r="G61" s="16"/>
      <c r="H61" s="16" vm="1634">
        <f t="shared" ca="1" si="5"/>
        <v>43.73</v>
      </c>
      <c r="I61" s="16" vm="229">
        <f ca="1"/>
        <v>44622</v>
      </c>
      <c r="J61" s="16" vm="1635">
        <f ca="1"/>
        <v>5813651</v>
      </c>
      <c r="K61" s="16" vm="1561">
        <f ca="1"/>
        <v>42.95</v>
      </c>
      <c r="L61" s="16" vm="1636">
        <f ca="1"/>
        <v>44.237000000000002</v>
      </c>
      <c r="M61" s="16" vm="1525">
        <f ca="1"/>
        <v>42.51</v>
      </c>
      <c r="N61" s="16" vm="1634">
        <f ca="1"/>
        <v>43.73</v>
      </c>
    </row>
    <row r="62" spans="1:14" x14ac:dyDescent="0.4">
      <c r="A62" s="15">
        <f t="shared" ca="1" si="2"/>
        <v>4335</v>
      </c>
      <c r="B62" s="16">
        <f t="shared" ca="1" si="0"/>
        <v>4626.5500000000011</v>
      </c>
      <c r="C62" s="17">
        <f t="shared" ca="1" si="3"/>
        <v>-291.55000000000109</v>
      </c>
      <c r="D62" s="17">
        <f t="shared" si="4"/>
        <v>0</v>
      </c>
      <c r="E62" s="16">
        <f t="shared" si="1"/>
        <v>100</v>
      </c>
      <c r="F62" s="16"/>
      <c r="G62" s="16"/>
      <c r="H62" s="16" vm="1637">
        <f t="shared" ca="1" si="5"/>
        <v>43.35</v>
      </c>
      <c r="I62" s="16" vm="235">
        <f ca="1"/>
        <v>44623</v>
      </c>
      <c r="J62" s="16" vm="1638">
        <f ca="1"/>
        <v>4957440</v>
      </c>
      <c r="K62" s="16" vm="1639">
        <f ca="1"/>
        <v>44.98</v>
      </c>
      <c r="L62" s="16" vm="1623">
        <f ca="1"/>
        <v>45.12</v>
      </c>
      <c r="M62" s="16" vm="1640">
        <f ca="1"/>
        <v>43.05</v>
      </c>
      <c r="N62" s="16" vm="1637">
        <f ca="1"/>
        <v>43.35</v>
      </c>
    </row>
    <row r="63" spans="1:14" x14ac:dyDescent="0.4">
      <c r="A63" s="15">
        <f t="shared" ca="1" si="2"/>
        <v>4154</v>
      </c>
      <c r="B63" s="16">
        <f t="shared" ca="1" si="0"/>
        <v>4626.5500000000011</v>
      </c>
      <c r="C63" s="17">
        <f t="shared" ca="1" si="3"/>
        <v>-472.55000000000109</v>
      </c>
      <c r="D63" s="17">
        <f t="shared" si="4"/>
        <v>0</v>
      </c>
      <c r="E63" s="16">
        <f t="shared" si="1"/>
        <v>100</v>
      </c>
      <c r="F63" s="16"/>
      <c r="G63" s="16"/>
      <c r="H63" s="16" vm="1641">
        <f t="shared" ca="1" si="5"/>
        <v>41.54</v>
      </c>
      <c r="I63" s="16" vm="240">
        <f ca="1"/>
        <v>44624</v>
      </c>
      <c r="J63" s="16" vm="1642">
        <f ca="1"/>
        <v>6807695</v>
      </c>
      <c r="K63" s="16" vm="1566">
        <f ca="1"/>
        <v>42.62</v>
      </c>
      <c r="L63" s="16" vm="1643">
        <f ca="1"/>
        <v>42.89</v>
      </c>
      <c r="M63" s="16" vm="1644">
        <f ca="1"/>
        <v>40.409999999999997</v>
      </c>
      <c r="N63" s="16" vm="1641">
        <f ca="1"/>
        <v>41.54</v>
      </c>
    </row>
    <row r="64" spans="1:14" x14ac:dyDescent="0.4">
      <c r="A64" s="15">
        <f t="shared" ca="1" si="2"/>
        <v>3747.9999999999995</v>
      </c>
      <c r="B64" s="16">
        <f t="shared" ca="1" si="0"/>
        <v>4626.5500000000011</v>
      </c>
      <c r="C64" s="17">
        <f t="shared" ca="1" si="3"/>
        <v>-878.55000000000155</v>
      </c>
      <c r="D64" s="17">
        <f t="shared" si="4"/>
        <v>0</v>
      </c>
      <c r="E64" s="16">
        <f t="shared" si="1"/>
        <v>100</v>
      </c>
      <c r="F64" s="16"/>
      <c r="G64" s="16"/>
      <c r="H64" s="16" vm="1645">
        <f t="shared" ca="1" si="5"/>
        <v>37.479999999999997</v>
      </c>
      <c r="I64" s="16" vm="246">
        <f ca="1"/>
        <v>44627</v>
      </c>
      <c r="J64" s="16" vm="1646">
        <f ca="1"/>
        <v>9245104</v>
      </c>
      <c r="K64" s="16" vm="1647">
        <f ca="1"/>
        <v>41.52</v>
      </c>
      <c r="L64" s="16" vm="1647">
        <f ca="1"/>
        <v>41.52</v>
      </c>
      <c r="M64" s="16" vm="1648">
        <f ca="1"/>
        <v>37.44</v>
      </c>
      <c r="N64" s="16" vm="1645">
        <f ca="1"/>
        <v>37.479999999999997</v>
      </c>
    </row>
    <row r="65" spans="1:14" x14ac:dyDescent="0.4">
      <c r="A65" s="15">
        <f t="shared" ca="1" si="2"/>
        <v>3763.0000000000005</v>
      </c>
      <c r="B65" s="16">
        <f t="shared" ca="1" si="0"/>
        <v>4626.5500000000011</v>
      </c>
      <c r="C65" s="17">
        <f t="shared" ca="1" si="3"/>
        <v>-863.55000000000064</v>
      </c>
      <c r="D65" s="17">
        <f t="shared" si="4"/>
        <v>0</v>
      </c>
      <c r="E65" s="16">
        <f t="shared" si="1"/>
        <v>100</v>
      </c>
      <c r="F65" s="16"/>
      <c r="G65" s="16"/>
      <c r="H65" s="16" vm="1649">
        <f t="shared" ca="1" si="5"/>
        <v>37.630000000000003</v>
      </c>
      <c r="I65" s="16" vm="252">
        <f ca="1"/>
        <v>44628</v>
      </c>
      <c r="J65" s="16" vm="1650">
        <f ca="1"/>
        <v>8132132</v>
      </c>
      <c r="K65" s="16" vm="1651">
        <f ca="1"/>
        <v>37.79</v>
      </c>
      <c r="L65" s="16" vm="1652">
        <f ca="1"/>
        <v>38.954999999999998</v>
      </c>
      <c r="M65" s="16" vm="1653">
        <f ca="1"/>
        <v>36.46</v>
      </c>
      <c r="N65" s="16" vm="1649">
        <f ca="1"/>
        <v>37.630000000000003</v>
      </c>
    </row>
    <row r="66" spans="1:14" x14ac:dyDescent="0.4">
      <c r="A66" s="15">
        <f t="shared" ca="1" si="2"/>
        <v>4028</v>
      </c>
      <c r="B66" s="16">
        <f t="shared" ca="1" si="0"/>
        <v>4626.5500000000011</v>
      </c>
      <c r="C66" s="17">
        <f t="shared" ca="1" si="3"/>
        <v>-598.55000000000109</v>
      </c>
      <c r="D66" s="17">
        <f t="shared" si="4"/>
        <v>0</v>
      </c>
      <c r="E66" s="16">
        <f t="shared" si="1"/>
        <v>100</v>
      </c>
      <c r="F66" s="16"/>
      <c r="G66" s="16"/>
      <c r="H66" s="16" vm="1654">
        <f t="shared" ca="1" si="5"/>
        <v>40.28</v>
      </c>
      <c r="I66" s="16" vm="258">
        <f ca="1"/>
        <v>44629</v>
      </c>
      <c r="J66" s="16" vm="1655">
        <f ca="1"/>
        <v>6192910</v>
      </c>
      <c r="K66" s="16" vm="1656">
        <f ca="1"/>
        <v>39.19</v>
      </c>
      <c r="L66" s="16" vm="1657">
        <f ca="1"/>
        <v>40.9101</v>
      </c>
      <c r="M66" s="16" vm="1658">
        <f ca="1"/>
        <v>39.0456</v>
      </c>
      <c r="N66" s="16" vm="1654">
        <f ca="1"/>
        <v>40.28</v>
      </c>
    </row>
    <row r="67" spans="1:14" x14ac:dyDescent="0.4">
      <c r="A67" s="15">
        <f t="shared" ca="1" si="2"/>
        <v>4089</v>
      </c>
      <c r="B67" s="16">
        <f t="shared" ca="1" si="0"/>
        <v>4626.5500000000011</v>
      </c>
      <c r="C67" s="17">
        <f t="shared" ca="1" si="3"/>
        <v>-537.55000000000109</v>
      </c>
      <c r="D67" s="17">
        <f t="shared" si="4"/>
        <v>0</v>
      </c>
      <c r="E67" s="16">
        <f t="shared" si="1"/>
        <v>100</v>
      </c>
      <c r="F67" s="16"/>
      <c r="G67" s="16"/>
      <c r="H67" s="16" vm="1659">
        <f t="shared" ca="1" si="5"/>
        <v>40.89</v>
      </c>
      <c r="I67" s="16" vm="264">
        <f ca="1"/>
        <v>44630</v>
      </c>
      <c r="J67" s="16" vm="1660">
        <f ca="1"/>
        <v>5525428</v>
      </c>
      <c r="K67" s="16" vm="1661">
        <f ca="1"/>
        <v>39.18</v>
      </c>
      <c r="L67" s="16" vm="1662">
        <f ca="1"/>
        <v>41.07</v>
      </c>
      <c r="M67" s="16" vm="1663">
        <f ca="1"/>
        <v>38.950000000000003</v>
      </c>
      <c r="N67" s="16" vm="1659">
        <f ca="1"/>
        <v>40.89</v>
      </c>
    </row>
    <row r="68" spans="1:14" x14ac:dyDescent="0.4">
      <c r="I68" s="10" vm="269">
        <f ca="1"/>
        <v>44631</v>
      </c>
      <c r="J68" s="10" vm="1664">
        <f ca="1"/>
        <v>3744069</v>
      </c>
      <c r="K68" s="10" vm="1665">
        <f ca="1"/>
        <v>41.2</v>
      </c>
      <c r="L68" s="10" vm="1666">
        <f ca="1"/>
        <v>41.5</v>
      </c>
      <c r="M68" s="10" vm="1667">
        <f ca="1"/>
        <v>40.06</v>
      </c>
      <c r="N68" s="10" vm="1668">
        <f ca="1"/>
        <v>40.11</v>
      </c>
    </row>
  </sheetData>
  <conditionalFormatting sqref="C21:D21 C22:C66 D22:D67">
    <cfRule type="cellIs" dxfId="59" priority="3" operator="greaterThan">
      <formula>0</formula>
    </cfRule>
    <cfRule type="cellIs" dxfId="58" priority="4" operator="lessThan">
      <formula>0</formula>
    </cfRule>
  </conditionalFormatting>
  <conditionalFormatting sqref="C67">
    <cfRule type="cellIs" dxfId="57" priority="1" operator="greaterThan">
      <formula>0</formula>
    </cfRule>
    <cfRule type="cellIs" dxfId="56" priority="2" operator="lessThan">
      <formula>0</formula>
    </cfRule>
  </conditionalFormatting>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9C002-9693-4828-B58D-3AD03C14B142}">
  <dimension ref="A1:N68"/>
  <sheetViews>
    <sheetView topLeftCell="A34" zoomScale="66" zoomScaleNormal="55" workbookViewId="0">
      <selection activeCell="I20" sqref="I20:N20"/>
    </sheetView>
  </sheetViews>
  <sheetFormatPr defaultColWidth="8.86328125" defaultRowHeight="13.9" x14ac:dyDescent="0.4"/>
  <cols>
    <col min="1" max="1" width="18.6640625" style="10" bestFit="1" customWidth="1"/>
    <col min="2" max="2" width="14.3984375" style="10" customWidth="1"/>
    <col min="3" max="3" width="13.59765625" style="10" customWidth="1"/>
    <col min="4" max="4" width="15.86328125" style="10" customWidth="1"/>
    <col min="5" max="5" width="35.796875" style="10" customWidth="1"/>
    <col min="6" max="6" width="18.9296875" style="10" customWidth="1"/>
    <col min="7" max="7" width="14.265625" style="10" customWidth="1"/>
    <col min="8" max="8" width="21.1328125" style="10" customWidth="1"/>
    <col min="9" max="9" width="12.6640625" style="10" customWidth="1"/>
    <col min="10" max="10" width="15.19921875" style="10" customWidth="1"/>
    <col min="11" max="11" width="13.33203125" style="10" customWidth="1"/>
    <col min="12" max="14" width="12.1328125" style="10" customWidth="1"/>
    <col min="15" max="16384" width="8.86328125" style="10"/>
  </cols>
  <sheetData>
    <row r="1" spans="1:14" ht="30.4" x14ac:dyDescent="0.8">
      <c r="A1" s="21" t="e" vm="1669">
        <v>#VALUE!</v>
      </c>
      <c r="B1" s="19"/>
      <c r="C1" s="19"/>
      <c r="D1" s="19"/>
      <c r="E1" s="19"/>
      <c r="F1" s="19"/>
      <c r="G1" s="19"/>
      <c r="H1" s="19"/>
      <c r="I1" s="19"/>
      <c r="J1" s="19"/>
      <c r="K1" s="19"/>
      <c r="L1" s="19"/>
      <c r="M1" s="19"/>
      <c r="N1" s="19"/>
    </row>
    <row r="3" spans="1:14" ht="18.75" x14ac:dyDescent="0.5">
      <c r="A3" s="11" t="s">
        <v>96</v>
      </c>
      <c r="B3" s="12">
        <f ca="1">MIN(N21:N66)</f>
        <v>131.75</v>
      </c>
      <c r="E3" s="11" t="s">
        <v>122</v>
      </c>
      <c r="F3" s="12">
        <f ca="1">SUM(A21:A67)</f>
        <v>759238.05</v>
      </c>
      <c r="I3" s="13">
        <v>44562</v>
      </c>
    </row>
    <row r="4" spans="1:14" ht="18.75" x14ac:dyDescent="0.5">
      <c r="A4" s="11" t="s">
        <v>97</v>
      </c>
      <c r="B4" s="14">
        <f ca="1">MAX(N21:N66)</f>
        <v>157.88999999999999</v>
      </c>
    </row>
    <row r="6" spans="1:14" x14ac:dyDescent="0.4">
      <c r="A6" s="10" t="s">
        <v>85</v>
      </c>
    </row>
    <row r="17" spans="1:14" x14ac:dyDescent="0.4">
      <c r="B17" s="10" t="s">
        <v>99</v>
      </c>
      <c r="C17" s="10" t="s">
        <v>95</v>
      </c>
    </row>
    <row r="18" spans="1:14" x14ac:dyDescent="0.4">
      <c r="A18" s="10" t="s">
        <v>86</v>
      </c>
      <c r="B18" s="10">
        <v>21</v>
      </c>
      <c r="C18" s="10">
        <v>22</v>
      </c>
    </row>
    <row r="20" spans="1:14" ht="15" x14ac:dyDescent="0.4">
      <c r="A20" s="20" t="s">
        <v>87</v>
      </c>
      <c r="B20" s="20" t="s">
        <v>88</v>
      </c>
      <c r="C20" s="20" t="s">
        <v>89</v>
      </c>
      <c r="D20" s="20" t="s">
        <v>95</v>
      </c>
      <c r="E20" s="20" t="s">
        <v>123</v>
      </c>
      <c r="F20" s="20" t="s">
        <v>90</v>
      </c>
      <c r="G20" s="20" t="s">
        <v>91</v>
      </c>
      <c r="H20" s="20" t="s">
        <v>92</v>
      </c>
      <c r="I20" s="22" t="str" cm="1">
        <f t="array" aca="1" ref="I20:N68" ca="1">_xlfn.STOCKHISTORY(A1,I3,TODAY(),0,1,0,5,2,3,4,1)</f>
        <v>Date</v>
      </c>
      <c r="J20" s="22" t="str">
        <f ca="1"/>
        <v>Volume</v>
      </c>
      <c r="K20" s="22" t="str">
        <f ca="1"/>
        <v>Open</v>
      </c>
      <c r="L20" s="22" t="str">
        <f ca="1"/>
        <v>High</v>
      </c>
      <c r="M20" s="22" t="str">
        <f ca="1"/>
        <v>Low</v>
      </c>
      <c r="N20" s="22" t="str">
        <f ca="1"/>
        <v>Close</v>
      </c>
    </row>
    <row r="21" spans="1:14" x14ac:dyDescent="0.4">
      <c r="A21" s="15">
        <f ca="1">E21*N21</f>
        <v>15676</v>
      </c>
      <c r="B21" s="16">
        <f t="shared" ref="B21:B67" ca="1" si="0">IF(ROW()=B$18,(F21*H21)-(G21*H21),(F21*H21)-(G21*H21)+B20)</f>
        <v>15676</v>
      </c>
      <c r="C21" s="17">
        <f ca="1">A21-B21</f>
        <v>0</v>
      </c>
      <c r="D21" s="17">
        <f>IF(AND(F21&gt;0,ROW()&gt;C$18),N21-$N$21,0)-IF(AND(G21&gt;0,ROW()&gt;C$18),N21-$N$21,0)</f>
        <v>0</v>
      </c>
      <c r="E21" s="16">
        <f t="shared" ref="E21:E67" si="1">IF(ROW()=B$18,F21-G21,(F21-G21)+E20)</f>
        <v>100</v>
      </c>
      <c r="F21" s="16">
        <v>100</v>
      </c>
      <c r="G21" s="16"/>
      <c r="H21" s="16" vm="1670">
        <f ca="1">N21</f>
        <v>156.76</v>
      </c>
      <c r="I21" s="16" vm="3">
        <f ca="1"/>
        <v>44564</v>
      </c>
      <c r="J21" s="16" vm="1671">
        <f ca="1"/>
        <v>10228257</v>
      </c>
      <c r="K21" s="16" vm="1672">
        <f ca="1"/>
        <v>155.83000000000001</v>
      </c>
      <c r="L21" s="16" vm="1673">
        <f ca="1"/>
        <v>157.56</v>
      </c>
      <c r="M21" s="16" vm="1674">
        <f ca="1"/>
        <v>155.36000000000001</v>
      </c>
      <c r="N21" s="16" vm="1670">
        <f ca="1"/>
        <v>156.76</v>
      </c>
    </row>
    <row r="22" spans="1:14" x14ac:dyDescent="0.4">
      <c r="A22" s="15">
        <f t="shared" ref="A22:A67" ca="1" si="2">E22*N22</f>
        <v>15572.999999999998</v>
      </c>
      <c r="B22" s="16">
        <f t="shared" ca="1" si="0"/>
        <v>15676</v>
      </c>
      <c r="C22" s="17">
        <f t="shared" ref="C22:C67" ca="1" si="3">A22-B22</f>
        <v>-103.00000000000182</v>
      </c>
      <c r="D22" s="17">
        <f t="shared" ref="D22:D67" si="4">IF(AND(F22&gt;0,ROW()&gt;C$18),N22-$N$21,0)-IF(AND(G22&gt;0,ROW()&gt;C$18),N22-$N$21,0)</f>
        <v>0</v>
      </c>
      <c r="E22" s="16">
        <f t="shared" si="1"/>
        <v>100</v>
      </c>
      <c r="F22" s="16"/>
      <c r="G22" s="16"/>
      <c r="H22" s="16" vm="1675">
        <f t="shared" ref="H22:H67" ca="1" si="5">N22</f>
        <v>155.72999999999999</v>
      </c>
      <c r="I22" s="16" vm="9">
        <f ca="1"/>
        <v>44565</v>
      </c>
      <c r="J22" s="16" vm="1676">
        <f ca="1"/>
        <v>16582041</v>
      </c>
      <c r="K22" s="16" vm="1677">
        <f ca="1"/>
        <v>158.59</v>
      </c>
      <c r="L22" s="16" vm="1678">
        <f ca="1"/>
        <v>160.32</v>
      </c>
      <c r="M22" s="16" vm="1679">
        <f ca="1"/>
        <v>155.55000000000001</v>
      </c>
      <c r="N22" s="16" vm="1675">
        <f ca="1"/>
        <v>155.72999999999999</v>
      </c>
    </row>
    <row r="23" spans="1:14" x14ac:dyDescent="0.4">
      <c r="A23" s="15">
        <f t="shared" ca="1" si="2"/>
        <v>15519</v>
      </c>
      <c r="B23" s="16">
        <f t="shared" ca="1" si="0"/>
        <v>15676</v>
      </c>
      <c r="C23" s="17">
        <f t="shared" ca="1" si="3"/>
        <v>-157</v>
      </c>
      <c r="D23" s="17">
        <f t="shared" si="4"/>
        <v>0</v>
      </c>
      <c r="E23" s="16">
        <f t="shared" si="1"/>
        <v>100</v>
      </c>
      <c r="F23" s="16"/>
      <c r="G23" s="16"/>
      <c r="H23" s="16" vm="1680">
        <f t="shared" ca="1" si="5"/>
        <v>155.19</v>
      </c>
      <c r="I23" s="16" vm="15">
        <f ca="1"/>
        <v>44566</v>
      </c>
      <c r="J23" s="16" vm="1681">
        <f ca="1"/>
        <v>12272097</v>
      </c>
      <c r="K23" s="16" vm="1682">
        <f ca="1"/>
        <v>156.52000000000001</v>
      </c>
      <c r="L23" s="16" vm="1683">
        <f ca="1"/>
        <v>159.38</v>
      </c>
      <c r="M23" s="16" vm="1684">
        <f ca="1"/>
        <v>155.1</v>
      </c>
      <c r="N23" s="16" vm="1680">
        <f ca="1"/>
        <v>155.19</v>
      </c>
    </row>
    <row r="24" spans="1:14" x14ac:dyDescent="0.4">
      <c r="A24" s="15">
        <f t="shared" ca="1" si="2"/>
        <v>15690</v>
      </c>
      <c r="B24" s="16">
        <f t="shared" ca="1" si="0"/>
        <v>15676</v>
      </c>
      <c r="C24" s="17">
        <f t="shared" ca="1" si="3"/>
        <v>14</v>
      </c>
      <c r="D24" s="17">
        <f t="shared" si="4"/>
        <v>0</v>
      </c>
      <c r="E24" s="16">
        <f t="shared" si="1"/>
        <v>100</v>
      </c>
      <c r="F24" s="16"/>
      <c r="G24" s="16"/>
      <c r="H24" s="16" vm="1685">
        <f t="shared" ca="1" si="5"/>
        <v>156.9</v>
      </c>
      <c r="I24" s="16" vm="21">
        <f ca="1"/>
        <v>44567</v>
      </c>
      <c r="J24" s="16" vm="1686">
        <f ca="1"/>
        <v>11095326</v>
      </c>
      <c r="K24" s="16" vm="1687">
        <f ca="1"/>
        <v>156.24</v>
      </c>
      <c r="L24" s="16" vm="1688">
        <f ca="1"/>
        <v>157.77000000000001</v>
      </c>
      <c r="M24" s="16" vm="1689">
        <f ca="1"/>
        <v>153.67910000000001</v>
      </c>
      <c r="N24" s="16" vm="1685">
        <f ca="1"/>
        <v>156.9</v>
      </c>
    </row>
    <row r="25" spans="1:14" x14ac:dyDescent="0.4">
      <c r="A25" s="15">
        <f t="shared" ca="1" si="2"/>
        <v>18939.600000000002</v>
      </c>
      <c r="B25" s="16">
        <f t="shared" ca="1" si="0"/>
        <v>18832.599999999999</v>
      </c>
      <c r="C25" s="17">
        <f t="shared" ca="1" si="3"/>
        <v>107.00000000000364</v>
      </c>
      <c r="D25" s="17">
        <f t="shared" ca="1" si="4"/>
        <v>1.0700000000000216</v>
      </c>
      <c r="E25" s="16">
        <f t="shared" si="1"/>
        <v>120</v>
      </c>
      <c r="F25" s="16">
        <v>20</v>
      </c>
      <c r="G25" s="16"/>
      <c r="H25" s="16" vm="1690">
        <f t="shared" ca="1" si="5"/>
        <v>157.83000000000001</v>
      </c>
      <c r="I25" s="16" vm="27">
        <f ca="1"/>
        <v>44568</v>
      </c>
      <c r="J25" s="16" vm="1691">
        <f ca="1"/>
        <v>9554622</v>
      </c>
      <c r="K25" s="16" vm="1685">
        <f ca="1"/>
        <v>156.9</v>
      </c>
      <c r="L25" s="16" vm="1692">
        <f ca="1"/>
        <v>159.30000000000001</v>
      </c>
      <c r="M25" s="16" vm="1693">
        <f ca="1"/>
        <v>156.29</v>
      </c>
      <c r="N25" s="16" vm="1690">
        <f ca="1"/>
        <v>157.83000000000001</v>
      </c>
    </row>
    <row r="26" spans="1:14" x14ac:dyDescent="0.4">
      <c r="A26" s="15">
        <f t="shared" ca="1" si="2"/>
        <v>18792</v>
      </c>
      <c r="B26" s="16">
        <f t="shared" ca="1" si="0"/>
        <v>18832.599999999999</v>
      </c>
      <c r="C26" s="17">
        <f t="shared" ca="1" si="3"/>
        <v>-40.599999999998545</v>
      </c>
      <c r="D26" s="17">
        <f t="shared" si="4"/>
        <v>0</v>
      </c>
      <c r="E26" s="16">
        <f t="shared" si="1"/>
        <v>120</v>
      </c>
      <c r="F26" s="16"/>
      <c r="G26" s="16"/>
      <c r="H26" s="16" vm="1694">
        <f t="shared" ca="1" si="5"/>
        <v>156.6</v>
      </c>
      <c r="I26" s="16" vm="33">
        <f ca="1"/>
        <v>44571</v>
      </c>
      <c r="J26" s="16" vm="1695">
        <f ca="1"/>
        <v>8672855</v>
      </c>
      <c r="K26" s="16" vm="1696">
        <f ca="1"/>
        <v>157.97999999999999</v>
      </c>
      <c r="L26" s="16" vm="1697">
        <f ca="1"/>
        <v>158.27000000000001</v>
      </c>
      <c r="M26" s="16" vm="1698">
        <f ca="1"/>
        <v>154.65</v>
      </c>
      <c r="N26" s="16" vm="1694">
        <f ca="1"/>
        <v>156.6</v>
      </c>
    </row>
    <row r="27" spans="1:14" x14ac:dyDescent="0.4">
      <c r="A27" s="15">
        <f t="shared" ca="1" si="2"/>
        <v>18946.8</v>
      </c>
      <c r="B27" s="16">
        <f t="shared" ca="1" si="0"/>
        <v>18832.599999999999</v>
      </c>
      <c r="C27" s="17">
        <f t="shared" ca="1" si="3"/>
        <v>114.20000000000073</v>
      </c>
      <c r="D27" s="17">
        <f t="shared" si="4"/>
        <v>0</v>
      </c>
      <c r="E27" s="16">
        <f t="shared" si="1"/>
        <v>120</v>
      </c>
      <c r="F27" s="16"/>
      <c r="G27" s="16"/>
      <c r="H27" s="16" vm="1699">
        <f t="shared" ca="1" si="5"/>
        <v>157.88999999999999</v>
      </c>
      <c r="I27" s="16" vm="39">
        <f ca="1"/>
        <v>44572</v>
      </c>
      <c r="J27" s="16" vm="1700">
        <f ca="1"/>
        <v>8042556</v>
      </c>
      <c r="K27" s="16" vm="1701">
        <f ca="1"/>
        <v>156.62</v>
      </c>
      <c r="L27" s="16" vm="1702">
        <f ca="1"/>
        <v>158.22</v>
      </c>
      <c r="M27" s="16" vm="1703">
        <f ca="1"/>
        <v>155.94550000000001</v>
      </c>
      <c r="N27" s="16" vm="1699">
        <f ca="1"/>
        <v>157.88999999999999</v>
      </c>
    </row>
    <row r="28" spans="1:14" x14ac:dyDescent="0.4">
      <c r="A28" s="15">
        <f t="shared" ca="1" si="2"/>
        <v>18936</v>
      </c>
      <c r="B28" s="16">
        <f t="shared" ca="1" si="0"/>
        <v>18832.599999999999</v>
      </c>
      <c r="C28" s="17">
        <f t="shared" ca="1" si="3"/>
        <v>103.40000000000146</v>
      </c>
      <c r="D28" s="17">
        <f t="shared" si="4"/>
        <v>0</v>
      </c>
      <c r="E28" s="16">
        <f t="shared" si="1"/>
        <v>120</v>
      </c>
      <c r="F28" s="16"/>
      <c r="G28" s="16"/>
      <c r="H28" s="16" vm="1704">
        <f t="shared" ca="1" si="5"/>
        <v>157.80000000000001</v>
      </c>
      <c r="I28" s="16" vm="45">
        <f ca="1"/>
        <v>44573</v>
      </c>
      <c r="J28" s="16" vm="1705">
        <f ca="1"/>
        <v>6995649</v>
      </c>
      <c r="K28" s="16" vm="1706">
        <f ca="1"/>
        <v>158.5</v>
      </c>
      <c r="L28" s="16" vm="1707">
        <f ca="1"/>
        <v>158.99</v>
      </c>
      <c r="M28" s="16" vm="1708">
        <f ca="1"/>
        <v>156.33000000000001</v>
      </c>
      <c r="N28" s="16" vm="1704">
        <f ca="1"/>
        <v>157.80000000000001</v>
      </c>
    </row>
    <row r="29" spans="1:14" x14ac:dyDescent="0.4">
      <c r="A29" s="15">
        <f t="shared" ca="1" si="2"/>
        <v>18652.8</v>
      </c>
      <c r="B29" s="16">
        <f t="shared" ca="1" si="0"/>
        <v>18832.599999999999</v>
      </c>
      <c r="C29" s="17">
        <f t="shared" ca="1" si="3"/>
        <v>-179.79999999999927</v>
      </c>
      <c r="D29" s="17">
        <f t="shared" si="4"/>
        <v>0</v>
      </c>
      <c r="E29" s="16">
        <f t="shared" si="1"/>
        <v>120</v>
      </c>
      <c r="F29" s="16"/>
      <c r="G29" s="16"/>
      <c r="H29" s="16" vm="1709">
        <f t="shared" ca="1" si="5"/>
        <v>155.44</v>
      </c>
      <c r="I29" s="16" vm="51">
        <f ca="1"/>
        <v>44574</v>
      </c>
      <c r="J29" s="16" vm="1710">
        <f ca="1"/>
        <v>9680583</v>
      </c>
      <c r="K29" s="16" vm="1711">
        <f ca="1"/>
        <v>157.69999999999999</v>
      </c>
      <c r="L29" s="16" vm="1712">
        <f ca="1"/>
        <v>158.53</v>
      </c>
      <c r="M29" s="16" vm="1713">
        <f ca="1"/>
        <v>155.16999999999999</v>
      </c>
      <c r="N29" s="16" vm="1709">
        <f ca="1"/>
        <v>155.44</v>
      </c>
    </row>
    <row r="30" spans="1:14" x14ac:dyDescent="0.4">
      <c r="A30" s="15">
        <f t="shared" ca="1" si="2"/>
        <v>18232.8</v>
      </c>
      <c r="B30" s="16">
        <f t="shared" ca="1" si="0"/>
        <v>18832.599999999999</v>
      </c>
      <c r="C30" s="17">
        <f t="shared" ca="1" si="3"/>
        <v>-599.79999999999927</v>
      </c>
      <c r="D30" s="17">
        <f t="shared" si="4"/>
        <v>0</v>
      </c>
      <c r="E30" s="16">
        <f t="shared" si="1"/>
        <v>120</v>
      </c>
      <c r="F30" s="16"/>
      <c r="G30" s="16"/>
      <c r="H30" s="16" vm="1714">
        <f t="shared" ca="1" si="5"/>
        <v>151.94</v>
      </c>
      <c r="I30" s="16" vm="55">
        <f ca="1"/>
        <v>44575</v>
      </c>
      <c r="J30" s="16" vm="1715">
        <f ca="1"/>
        <v>16831957</v>
      </c>
      <c r="K30" s="16" vm="1716">
        <f ca="1"/>
        <v>152.35</v>
      </c>
      <c r="L30" s="16" vm="1717">
        <f ca="1"/>
        <v>152.62</v>
      </c>
      <c r="M30" s="16" vm="1718">
        <f ca="1"/>
        <v>148.41499999999999</v>
      </c>
      <c r="N30" s="16" vm="1714">
        <f ca="1"/>
        <v>151.94</v>
      </c>
    </row>
    <row r="31" spans="1:14" x14ac:dyDescent="0.4">
      <c r="A31" s="15">
        <f t="shared" ca="1" si="2"/>
        <v>18272.400000000001</v>
      </c>
      <c r="B31" s="16">
        <f t="shared" ca="1" si="0"/>
        <v>18832.599999999999</v>
      </c>
      <c r="C31" s="17">
        <f t="shared" ca="1" si="3"/>
        <v>-560.19999999999709</v>
      </c>
      <c r="D31" s="17">
        <f t="shared" si="4"/>
        <v>0</v>
      </c>
      <c r="E31" s="16">
        <f t="shared" si="1"/>
        <v>120</v>
      </c>
      <c r="F31" s="16"/>
      <c r="G31" s="16"/>
      <c r="H31" s="16" vm="1719">
        <f t="shared" ca="1" si="5"/>
        <v>152.27000000000001</v>
      </c>
      <c r="I31" s="16" vm="61">
        <f ca="1"/>
        <v>44579</v>
      </c>
      <c r="J31" s="16" vm="1720">
        <f ca="1"/>
        <v>10425768</v>
      </c>
      <c r="K31" s="16" vm="1721">
        <f ca="1"/>
        <v>151.11000000000001</v>
      </c>
      <c r="L31" s="16" vm="1722">
        <f ca="1"/>
        <v>153.13</v>
      </c>
      <c r="M31" s="16" vm="1723">
        <f ca="1"/>
        <v>149.83000000000001</v>
      </c>
      <c r="N31" s="16" vm="1719">
        <f ca="1"/>
        <v>152.27000000000001</v>
      </c>
    </row>
    <row r="32" spans="1:14" x14ac:dyDescent="0.4">
      <c r="A32" s="15">
        <f t="shared" ca="1" si="2"/>
        <v>18013.2</v>
      </c>
      <c r="B32" s="16">
        <f t="shared" ca="1" si="0"/>
        <v>18832.599999999999</v>
      </c>
      <c r="C32" s="17">
        <f t="shared" ca="1" si="3"/>
        <v>-819.39999999999782</v>
      </c>
      <c r="D32" s="17">
        <f t="shared" si="4"/>
        <v>0</v>
      </c>
      <c r="E32" s="16">
        <f t="shared" si="1"/>
        <v>120</v>
      </c>
      <c r="F32" s="16"/>
      <c r="G32" s="16"/>
      <c r="H32" s="16" vm="1724">
        <f t="shared" ca="1" si="5"/>
        <v>150.11000000000001</v>
      </c>
      <c r="I32" s="16" vm="67">
        <f ca="1"/>
        <v>44580</v>
      </c>
      <c r="J32" s="16" vm="1725">
        <f ca="1"/>
        <v>10413247</v>
      </c>
      <c r="K32" s="16" vm="1726">
        <f ca="1"/>
        <v>150.84</v>
      </c>
      <c r="L32" s="16" vm="1727">
        <f ca="1"/>
        <v>152.86000000000001</v>
      </c>
      <c r="M32" s="16" vm="1728">
        <f ca="1"/>
        <v>149.95500000000001</v>
      </c>
      <c r="N32" s="16" vm="1724">
        <f ca="1"/>
        <v>150.11000000000001</v>
      </c>
    </row>
    <row r="33" spans="1:14" x14ac:dyDescent="0.4">
      <c r="A33" s="15">
        <f t="shared" ca="1" si="2"/>
        <v>17714.400000000001</v>
      </c>
      <c r="B33" s="16">
        <f t="shared" ca="1" si="0"/>
        <v>18832.599999999999</v>
      </c>
      <c r="C33" s="17">
        <f t="shared" ca="1" si="3"/>
        <v>-1118.1999999999971</v>
      </c>
      <c r="D33" s="17">
        <f t="shared" si="4"/>
        <v>0</v>
      </c>
      <c r="E33" s="16">
        <f t="shared" si="1"/>
        <v>120</v>
      </c>
      <c r="F33" s="16"/>
      <c r="G33" s="16"/>
      <c r="H33" s="16" vm="1729">
        <f t="shared" ca="1" si="5"/>
        <v>147.62</v>
      </c>
      <c r="I33" s="16" vm="73">
        <f ca="1"/>
        <v>44581</v>
      </c>
      <c r="J33" s="16" vm="1730">
        <f ca="1"/>
        <v>11760374</v>
      </c>
      <c r="K33" s="16" vm="1731">
        <f ca="1"/>
        <v>150.905</v>
      </c>
      <c r="L33" s="16" vm="1732">
        <f ca="1"/>
        <v>152.66</v>
      </c>
      <c r="M33" s="16" vm="1733">
        <f ca="1"/>
        <v>147.15</v>
      </c>
      <c r="N33" s="16" vm="1729">
        <f ca="1"/>
        <v>147.62</v>
      </c>
    </row>
    <row r="34" spans="1:14" x14ac:dyDescent="0.4">
      <c r="A34" s="15">
        <f t="shared" ca="1" si="2"/>
        <v>16485.599999999999</v>
      </c>
      <c r="B34" s="16">
        <f t="shared" ca="1" si="0"/>
        <v>18832.599999999999</v>
      </c>
      <c r="C34" s="17">
        <f t="shared" ca="1" si="3"/>
        <v>-2347</v>
      </c>
      <c r="D34" s="17">
        <f t="shared" si="4"/>
        <v>0</v>
      </c>
      <c r="E34" s="16">
        <f t="shared" si="1"/>
        <v>120</v>
      </c>
      <c r="F34" s="16"/>
      <c r="G34" s="16"/>
      <c r="H34" s="16" vm="1734">
        <f t="shared" ca="1" si="5"/>
        <v>137.38</v>
      </c>
      <c r="I34" s="16" vm="79">
        <f ca="1"/>
        <v>44582</v>
      </c>
      <c r="J34" s="16" vm="1735">
        <f ca="1"/>
        <v>34491847</v>
      </c>
      <c r="K34" s="16" vm="1736">
        <f ca="1"/>
        <v>141.22999999999999</v>
      </c>
      <c r="L34" s="16" vm="1737">
        <f ca="1"/>
        <v>141.87</v>
      </c>
      <c r="M34" s="16" vm="1738">
        <f ca="1"/>
        <v>136.6319</v>
      </c>
      <c r="N34" s="16" vm="1734">
        <f ca="1"/>
        <v>137.38</v>
      </c>
    </row>
    <row r="35" spans="1:14" x14ac:dyDescent="0.4">
      <c r="A35" s="15">
        <f t="shared" ca="1" si="2"/>
        <v>16495.2</v>
      </c>
      <c r="B35" s="16">
        <f t="shared" ca="1" si="0"/>
        <v>18832.599999999999</v>
      </c>
      <c r="C35" s="17">
        <f t="shared" ca="1" si="3"/>
        <v>-2337.3999999999978</v>
      </c>
      <c r="D35" s="17">
        <f t="shared" si="4"/>
        <v>0</v>
      </c>
      <c r="E35" s="16">
        <f t="shared" si="1"/>
        <v>120</v>
      </c>
      <c r="F35" s="16"/>
      <c r="G35" s="16"/>
      <c r="H35" s="16" vm="1739">
        <f t="shared" ca="1" si="5"/>
        <v>137.46</v>
      </c>
      <c r="I35" s="16" vm="85">
        <f ca="1"/>
        <v>44585</v>
      </c>
      <c r="J35" s="16" vm="1740">
        <f ca="1"/>
        <v>31523846</v>
      </c>
      <c r="K35" s="16" vm="1741">
        <f ca="1"/>
        <v>134.82</v>
      </c>
      <c r="L35" s="16" vm="1742">
        <f ca="1"/>
        <v>137.68</v>
      </c>
      <c r="M35" s="16" vm="1743">
        <f ca="1"/>
        <v>129.26</v>
      </c>
      <c r="N35" s="16" vm="1739">
        <f ca="1"/>
        <v>137.46</v>
      </c>
    </row>
    <row r="36" spans="1:14" x14ac:dyDescent="0.4">
      <c r="A36" s="15">
        <f t="shared" ca="1" si="2"/>
        <v>16381.199999999999</v>
      </c>
      <c r="B36" s="16">
        <f t="shared" ca="1" si="0"/>
        <v>18832.599999999999</v>
      </c>
      <c r="C36" s="17">
        <f t="shared" ca="1" si="3"/>
        <v>-2451.3999999999996</v>
      </c>
      <c r="D36" s="17">
        <f t="shared" si="4"/>
        <v>0</v>
      </c>
      <c r="E36" s="16">
        <f t="shared" si="1"/>
        <v>120</v>
      </c>
      <c r="F36" s="16"/>
      <c r="G36" s="16"/>
      <c r="H36" s="16" vm="1744">
        <f t="shared" ca="1" si="5"/>
        <v>136.51</v>
      </c>
      <c r="I36" s="16" vm="91">
        <f ca="1"/>
        <v>44586</v>
      </c>
      <c r="J36" s="16" vm="1745">
        <f ca="1"/>
        <v>14694413</v>
      </c>
      <c r="K36" s="16" vm="1746">
        <f ca="1"/>
        <v>135.29</v>
      </c>
      <c r="L36" s="16" vm="1747">
        <f ca="1"/>
        <v>137.75</v>
      </c>
      <c r="M36" s="16" vm="1748">
        <f ca="1"/>
        <v>132.38</v>
      </c>
      <c r="N36" s="16" vm="1744">
        <f ca="1"/>
        <v>136.51</v>
      </c>
    </row>
    <row r="37" spans="1:14" x14ac:dyDescent="0.4">
      <c r="A37" s="15">
        <f t="shared" ca="1" si="2"/>
        <v>16032</v>
      </c>
      <c r="B37" s="16">
        <f t="shared" ca="1" si="0"/>
        <v>18832.599999999999</v>
      </c>
      <c r="C37" s="17">
        <f t="shared" ca="1" si="3"/>
        <v>-2800.5999999999985</v>
      </c>
      <c r="D37" s="17">
        <f t="shared" si="4"/>
        <v>0</v>
      </c>
      <c r="E37" s="16">
        <f t="shared" si="1"/>
        <v>120</v>
      </c>
      <c r="F37" s="16"/>
      <c r="G37" s="16"/>
      <c r="H37" s="16" vm="1749">
        <f t="shared" ca="1" si="5"/>
        <v>133.6</v>
      </c>
      <c r="I37" s="16" vm="97">
        <f ca="1"/>
        <v>44587</v>
      </c>
      <c r="J37" s="16" vm="1750">
        <f ca="1"/>
        <v>14569916</v>
      </c>
      <c r="K37" s="16" vm="1751">
        <f ca="1"/>
        <v>137.70699999999999</v>
      </c>
      <c r="L37" s="16" vm="1752">
        <f ca="1"/>
        <v>138.19999999999999</v>
      </c>
      <c r="M37" s="16" vm="1753">
        <f ca="1"/>
        <v>132.26</v>
      </c>
      <c r="N37" s="16" vm="1749">
        <f ca="1"/>
        <v>133.6</v>
      </c>
    </row>
    <row r="38" spans="1:14" x14ac:dyDescent="0.4">
      <c r="A38" s="15">
        <f t="shared" ca="1" si="2"/>
        <v>14896.199999999999</v>
      </c>
      <c r="B38" s="16">
        <f t="shared" ca="1" si="0"/>
        <v>17478.399999999998</v>
      </c>
      <c r="C38" s="17">
        <f t="shared" ca="1" si="3"/>
        <v>-2582.1999999999989</v>
      </c>
      <c r="D38" s="17">
        <f t="shared" ca="1" si="4"/>
        <v>21.340000000000003</v>
      </c>
      <c r="E38" s="16">
        <f t="shared" si="1"/>
        <v>110</v>
      </c>
      <c r="F38" s="16"/>
      <c r="G38" s="16">
        <v>10</v>
      </c>
      <c r="H38" s="16" vm="1754">
        <f t="shared" ca="1" si="5"/>
        <v>135.41999999999999</v>
      </c>
      <c r="I38" s="16" vm="103">
        <f ca="1"/>
        <v>44588</v>
      </c>
      <c r="J38" s="16" vm="1755">
        <f ca="1"/>
        <v>11913900</v>
      </c>
      <c r="K38" s="16" vm="1756">
        <f ca="1"/>
        <v>135.07</v>
      </c>
      <c r="L38" s="16" vm="1757">
        <f ca="1"/>
        <v>137.91</v>
      </c>
      <c r="M38" s="16" vm="1758">
        <f ca="1"/>
        <v>134.02000000000001</v>
      </c>
      <c r="N38" s="16" vm="1754">
        <f ca="1"/>
        <v>135.41999999999999</v>
      </c>
    </row>
    <row r="39" spans="1:14" x14ac:dyDescent="0.4">
      <c r="A39" s="15">
        <f t="shared" ca="1" si="2"/>
        <v>15249.3</v>
      </c>
      <c r="B39" s="16">
        <f t="shared" ca="1" si="0"/>
        <v>17478.399999999998</v>
      </c>
      <c r="C39" s="17">
        <f t="shared" ca="1" si="3"/>
        <v>-2229.0999999999985</v>
      </c>
      <c r="D39" s="17">
        <f t="shared" si="4"/>
        <v>0</v>
      </c>
      <c r="E39" s="16">
        <f t="shared" si="1"/>
        <v>110</v>
      </c>
      <c r="F39" s="16"/>
      <c r="G39" s="16"/>
      <c r="H39" s="16" vm="1759">
        <f t="shared" ca="1" si="5"/>
        <v>138.63</v>
      </c>
      <c r="I39" s="16" vm="109">
        <f ca="1"/>
        <v>44589</v>
      </c>
      <c r="J39" s="16" vm="1760">
        <f ca="1"/>
        <v>10011666</v>
      </c>
      <c r="K39" s="16" vm="1761">
        <f ca="1"/>
        <v>135.21</v>
      </c>
      <c r="L39" s="16" vm="1762">
        <f ca="1"/>
        <v>138.69</v>
      </c>
      <c r="M39" s="16" vm="1763">
        <f ca="1"/>
        <v>133.56</v>
      </c>
      <c r="N39" s="16" vm="1759">
        <f ca="1"/>
        <v>138.63</v>
      </c>
    </row>
    <row r="40" spans="1:14" x14ac:dyDescent="0.4">
      <c r="A40" s="15">
        <f t="shared" ca="1" si="2"/>
        <v>15726.7</v>
      </c>
      <c r="B40" s="16">
        <f t="shared" ca="1" si="0"/>
        <v>17478.399999999998</v>
      </c>
      <c r="C40" s="17">
        <f t="shared" ca="1" si="3"/>
        <v>-1751.6999999999971</v>
      </c>
      <c r="D40" s="17">
        <f t="shared" si="4"/>
        <v>0</v>
      </c>
      <c r="E40" s="16">
        <f t="shared" si="1"/>
        <v>110</v>
      </c>
      <c r="F40" s="16"/>
      <c r="G40" s="16"/>
      <c r="H40" s="16" vm="1764">
        <f t="shared" ca="1" si="5"/>
        <v>142.97</v>
      </c>
      <c r="I40" s="16" vm="115">
        <f ca="1"/>
        <v>44592</v>
      </c>
      <c r="J40" s="16" vm="1765">
        <f ca="1"/>
        <v>10185499</v>
      </c>
      <c r="K40" s="16" vm="1766">
        <f ca="1"/>
        <v>138.86000000000001</v>
      </c>
      <c r="L40" s="16" vm="1767">
        <f ca="1"/>
        <v>143.15</v>
      </c>
      <c r="M40" s="16" vm="1768">
        <f ca="1"/>
        <v>138.47</v>
      </c>
      <c r="N40" s="16" vm="1764">
        <f ca="1"/>
        <v>142.97</v>
      </c>
    </row>
    <row r="41" spans="1:14" x14ac:dyDescent="0.4">
      <c r="A41" s="15">
        <f t="shared" ca="1" si="2"/>
        <v>15893.900000000001</v>
      </c>
      <c r="B41" s="16">
        <f t="shared" ca="1" si="0"/>
        <v>17478.399999999998</v>
      </c>
      <c r="C41" s="17">
        <f t="shared" ca="1" si="3"/>
        <v>-1584.4999999999964</v>
      </c>
      <c r="D41" s="17">
        <f t="shared" si="4"/>
        <v>0</v>
      </c>
      <c r="E41" s="16">
        <f t="shared" si="1"/>
        <v>110</v>
      </c>
      <c r="F41" s="16"/>
      <c r="G41" s="16"/>
      <c r="H41" s="16" vm="1769">
        <f t="shared" ca="1" si="5"/>
        <v>144.49</v>
      </c>
      <c r="I41" s="16" vm="121">
        <f ca="1"/>
        <v>44593</v>
      </c>
      <c r="J41" s="16" vm="1770">
        <f ca="1"/>
        <v>8573340</v>
      </c>
      <c r="K41" s="16" vm="1771">
        <f ca="1"/>
        <v>143.02000000000001</v>
      </c>
      <c r="L41" s="16" vm="1772">
        <f ca="1"/>
        <v>144.69</v>
      </c>
      <c r="M41" s="16" vm="1773">
        <f ca="1"/>
        <v>142.25</v>
      </c>
      <c r="N41" s="16" vm="1769">
        <f ca="1"/>
        <v>144.49</v>
      </c>
    </row>
    <row r="42" spans="1:14" x14ac:dyDescent="0.4">
      <c r="A42" s="15">
        <f t="shared" ca="1" si="2"/>
        <v>15688.2</v>
      </c>
      <c r="B42" s="16">
        <f t="shared" ca="1" si="0"/>
        <v>17478.399999999998</v>
      </c>
      <c r="C42" s="17">
        <f t="shared" ca="1" si="3"/>
        <v>-1790.1999999999971</v>
      </c>
      <c r="D42" s="17">
        <f t="shared" si="4"/>
        <v>0</v>
      </c>
      <c r="E42" s="16">
        <f t="shared" si="1"/>
        <v>110</v>
      </c>
      <c r="F42" s="16"/>
      <c r="G42" s="16"/>
      <c r="H42" s="16" vm="1774">
        <f t="shared" ca="1" si="5"/>
        <v>142.62</v>
      </c>
      <c r="I42" s="16" vm="127">
        <f ca="1"/>
        <v>44594</v>
      </c>
      <c r="J42" s="16" vm="1775">
        <f ca="1"/>
        <v>9529884</v>
      </c>
      <c r="K42" s="16" vm="1776">
        <f ca="1"/>
        <v>144.19</v>
      </c>
      <c r="L42" s="16" vm="1777">
        <f ca="1"/>
        <v>144.59</v>
      </c>
      <c r="M42" s="16" vm="1778">
        <f ca="1"/>
        <v>141.38</v>
      </c>
      <c r="N42" s="16" vm="1774">
        <f ca="1"/>
        <v>142.62</v>
      </c>
    </row>
    <row r="43" spans="1:14" x14ac:dyDescent="0.4">
      <c r="A43" s="15">
        <f t="shared" ca="1" si="2"/>
        <v>15403.3</v>
      </c>
      <c r="B43" s="16">
        <f t="shared" ca="1" si="0"/>
        <v>17478.399999999998</v>
      </c>
      <c r="C43" s="17">
        <f t="shared" ca="1" si="3"/>
        <v>-2075.0999999999985</v>
      </c>
      <c r="D43" s="17">
        <f t="shared" si="4"/>
        <v>0</v>
      </c>
      <c r="E43" s="16">
        <f t="shared" si="1"/>
        <v>110</v>
      </c>
      <c r="F43" s="16"/>
      <c r="G43" s="16"/>
      <c r="H43" s="16" vm="1779">
        <f t="shared" ca="1" si="5"/>
        <v>140.03</v>
      </c>
      <c r="I43" s="16" vm="131">
        <f ca="1"/>
        <v>44595</v>
      </c>
      <c r="J43" s="16" vm="1780">
        <f ca="1"/>
        <v>9820585</v>
      </c>
      <c r="K43" s="16" vm="1781">
        <f ca="1"/>
        <v>140</v>
      </c>
      <c r="L43" s="16" vm="1782">
        <f ca="1"/>
        <v>142.04</v>
      </c>
      <c r="M43" s="16" vm="1783">
        <f ca="1"/>
        <v>139.25</v>
      </c>
      <c r="N43" s="16" vm="1779">
        <f ca="1"/>
        <v>140.03</v>
      </c>
    </row>
    <row r="44" spans="1:14" x14ac:dyDescent="0.4">
      <c r="A44" s="15">
        <f t="shared" ca="1" si="2"/>
        <v>15622.2</v>
      </c>
      <c r="B44" s="16">
        <f t="shared" ca="1" si="0"/>
        <v>17478.399999999998</v>
      </c>
      <c r="C44" s="17">
        <f t="shared" ca="1" si="3"/>
        <v>-1856.1999999999971</v>
      </c>
      <c r="D44" s="17">
        <f t="shared" si="4"/>
        <v>0</v>
      </c>
      <c r="E44" s="16">
        <f t="shared" si="1"/>
        <v>110</v>
      </c>
      <c r="F44" s="16"/>
      <c r="G44" s="16"/>
      <c r="H44" s="16" vm="1784">
        <f t="shared" ca="1" si="5"/>
        <v>142.02000000000001</v>
      </c>
      <c r="I44" s="16" vm="137">
        <f ca="1"/>
        <v>44596</v>
      </c>
      <c r="J44" s="16" vm="1785">
        <f ca="1"/>
        <v>8061075</v>
      </c>
      <c r="K44" s="16" vm="1786">
        <f ca="1"/>
        <v>140.04</v>
      </c>
      <c r="L44" s="16" vm="1787">
        <f ca="1"/>
        <v>143.19</v>
      </c>
      <c r="M44" s="16" vm="1788">
        <f ca="1"/>
        <v>139.53</v>
      </c>
      <c r="N44" s="16" vm="1784">
        <f ca="1"/>
        <v>142.02000000000001</v>
      </c>
    </row>
    <row r="45" spans="1:14" x14ac:dyDescent="0.4">
      <c r="A45" s="15">
        <f t="shared" ca="1" si="2"/>
        <v>15676.099999999999</v>
      </c>
      <c r="B45" s="16">
        <f t="shared" ca="1" si="0"/>
        <v>17478.399999999998</v>
      </c>
      <c r="C45" s="17">
        <f t="shared" ca="1" si="3"/>
        <v>-1802.2999999999993</v>
      </c>
      <c r="D45" s="17">
        <f t="shared" si="4"/>
        <v>0</v>
      </c>
      <c r="E45" s="16">
        <f t="shared" si="1"/>
        <v>110</v>
      </c>
      <c r="F45" s="16"/>
      <c r="G45" s="16"/>
      <c r="H45" s="16" vm="1789">
        <f t="shared" ca="1" si="5"/>
        <v>142.51</v>
      </c>
      <c r="I45" s="16" vm="143">
        <f ca="1"/>
        <v>44599</v>
      </c>
      <c r="J45" s="16" vm="1790">
        <f ca="1"/>
        <v>10937517</v>
      </c>
      <c r="K45" s="16" vm="1791">
        <f ca="1"/>
        <v>143.38999999999999</v>
      </c>
      <c r="L45" s="16" vm="1792">
        <f ca="1"/>
        <v>144.09</v>
      </c>
      <c r="M45" s="16" vm="1793">
        <f ca="1"/>
        <v>141.61000000000001</v>
      </c>
      <c r="N45" s="16" vm="1789">
        <f ca="1"/>
        <v>142.51</v>
      </c>
    </row>
    <row r="46" spans="1:14" x14ac:dyDescent="0.4">
      <c r="A46" s="15">
        <f t="shared" ca="1" si="2"/>
        <v>15672.8</v>
      </c>
      <c r="B46" s="16">
        <f t="shared" ca="1" si="0"/>
        <v>17478.399999999998</v>
      </c>
      <c r="C46" s="17">
        <f t="shared" ca="1" si="3"/>
        <v>-1805.5999999999985</v>
      </c>
      <c r="D46" s="17">
        <f t="shared" si="4"/>
        <v>0</v>
      </c>
      <c r="E46" s="16">
        <f t="shared" si="1"/>
        <v>110</v>
      </c>
      <c r="F46" s="16"/>
      <c r="G46" s="16"/>
      <c r="H46" s="16" vm="1794">
        <f t="shared" ca="1" si="5"/>
        <v>142.47999999999999</v>
      </c>
      <c r="I46" s="16" vm="148">
        <f ca="1"/>
        <v>44600</v>
      </c>
      <c r="J46" s="16" vm="1795">
        <f ca="1"/>
        <v>9231697</v>
      </c>
      <c r="K46" s="16" vm="1796">
        <f ca="1"/>
        <v>141.79</v>
      </c>
      <c r="L46" s="16" vm="1797">
        <f ca="1"/>
        <v>142.8879</v>
      </c>
      <c r="M46" s="16" vm="1798">
        <f ca="1"/>
        <v>140.74</v>
      </c>
      <c r="N46" s="16" vm="1794">
        <f ca="1"/>
        <v>142.47999999999999</v>
      </c>
    </row>
    <row r="47" spans="1:14" x14ac:dyDescent="0.4">
      <c r="A47" s="15">
        <f t="shared" ca="1" si="2"/>
        <v>16931.449999999997</v>
      </c>
      <c r="B47" s="16">
        <f t="shared" ca="1" si="0"/>
        <v>18214.55</v>
      </c>
      <c r="C47" s="17">
        <f t="shared" ca="1" si="3"/>
        <v>-1283.1000000000022</v>
      </c>
      <c r="D47" s="17">
        <f t="shared" ca="1" si="4"/>
        <v>-9.5300000000000011</v>
      </c>
      <c r="E47" s="16">
        <f t="shared" si="1"/>
        <v>115</v>
      </c>
      <c r="F47" s="16">
        <v>5</v>
      </c>
      <c r="G47" s="16"/>
      <c r="H47" s="16" vm="1799">
        <f t="shared" ca="1" si="5"/>
        <v>147.22999999999999</v>
      </c>
      <c r="I47" s="16" vm="153">
        <f ca="1"/>
        <v>44601</v>
      </c>
      <c r="J47" s="16" vm="1800">
        <f ca="1"/>
        <v>22877397</v>
      </c>
      <c r="K47" s="16" vm="1801">
        <f ca="1"/>
        <v>144.37</v>
      </c>
      <c r="L47" s="16" vm="1802">
        <f ca="1"/>
        <v>147.35499999999999</v>
      </c>
      <c r="M47" s="16" vm="1803">
        <f ca="1"/>
        <v>143.25</v>
      </c>
      <c r="N47" s="16" vm="1799">
        <f ca="1"/>
        <v>147.22999999999999</v>
      </c>
    </row>
    <row r="48" spans="1:14" x14ac:dyDescent="0.4">
      <c r="A48" s="15">
        <f t="shared" ca="1" si="2"/>
        <v>17498.399999999998</v>
      </c>
      <c r="B48" s="16">
        <f t="shared" ca="1" si="0"/>
        <v>18214.55</v>
      </c>
      <c r="C48" s="17">
        <f t="shared" ca="1" si="3"/>
        <v>-716.15000000000146</v>
      </c>
      <c r="D48" s="17">
        <f t="shared" si="4"/>
        <v>0</v>
      </c>
      <c r="E48" s="16">
        <f t="shared" si="1"/>
        <v>115</v>
      </c>
      <c r="F48" s="16"/>
      <c r="G48" s="16"/>
      <c r="H48" s="16" vm="1804">
        <f t="shared" ca="1" si="5"/>
        <v>152.16</v>
      </c>
      <c r="I48" s="16" vm="159">
        <f ca="1"/>
        <v>44602</v>
      </c>
      <c r="J48" s="16" vm="1805">
        <f ca="1"/>
        <v>42500322</v>
      </c>
      <c r="K48" s="16" vm="1806">
        <f ca="1"/>
        <v>156.02000000000001</v>
      </c>
      <c r="L48" s="16" vm="1807">
        <f ca="1"/>
        <v>157.5</v>
      </c>
      <c r="M48" s="16" vm="1721">
        <f ca="1"/>
        <v>151.11000000000001</v>
      </c>
      <c r="N48" s="16" vm="1804">
        <f ca="1"/>
        <v>152.16</v>
      </c>
    </row>
    <row r="49" spans="1:14" x14ac:dyDescent="0.4">
      <c r="A49" s="15">
        <f t="shared" ca="1" si="2"/>
        <v>17189.05</v>
      </c>
      <c r="B49" s="16">
        <f t="shared" ca="1" si="0"/>
        <v>18214.55</v>
      </c>
      <c r="C49" s="17">
        <f t="shared" ca="1" si="3"/>
        <v>-1025.5</v>
      </c>
      <c r="D49" s="17">
        <f t="shared" si="4"/>
        <v>0</v>
      </c>
      <c r="E49" s="16">
        <f t="shared" si="1"/>
        <v>115</v>
      </c>
      <c r="F49" s="16"/>
      <c r="G49" s="16"/>
      <c r="H49" s="16" vm="1808">
        <f t="shared" ca="1" si="5"/>
        <v>149.47</v>
      </c>
      <c r="I49" s="16" vm="165">
        <f ca="1"/>
        <v>44603</v>
      </c>
      <c r="J49" s="16" vm="1809">
        <f ca="1"/>
        <v>17975207</v>
      </c>
      <c r="K49" s="16" vm="1810">
        <f ca="1"/>
        <v>153.54</v>
      </c>
      <c r="L49" s="16" vm="1811">
        <f ca="1"/>
        <v>154.69</v>
      </c>
      <c r="M49" s="16" vm="1812">
        <f ca="1"/>
        <v>148.56</v>
      </c>
      <c r="N49" s="16" vm="1808">
        <f ca="1"/>
        <v>149.47</v>
      </c>
    </row>
    <row r="50" spans="1:14" x14ac:dyDescent="0.4">
      <c r="A50" s="15">
        <f t="shared" ca="1" si="2"/>
        <v>17347.75</v>
      </c>
      <c r="B50" s="16">
        <f t="shared" ca="1" si="0"/>
        <v>18214.55</v>
      </c>
      <c r="C50" s="17">
        <f t="shared" ca="1" si="3"/>
        <v>-866.79999999999927</v>
      </c>
      <c r="D50" s="17">
        <f t="shared" si="4"/>
        <v>0</v>
      </c>
      <c r="E50" s="16">
        <f t="shared" si="1"/>
        <v>115</v>
      </c>
      <c r="F50" s="16"/>
      <c r="G50" s="16"/>
      <c r="H50" s="16" vm="1813">
        <f t="shared" ca="1" si="5"/>
        <v>150.85</v>
      </c>
      <c r="I50" s="16" vm="170">
        <f ca="1"/>
        <v>44606</v>
      </c>
      <c r="J50" s="16" vm="1814">
        <f ca="1"/>
        <v>14694683</v>
      </c>
      <c r="K50" s="16" vm="1815">
        <f ca="1"/>
        <v>149.37</v>
      </c>
      <c r="L50" s="16" vm="1816">
        <f ca="1"/>
        <v>153.72999999999999</v>
      </c>
      <c r="M50" s="16" vm="1817">
        <f ca="1"/>
        <v>149.21</v>
      </c>
      <c r="N50" s="16" vm="1813">
        <f ca="1"/>
        <v>150.85</v>
      </c>
    </row>
    <row r="51" spans="1:14" x14ac:dyDescent="0.4">
      <c r="A51" s="15">
        <f t="shared" ca="1" si="2"/>
        <v>17792.8</v>
      </c>
      <c r="B51" s="16">
        <f t="shared" ca="1" si="0"/>
        <v>18214.55</v>
      </c>
      <c r="C51" s="17">
        <f t="shared" ca="1" si="3"/>
        <v>-421.75</v>
      </c>
      <c r="D51" s="17">
        <f t="shared" si="4"/>
        <v>0</v>
      </c>
      <c r="E51" s="16">
        <f t="shared" si="1"/>
        <v>115</v>
      </c>
      <c r="F51" s="16"/>
      <c r="G51" s="16"/>
      <c r="H51" s="16" vm="1818">
        <f t="shared" ca="1" si="5"/>
        <v>154.72</v>
      </c>
      <c r="I51" s="16" vm="175">
        <f ca="1"/>
        <v>44607</v>
      </c>
      <c r="J51" s="16" vm="1819">
        <f ca="1"/>
        <v>12730923</v>
      </c>
      <c r="K51" s="16" vm="1810">
        <f ca="1"/>
        <v>153.54</v>
      </c>
      <c r="L51" s="16" vm="1820">
        <f ca="1"/>
        <v>154.85</v>
      </c>
      <c r="M51" s="16" vm="1821">
        <f ca="1"/>
        <v>152.51</v>
      </c>
      <c r="N51" s="16" vm="1818">
        <f ca="1"/>
        <v>154.72</v>
      </c>
    </row>
    <row r="52" spans="1:14" x14ac:dyDescent="0.4">
      <c r="A52" s="15">
        <f t="shared" ca="1" si="2"/>
        <v>17980.25</v>
      </c>
      <c r="B52" s="16">
        <f t="shared" ca="1" si="0"/>
        <v>18214.55</v>
      </c>
      <c r="C52" s="17">
        <f t="shared" ca="1" si="3"/>
        <v>-234.29999999999927</v>
      </c>
      <c r="D52" s="17">
        <f t="shared" si="4"/>
        <v>0</v>
      </c>
      <c r="E52" s="16">
        <f t="shared" si="1"/>
        <v>115</v>
      </c>
      <c r="F52" s="16"/>
      <c r="G52" s="16"/>
      <c r="H52" s="16" vm="1822">
        <f t="shared" ca="1" si="5"/>
        <v>156.35</v>
      </c>
      <c r="I52" s="16" vm="181">
        <f ca="1"/>
        <v>44608</v>
      </c>
      <c r="J52" s="16" vm="1823">
        <f ca="1"/>
        <v>10656352</v>
      </c>
      <c r="K52" s="16" vm="1824">
        <f ca="1"/>
        <v>154.97999999999999</v>
      </c>
      <c r="L52" s="16" vm="1825">
        <f ca="1"/>
        <v>156.72999999999999</v>
      </c>
      <c r="M52" s="16" vm="1826">
        <f ca="1"/>
        <v>153.75</v>
      </c>
      <c r="N52" s="16" vm="1822">
        <f ca="1"/>
        <v>156.35</v>
      </c>
    </row>
    <row r="53" spans="1:14" x14ac:dyDescent="0.4">
      <c r="A53" s="15">
        <f t="shared" ca="1" si="2"/>
        <v>17589.25</v>
      </c>
      <c r="B53" s="16">
        <f t="shared" ca="1" si="0"/>
        <v>18214.55</v>
      </c>
      <c r="C53" s="17">
        <f t="shared" ca="1" si="3"/>
        <v>-625.29999999999927</v>
      </c>
      <c r="D53" s="17">
        <f t="shared" si="4"/>
        <v>0</v>
      </c>
      <c r="E53" s="16">
        <f t="shared" si="1"/>
        <v>115</v>
      </c>
      <c r="F53" s="16"/>
      <c r="G53" s="16"/>
      <c r="H53" s="16" vm="1827">
        <f t="shared" ca="1" si="5"/>
        <v>152.94999999999999</v>
      </c>
      <c r="I53" s="16" vm="186">
        <f ca="1"/>
        <v>44609</v>
      </c>
      <c r="J53" s="16" vm="1828">
        <f ca="1"/>
        <v>8110299</v>
      </c>
      <c r="K53" s="16" vm="1811">
        <f ca="1"/>
        <v>154.69</v>
      </c>
      <c r="L53" s="16" vm="1829">
        <f ca="1"/>
        <v>155.3612</v>
      </c>
      <c r="M53" s="16" vm="1830">
        <f ca="1"/>
        <v>152.61000000000001</v>
      </c>
      <c r="N53" s="16" vm="1827">
        <f ca="1"/>
        <v>152.94999999999999</v>
      </c>
    </row>
    <row r="54" spans="1:14" x14ac:dyDescent="0.4">
      <c r="A54" s="15">
        <f t="shared" ca="1" si="2"/>
        <v>17406.400000000001</v>
      </c>
      <c r="B54" s="16">
        <f t="shared" ca="1" si="0"/>
        <v>18214.55</v>
      </c>
      <c r="C54" s="17">
        <f t="shared" ca="1" si="3"/>
        <v>-808.14999999999782</v>
      </c>
      <c r="D54" s="17">
        <f t="shared" si="4"/>
        <v>0</v>
      </c>
      <c r="E54" s="16">
        <f t="shared" si="1"/>
        <v>115</v>
      </c>
      <c r="F54" s="16"/>
      <c r="G54" s="16"/>
      <c r="H54" s="16" vm="1831">
        <f t="shared" ca="1" si="5"/>
        <v>151.36000000000001</v>
      </c>
      <c r="I54" s="16" vm="192">
        <f ca="1"/>
        <v>44610</v>
      </c>
      <c r="J54" s="16" vm="1832">
        <f ca="1"/>
        <v>10785503</v>
      </c>
      <c r="K54" s="16" vm="1833">
        <f ca="1"/>
        <v>152.91</v>
      </c>
      <c r="L54" s="16" vm="1834">
        <f ca="1"/>
        <v>153.6755</v>
      </c>
      <c r="M54" s="16" vm="1835">
        <f ca="1"/>
        <v>150.05000000000001</v>
      </c>
      <c r="N54" s="16" vm="1831">
        <f ca="1"/>
        <v>151.36000000000001</v>
      </c>
    </row>
    <row r="55" spans="1:14" x14ac:dyDescent="0.4">
      <c r="A55" s="15">
        <f t="shared" ca="1" si="2"/>
        <v>14809</v>
      </c>
      <c r="B55" s="16">
        <f t="shared" ca="1" si="0"/>
        <v>15993.199999999999</v>
      </c>
      <c r="C55" s="17">
        <f t="shared" ca="1" si="3"/>
        <v>-1184.1999999999989</v>
      </c>
      <c r="D55" s="17">
        <f t="shared" ca="1" si="4"/>
        <v>8.6699999999999875</v>
      </c>
      <c r="E55" s="16">
        <f t="shared" si="1"/>
        <v>100</v>
      </c>
      <c r="F55" s="16"/>
      <c r="G55" s="16">
        <v>15</v>
      </c>
      <c r="H55" s="16" vm="1836">
        <f t="shared" ca="1" si="5"/>
        <v>148.09</v>
      </c>
      <c r="I55" s="16" vm="197">
        <f ca="1"/>
        <v>44614</v>
      </c>
      <c r="J55" s="16" vm="1837">
        <f ca="1"/>
        <v>12227209</v>
      </c>
      <c r="K55" s="16" vm="1838">
        <f ca="1"/>
        <v>150.19</v>
      </c>
      <c r="L55" s="16" vm="1839">
        <f ca="1"/>
        <v>150.79</v>
      </c>
      <c r="M55" s="16" vm="1840">
        <f ca="1"/>
        <v>147.61000000000001</v>
      </c>
      <c r="N55" s="16" vm="1836">
        <f ca="1"/>
        <v>148.09</v>
      </c>
    </row>
    <row r="56" spans="1:14" x14ac:dyDescent="0.4">
      <c r="A56" s="15">
        <f t="shared" ca="1" si="2"/>
        <v>14587</v>
      </c>
      <c r="B56" s="16">
        <f t="shared" ca="1" si="0"/>
        <v>15993.199999999999</v>
      </c>
      <c r="C56" s="17">
        <f t="shared" ca="1" si="3"/>
        <v>-1406.1999999999989</v>
      </c>
      <c r="D56" s="17">
        <f t="shared" si="4"/>
        <v>0</v>
      </c>
      <c r="E56" s="16">
        <f t="shared" si="1"/>
        <v>100</v>
      </c>
      <c r="F56" s="16"/>
      <c r="G56" s="16"/>
      <c r="H56" s="16" vm="1841">
        <f t="shared" ca="1" si="5"/>
        <v>145.87</v>
      </c>
      <c r="I56" s="16" vm="201">
        <f ca="1"/>
        <v>44615</v>
      </c>
      <c r="J56" s="16" vm="1842">
        <f ca="1"/>
        <v>9300697</v>
      </c>
      <c r="K56" s="16" vm="1843">
        <f ca="1"/>
        <v>149.5</v>
      </c>
      <c r="L56" s="16" vm="1844">
        <f ca="1"/>
        <v>149.74</v>
      </c>
      <c r="M56" s="16" vm="1845">
        <f ca="1"/>
        <v>145.5</v>
      </c>
      <c r="N56" s="16" vm="1841">
        <f ca="1"/>
        <v>145.87</v>
      </c>
    </row>
    <row r="57" spans="1:14" x14ac:dyDescent="0.4">
      <c r="A57" s="15">
        <f t="shared" ca="1" si="2"/>
        <v>14940</v>
      </c>
      <c r="B57" s="16">
        <f t="shared" ca="1" si="0"/>
        <v>15993.199999999999</v>
      </c>
      <c r="C57" s="17">
        <f t="shared" ca="1" si="3"/>
        <v>-1053.1999999999989</v>
      </c>
      <c r="D57" s="17">
        <f t="shared" si="4"/>
        <v>0</v>
      </c>
      <c r="E57" s="16">
        <f t="shared" si="1"/>
        <v>100</v>
      </c>
      <c r="F57" s="16"/>
      <c r="G57" s="16"/>
      <c r="H57" s="16" vm="1846">
        <f t="shared" ca="1" si="5"/>
        <v>149.4</v>
      </c>
      <c r="I57" s="16" vm="207">
        <f ca="1"/>
        <v>44616</v>
      </c>
      <c r="J57" s="16" vm="1847">
        <f ca="1"/>
        <v>12475485</v>
      </c>
      <c r="K57" s="16" vm="1781">
        <f ca="1"/>
        <v>140</v>
      </c>
      <c r="L57" s="16" vm="1848">
        <f ca="1"/>
        <v>149.57</v>
      </c>
      <c r="M57" s="16" vm="1781">
        <f ca="1"/>
        <v>140</v>
      </c>
      <c r="N57" s="16" vm="1846">
        <f ca="1"/>
        <v>149.4</v>
      </c>
    </row>
    <row r="58" spans="1:14" x14ac:dyDescent="0.4">
      <c r="A58" s="15">
        <f t="shared" ca="1" si="2"/>
        <v>14953</v>
      </c>
      <c r="B58" s="16">
        <f t="shared" ca="1" si="0"/>
        <v>15993.199999999999</v>
      </c>
      <c r="C58" s="17">
        <f t="shared" ca="1" si="3"/>
        <v>-1040.1999999999989</v>
      </c>
      <c r="D58" s="17">
        <f t="shared" si="4"/>
        <v>0</v>
      </c>
      <c r="E58" s="16">
        <f t="shared" si="1"/>
        <v>100</v>
      </c>
      <c r="F58" s="16"/>
      <c r="G58" s="16"/>
      <c r="H58" s="16" vm="1849">
        <f t="shared" ca="1" si="5"/>
        <v>149.53</v>
      </c>
      <c r="I58" s="16" vm="213">
        <f ca="1"/>
        <v>44617</v>
      </c>
      <c r="J58" s="16" vm="1850">
        <f ca="1"/>
        <v>10149515</v>
      </c>
      <c r="K58" s="16" vm="1851">
        <f ca="1"/>
        <v>149.56</v>
      </c>
      <c r="L58" s="16" vm="1852">
        <f ca="1"/>
        <v>150.28</v>
      </c>
      <c r="M58" s="16" vm="1853">
        <f ca="1"/>
        <v>147.22</v>
      </c>
      <c r="N58" s="16" vm="1849">
        <f ca="1"/>
        <v>149.53</v>
      </c>
    </row>
    <row r="59" spans="1:14" x14ac:dyDescent="0.4">
      <c r="A59" s="15">
        <f t="shared" ca="1" si="2"/>
        <v>14846</v>
      </c>
      <c r="B59" s="16">
        <f t="shared" ca="1" si="0"/>
        <v>15993.199999999999</v>
      </c>
      <c r="C59" s="17">
        <f t="shared" ca="1" si="3"/>
        <v>-1147.1999999999989</v>
      </c>
      <c r="D59" s="17">
        <f t="shared" si="4"/>
        <v>0</v>
      </c>
      <c r="E59" s="16">
        <f t="shared" si="1"/>
        <v>100</v>
      </c>
      <c r="F59" s="16"/>
      <c r="G59" s="16"/>
      <c r="H59" s="16" vm="1854">
        <f t="shared" ca="1" si="5"/>
        <v>148.46</v>
      </c>
      <c r="I59" s="16" vm="219">
        <f ca="1"/>
        <v>44620</v>
      </c>
      <c r="J59" s="16" vm="1855">
        <f ca="1"/>
        <v>10834719</v>
      </c>
      <c r="K59" s="16" vm="1856">
        <f ca="1"/>
        <v>147.83000000000001</v>
      </c>
      <c r="L59" s="16" vm="1857">
        <f ca="1"/>
        <v>149.47999999999999</v>
      </c>
      <c r="M59" s="16" vm="1858">
        <f ca="1"/>
        <v>146.46</v>
      </c>
      <c r="N59" s="16" vm="1854">
        <f ca="1"/>
        <v>148.46</v>
      </c>
    </row>
    <row r="60" spans="1:14" x14ac:dyDescent="0.4">
      <c r="A60" s="15">
        <f t="shared" ca="1" si="2"/>
        <v>14569.999999999998</v>
      </c>
      <c r="B60" s="16">
        <f t="shared" ca="1" si="0"/>
        <v>15993.199999999999</v>
      </c>
      <c r="C60" s="17">
        <f t="shared" ca="1" si="3"/>
        <v>-1423.2000000000007</v>
      </c>
      <c r="D60" s="17">
        <f t="shared" si="4"/>
        <v>0</v>
      </c>
      <c r="E60" s="16">
        <f t="shared" si="1"/>
        <v>100</v>
      </c>
      <c r="F60" s="16"/>
      <c r="G60" s="16"/>
      <c r="H60" s="16" vm="1859">
        <f t="shared" ca="1" si="5"/>
        <v>145.69999999999999</v>
      </c>
      <c r="I60" s="16" vm="225">
        <f ca="1"/>
        <v>44621</v>
      </c>
      <c r="J60" s="16" vm="1860">
        <f ca="1"/>
        <v>8943991</v>
      </c>
      <c r="K60" s="16" vm="1861">
        <f ca="1"/>
        <v>147.86000000000001</v>
      </c>
      <c r="L60" s="16" vm="1862">
        <f ca="1"/>
        <v>148.14599999999999</v>
      </c>
      <c r="M60" s="16" vm="1863">
        <f ca="1"/>
        <v>143.779</v>
      </c>
      <c r="N60" s="16" vm="1859">
        <f ca="1"/>
        <v>145.69999999999999</v>
      </c>
    </row>
    <row r="61" spans="1:14" x14ac:dyDescent="0.4">
      <c r="A61" s="15">
        <f t="shared" ca="1" si="2"/>
        <v>14734</v>
      </c>
      <c r="B61" s="16">
        <f t="shared" ca="1" si="0"/>
        <v>15993.199999999999</v>
      </c>
      <c r="C61" s="17">
        <f t="shared" ca="1" si="3"/>
        <v>-1259.1999999999989</v>
      </c>
      <c r="D61" s="17">
        <f t="shared" si="4"/>
        <v>0</v>
      </c>
      <c r="E61" s="16">
        <f t="shared" si="1"/>
        <v>100</v>
      </c>
      <c r="F61" s="16"/>
      <c r="G61" s="16"/>
      <c r="H61" s="16" vm="1864">
        <f t="shared" ca="1" si="5"/>
        <v>147.34</v>
      </c>
      <c r="I61" s="16" vm="229">
        <f ca="1"/>
        <v>44622</v>
      </c>
      <c r="J61" s="16" vm="1865">
        <f ca="1"/>
        <v>7851027</v>
      </c>
      <c r="K61" s="16" vm="1866">
        <f ca="1"/>
        <v>146.31</v>
      </c>
      <c r="L61" s="16" vm="1867">
        <f ca="1"/>
        <v>148.465</v>
      </c>
      <c r="M61" s="16" vm="1868">
        <f ca="1"/>
        <v>145.91999999999999</v>
      </c>
      <c r="N61" s="16" vm="1864">
        <f ca="1"/>
        <v>147.34</v>
      </c>
    </row>
    <row r="62" spans="1:14" x14ac:dyDescent="0.4">
      <c r="A62" s="15">
        <f t="shared" ca="1" si="2"/>
        <v>14557</v>
      </c>
      <c r="B62" s="16">
        <f t="shared" ca="1" si="0"/>
        <v>15993.199999999999</v>
      </c>
      <c r="C62" s="17">
        <f t="shared" ca="1" si="3"/>
        <v>-1436.1999999999989</v>
      </c>
      <c r="D62" s="17">
        <f t="shared" si="4"/>
        <v>0</v>
      </c>
      <c r="E62" s="16">
        <f t="shared" si="1"/>
        <v>100</v>
      </c>
      <c r="F62" s="16"/>
      <c r="G62" s="16"/>
      <c r="H62" s="16" vm="1869">
        <f t="shared" ca="1" si="5"/>
        <v>145.57</v>
      </c>
      <c r="I62" s="16" vm="235">
        <f ca="1"/>
        <v>44623</v>
      </c>
      <c r="J62" s="16" vm="1870">
        <f ca="1"/>
        <v>8048440</v>
      </c>
      <c r="K62" s="16" vm="1871">
        <f ca="1"/>
        <v>147.31</v>
      </c>
      <c r="L62" s="16" vm="1872">
        <f ca="1"/>
        <v>148.65</v>
      </c>
      <c r="M62" s="16" vm="1873">
        <f ca="1"/>
        <v>144.44999999999999</v>
      </c>
      <c r="N62" s="16" vm="1869">
        <f ca="1"/>
        <v>145.57</v>
      </c>
    </row>
    <row r="63" spans="1:14" x14ac:dyDescent="0.4">
      <c r="A63" s="15">
        <f t="shared" ca="1" si="2"/>
        <v>14072</v>
      </c>
      <c r="B63" s="16">
        <f t="shared" ca="1" si="0"/>
        <v>15993.199999999999</v>
      </c>
      <c r="C63" s="17">
        <f t="shared" ca="1" si="3"/>
        <v>-1921.1999999999989</v>
      </c>
      <c r="D63" s="17">
        <f t="shared" si="4"/>
        <v>0</v>
      </c>
      <c r="E63" s="16">
        <f t="shared" si="1"/>
        <v>100</v>
      </c>
      <c r="F63" s="16"/>
      <c r="G63" s="16"/>
      <c r="H63" s="16" vm="1874">
        <f t="shared" ca="1" si="5"/>
        <v>140.72</v>
      </c>
      <c r="I63" s="16" vm="240">
        <f ca="1"/>
        <v>44624</v>
      </c>
      <c r="J63" s="16" vm="1875">
        <f ca="1"/>
        <v>12925361</v>
      </c>
      <c r="K63" s="16" vm="1876">
        <f ca="1"/>
        <v>144.01</v>
      </c>
      <c r="L63" s="16" vm="1877">
        <f ca="1"/>
        <v>144.26</v>
      </c>
      <c r="M63" s="16" vm="1878">
        <f ca="1"/>
        <v>139.55000000000001</v>
      </c>
      <c r="N63" s="16" vm="1874">
        <f ca="1"/>
        <v>140.72</v>
      </c>
    </row>
    <row r="64" spans="1:14" x14ac:dyDescent="0.4">
      <c r="A64" s="15">
        <f t="shared" ca="1" si="2"/>
        <v>13350</v>
      </c>
      <c r="B64" s="16">
        <f t="shared" ca="1" si="0"/>
        <v>15993.199999999999</v>
      </c>
      <c r="C64" s="17">
        <f t="shared" ca="1" si="3"/>
        <v>-2643.1999999999989</v>
      </c>
      <c r="D64" s="17">
        <f t="shared" si="4"/>
        <v>0</v>
      </c>
      <c r="E64" s="16">
        <f t="shared" si="1"/>
        <v>100</v>
      </c>
      <c r="F64" s="16"/>
      <c r="G64" s="16"/>
      <c r="H64" s="16" vm="1879">
        <f t="shared" ca="1" si="5"/>
        <v>133.5</v>
      </c>
      <c r="I64" s="16" vm="246">
        <f ca="1"/>
        <v>44627</v>
      </c>
      <c r="J64" s="16" vm="1880">
        <f ca="1"/>
        <v>14549670</v>
      </c>
      <c r="K64" s="16" vm="1881">
        <f ca="1"/>
        <v>140.28</v>
      </c>
      <c r="L64" s="16" vm="1882">
        <f ca="1"/>
        <v>140.88999999999999</v>
      </c>
      <c r="M64" s="16" vm="1883">
        <f ca="1"/>
        <v>133.44</v>
      </c>
      <c r="N64" s="16" vm="1879">
        <f ca="1"/>
        <v>133.5</v>
      </c>
    </row>
    <row r="65" spans="1:14" x14ac:dyDescent="0.4">
      <c r="A65" s="15">
        <f t="shared" ca="1" si="2"/>
        <v>13175</v>
      </c>
      <c r="B65" s="16">
        <f t="shared" ca="1" si="0"/>
        <v>15993.199999999999</v>
      </c>
      <c r="C65" s="17">
        <f t="shared" ca="1" si="3"/>
        <v>-2818.1999999999989</v>
      </c>
      <c r="D65" s="17">
        <f t="shared" si="4"/>
        <v>0</v>
      </c>
      <c r="E65" s="16">
        <f t="shared" si="1"/>
        <v>100</v>
      </c>
      <c r="F65" s="16"/>
      <c r="G65" s="16"/>
      <c r="H65" s="16" vm="1884">
        <f t="shared" ca="1" si="5"/>
        <v>131.75</v>
      </c>
      <c r="I65" s="16" vm="252">
        <f ca="1"/>
        <v>44628</v>
      </c>
      <c r="J65" s="16" vm="1885">
        <f ca="1"/>
        <v>16552011</v>
      </c>
      <c r="K65" s="16" vm="1886">
        <f ca="1"/>
        <v>133.02000000000001</v>
      </c>
      <c r="L65" s="16" vm="1887">
        <f ca="1"/>
        <v>135.48500000000001</v>
      </c>
      <c r="M65" s="16" vm="1888">
        <f ca="1"/>
        <v>129.29</v>
      </c>
      <c r="N65" s="16" vm="1884">
        <f ca="1"/>
        <v>131.75</v>
      </c>
    </row>
    <row r="66" spans="1:14" x14ac:dyDescent="0.4">
      <c r="A66" s="15">
        <f t="shared" ca="1" si="2"/>
        <v>13365</v>
      </c>
      <c r="B66" s="16">
        <f t="shared" ca="1" si="0"/>
        <v>15993.199999999999</v>
      </c>
      <c r="C66" s="17">
        <f t="shared" ca="1" si="3"/>
        <v>-2628.1999999999989</v>
      </c>
      <c r="D66" s="17">
        <f t="shared" si="4"/>
        <v>0</v>
      </c>
      <c r="E66" s="16">
        <f t="shared" si="1"/>
        <v>100</v>
      </c>
      <c r="F66" s="16"/>
      <c r="G66" s="16"/>
      <c r="H66" s="16" vm="1889">
        <f t="shared" ca="1" si="5"/>
        <v>133.65</v>
      </c>
      <c r="I66" s="16" vm="258">
        <f ca="1"/>
        <v>44629</v>
      </c>
      <c r="J66" s="16" vm="1890">
        <f ca="1"/>
        <v>14616726</v>
      </c>
      <c r="K66" s="16" vm="1891">
        <f ca="1"/>
        <v>135.49</v>
      </c>
      <c r="L66" s="16" vm="283">
        <f ca="1"/>
        <v>135.5</v>
      </c>
      <c r="M66" s="16" vm="1892">
        <f ca="1"/>
        <v>133.36000000000001</v>
      </c>
      <c r="N66" s="16" vm="1889">
        <f ca="1"/>
        <v>133.65</v>
      </c>
    </row>
    <row r="67" spans="1:14" x14ac:dyDescent="0.4">
      <c r="A67" s="15">
        <f t="shared" ca="1" si="2"/>
        <v>13363.999999999998</v>
      </c>
      <c r="B67" s="16">
        <f t="shared" ca="1" si="0"/>
        <v>15993.199999999999</v>
      </c>
      <c r="C67" s="17">
        <f t="shared" ca="1" si="3"/>
        <v>-2629.2000000000007</v>
      </c>
      <c r="D67" s="17">
        <f t="shared" si="4"/>
        <v>0</v>
      </c>
      <c r="E67" s="16">
        <f t="shared" si="1"/>
        <v>100</v>
      </c>
      <c r="F67" s="16"/>
      <c r="G67" s="16"/>
      <c r="H67" s="16" vm="1893">
        <f t="shared" ca="1" si="5"/>
        <v>133.63999999999999</v>
      </c>
      <c r="I67" s="16" vm="264">
        <f ca="1"/>
        <v>44630</v>
      </c>
      <c r="J67" s="16" vm="1894">
        <f ca="1"/>
        <v>8447238</v>
      </c>
      <c r="K67" s="16" vm="1895">
        <f ca="1"/>
        <v>132.36000000000001</v>
      </c>
      <c r="L67" s="16" vm="1896">
        <f ca="1"/>
        <v>134.19999999999999</v>
      </c>
      <c r="M67" s="16" vm="1897">
        <f ca="1"/>
        <v>131.62</v>
      </c>
      <c r="N67" s="16" vm="1893">
        <f ca="1"/>
        <v>133.63999999999999</v>
      </c>
    </row>
    <row r="68" spans="1:14" x14ac:dyDescent="0.4">
      <c r="I68" s="10" vm="269">
        <f ca="1"/>
        <v>44631</v>
      </c>
      <c r="J68" s="10" vm="1898">
        <f ca="1"/>
        <v>7058388</v>
      </c>
      <c r="K68" s="10" vm="1899">
        <f ca="1"/>
        <v>135.08000000000001</v>
      </c>
      <c r="L68" s="10" vm="1900">
        <f ca="1"/>
        <v>136.16</v>
      </c>
      <c r="M68" s="10" vm="1901">
        <f ca="1"/>
        <v>131.57</v>
      </c>
      <c r="N68" s="10" vm="1884">
        <f ca="1"/>
        <v>131.75</v>
      </c>
    </row>
  </sheetData>
  <conditionalFormatting sqref="C21:D21 C22:C66 D22:D67">
    <cfRule type="cellIs" dxfId="55" priority="3" operator="greaterThan">
      <formula>0</formula>
    </cfRule>
    <cfRule type="cellIs" dxfId="54" priority="4" operator="lessThan">
      <formula>0</formula>
    </cfRule>
  </conditionalFormatting>
  <conditionalFormatting sqref="C67">
    <cfRule type="cellIs" dxfId="53" priority="1" operator="greaterThan">
      <formula>0</formula>
    </cfRule>
    <cfRule type="cellIs" dxfId="52" priority="2" operator="lessThan">
      <formula>0</formula>
    </cfRule>
  </conditionalFormatting>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7799C-9A27-437A-B531-53D863ED08E0}">
  <dimension ref="A1:N68"/>
  <sheetViews>
    <sheetView topLeftCell="A31" zoomScale="66" zoomScaleNormal="55" workbookViewId="0">
      <selection activeCell="I20" sqref="I20:N20"/>
    </sheetView>
  </sheetViews>
  <sheetFormatPr defaultColWidth="8.86328125" defaultRowHeight="13.9" x14ac:dyDescent="0.4"/>
  <cols>
    <col min="1" max="1" width="18.6640625" style="10" bestFit="1" customWidth="1"/>
    <col min="2" max="2" width="14.3984375" style="10" customWidth="1"/>
    <col min="3" max="3" width="13.59765625" style="10" customWidth="1"/>
    <col min="4" max="4" width="15.86328125" style="10" customWidth="1"/>
    <col min="5" max="5" width="35.796875" style="10" customWidth="1"/>
    <col min="6" max="6" width="18.9296875" style="10" customWidth="1"/>
    <col min="7" max="7" width="14.265625" style="10" customWidth="1"/>
    <col min="8" max="8" width="21.1328125" style="10" customWidth="1"/>
    <col min="9" max="9" width="12.6640625" style="10" customWidth="1"/>
    <col min="10" max="10" width="15.19921875" style="10" customWidth="1"/>
    <col min="11" max="11" width="13.33203125" style="10" customWidth="1"/>
    <col min="12" max="14" width="12.1328125" style="10" customWidth="1"/>
    <col min="15" max="16384" width="8.86328125" style="10"/>
  </cols>
  <sheetData>
    <row r="1" spans="1:14" ht="30.4" x14ac:dyDescent="0.8">
      <c r="A1" s="21" t="e" vm="1902">
        <v>#VALUE!</v>
      </c>
      <c r="B1" s="19"/>
      <c r="C1" s="19"/>
      <c r="D1" s="19"/>
      <c r="E1" s="19"/>
      <c r="F1" s="19"/>
      <c r="G1" s="19"/>
      <c r="H1" s="19"/>
      <c r="I1" s="19"/>
      <c r="J1" s="19"/>
      <c r="K1" s="19"/>
      <c r="L1" s="19"/>
      <c r="M1" s="19"/>
      <c r="N1" s="19"/>
    </row>
    <row r="3" spans="1:14" ht="18.75" x14ac:dyDescent="0.5">
      <c r="A3" s="11" t="s">
        <v>96</v>
      </c>
      <c r="B3" s="12">
        <f ca="1">MIN(N21:N66)</f>
        <v>341.76</v>
      </c>
      <c r="E3" s="11" t="s">
        <v>122</v>
      </c>
      <c r="F3" s="12">
        <f ca="1">SUM(A21:A67)</f>
        <v>2237857</v>
      </c>
      <c r="I3" s="13">
        <v>44562</v>
      </c>
    </row>
    <row r="4" spans="1:14" ht="18.75" x14ac:dyDescent="0.5">
      <c r="A4" s="11" t="s">
        <v>97</v>
      </c>
      <c r="B4" s="14">
        <f ca="1">MAX(N21:N66)</f>
        <v>597.37</v>
      </c>
    </row>
    <row r="6" spans="1:14" x14ac:dyDescent="0.4">
      <c r="A6" s="10" t="s">
        <v>85</v>
      </c>
    </row>
    <row r="17" spans="1:14" x14ac:dyDescent="0.4">
      <c r="B17" s="10" t="s">
        <v>99</v>
      </c>
      <c r="C17" s="10" t="s">
        <v>95</v>
      </c>
    </row>
    <row r="18" spans="1:14" x14ac:dyDescent="0.4">
      <c r="A18" s="10" t="s">
        <v>86</v>
      </c>
      <c r="B18" s="10">
        <v>21</v>
      </c>
      <c r="C18" s="10">
        <v>22</v>
      </c>
    </row>
    <row r="20" spans="1:14" ht="15" x14ac:dyDescent="0.4">
      <c r="A20" s="20" t="s">
        <v>87</v>
      </c>
      <c r="B20" s="20" t="s">
        <v>88</v>
      </c>
      <c r="C20" s="20" t="s">
        <v>89</v>
      </c>
      <c r="D20" s="20" t="s">
        <v>95</v>
      </c>
      <c r="E20" s="20" t="s">
        <v>123</v>
      </c>
      <c r="F20" s="20" t="s">
        <v>90</v>
      </c>
      <c r="G20" s="20" t="s">
        <v>91</v>
      </c>
      <c r="H20" s="20" t="s">
        <v>92</v>
      </c>
      <c r="I20" s="22" t="str" cm="1">
        <f t="array" aca="1" ref="I20:N68" ca="1">_xlfn.STOCKHISTORY(A1,I3,TODAY(),0,1,0,5,2,3,4,1)</f>
        <v>Date</v>
      </c>
      <c r="J20" s="22" t="str">
        <f ca="1"/>
        <v>Volume</v>
      </c>
      <c r="K20" s="22" t="str">
        <f ca="1"/>
        <v>Open</v>
      </c>
      <c r="L20" s="22" t="str">
        <f ca="1"/>
        <v>High</v>
      </c>
      <c r="M20" s="22" t="str">
        <f ca="1"/>
        <v>Low</v>
      </c>
      <c r="N20" s="22" t="str">
        <f ca="1"/>
        <v>Close</v>
      </c>
    </row>
    <row r="21" spans="1:14" x14ac:dyDescent="0.4">
      <c r="A21" s="15">
        <f ca="1">E21*N21</f>
        <v>59737</v>
      </c>
      <c r="B21" s="16">
        <f t="shared" ref="B21:B67" ca="1" si="0">IF(ROW()=B$18,(F21*H21)-(G21*H21),(F21*H21)-(G21*H21)+B20)</f>
        <v>59737</v>
      </c>
      <c r="C21" s="17">
        <f ca="1">A21-B21</f>
        <v>0</v>
      </c>
      <c r="D21" s="17">
        <f>IF(AND(F21&gt;0,ROW()&gt;C$18),N21-$N$21,0)-IF(AND(G21&gt;0,ROW()&gt;C$18),N21-$N$21,0)</f>
        <v>0</v>
      </c>
      <c r="E21" s="16">
        <f t="shared" ref="E21:E67" si="1">IF(ROW()=B$18,F21-G21,(F21-G21)+E20)</f>
        <v>100</v>
      </c>
      <c r="F21" s="16">
        <v>100</v>
      </c>
      <c r="G21" s="16"/>
      <c r="H21" s="16" vm="1903">
        <f ca="1">N21</f>
        <v>597.37</v>
      </c>
      <c r="I21" s="16" vm="3">
        <f ca="1"/>
        <v>44564</v>
      </c>
      <c r="J21" s="16" vm="1904">
        <f ca="1"/>
        <v>3068808</v>
      </c>
      <c r="K21" s="16" vm="1905">
        <f ca="1"/>
        <v>605.61</v>
      </c>
      <c r="L21" s="16" vm="1906">
        <f ca="1"/>
        <v>609.99</v>
      </c>
      <c r="M21" s="16" vm="1907">
        <f ca="1"/>
        <v>590.55999999999995</v>
      </c>
      <c r="N21" s="16" vm="1903">
        <f ca="1"/>
        <v>597.37</v>
      </c>
    </row>
    <row r="22" spans="1:14" x14ac:dyDescent="0.4">
      <c r="A22" s="15">
        <f t="shared" ref="A22:A67" ca="1" si="2">E22*N22</f>
        <v>59115</v>
      </c>
      <c r="B22" s="16">
        <f t="shared" ca="1" si="0"/>
        <v>59737</v>
      </c>
      <c r="C22" s="17">
        <f t="shared" ref="C22:C67" ca="1" si="3">A22-B22</f>
        <v>-622</v>
      </c>
      <c r="D22" s="17">
        <f t="shared" ref="D22:D67" si="4">IF(AND(F22&gt;0,ROW()&gt;C$18),N22-$N$21,0)-IF(AND(G22&gt;0,ROW()&gt;C$18),N22-$N$21,0)</f>
        <v>0</v>
      </c>
      <c r="E22" s="16">
        <f t="shared" si="1"/>
        <v>100</v>
      </c>
      <c r="F22" s="16"/>
      <c r="G22" s="16"/>
      <c r="H22" s="16" vm="1908">
        <f t="shared" ref="H22:H67" ca="1" si="5">N22</f>
        <v>591.15</v>
      </c>
      <c r="I22" s="16" vm="9">
        <f ca="1"/>
        <v>44565</v>
      </c>
      <c r="J22" s="16" vm="1909">
        <f ca="1"/>
        <v>4393135</v>
      </c>
      <c r="K22" s="16" vm="1910">
        <f ca="1"/>
        <v>599.91</v>
      </c>
      <c r="L22" s="16" vm="1911">
        <f ca="1"/>
        <v>600.40989999999999</v>
      </c>
      <c r="M22" s="16" vm="1912">
        <f ca="1"/>
        <v>581.6</v>
      </c>
      <c r="N22" s="16" vm="1908">
        <f ca="1"/>
        <v>591.15</v>
      </c>
    </row>
    <row r="23" spans="1:14" x14ac:dyDescent="0.4">
      <c r="A23" s="15">
        <f t="shared" ca="1" si="2"/>
        <v>56752</v>
      </c>
      <c r="B23" s="16">
        <f t="shared" ca="1" si="0"/>
        <v>59737</v>
      </c>
      <c r="C23" s="17">
        <f t="shared" ca="1" si="3"/>
        <v>-2985</v>
      </c>
      <c r="D23" s="17">
        <f t="shared" si="4"/>
        <v>0</v>
      </c>
      <c r="E23" s="16">
        <f t="shared" si="1"/>
        <v>100</v>
      </c>
      <c r="F23" s="16"/>
      <c r="G23" s="16"/>
      <c r="H23" s="16" vm="1913">
        <f t="shared" ca="1" si="5"/>
        <v>567.52</v>
      </c>
      <c r="I23" s="16" vm="15">
        <f ca="1"/>
        <v>44566</v>
      </c>
      <c r="J23" s="16" vm="1914">
        <f ca="1"/>
        <v>4148749</v>
      </c>
      <c r="K23" s="16" vm="1915">
        <f ca="1"/>
        <v>592</v>
      </c>
      <c r="L23" s="16" vm="1916">
        <f ca="1"/>
        <v>592.84</v>
      </c>
      <c r="M23" s="16" vm="1917">
        <f ca="1"/>
        <v>566.88</v>
      </c>
      <c r="N23" s="16" vm="1913">
        <f ca="1"/>
        <v>567.52</v>
      </c>
    </row>
    <row r="24" spans="1:14" x14ac:dyDescent="0.4">
      <c r="A24" s="15">
        <f t="shared" ca="1" si="2"/>
        <v>55329</v>
      </c>
      <c r="B24" s="16">
        <f t="shared" ca="1" si="0"/>
        <v>59737</v>
      </c>
      <c r="C24" s="17">
        <f t="shared" ca="1" si="3"/>
        <v>-4408</v>
      </c>
      <c r="D24" s="17">
        <f t="shared" si="4"/>
        <v>0</v>
      </c>
      <c r="E24" s="16">
        <f t="shared" si="1"/>
        <v>100</v>
      </c>
      <c r="F24" s="16"/>
      <c r="G24" s="16"/>
      <c r="H24" s="16" vm="1918">
        <f t="shared" ca="1" si="5"/>
        <v>553.29</v>
      </c>
      <c r="I24" s="16" vm="21">
        <f ca="1"/>
        <v>44567</v>
      </c>
      <c r="J24" s="16" vm="1919">
        <f ca="1"/>
        <v>5711795</v>
      </c>
      <c r="K24" s="16" vm="1920">
        <f ca="1"/>
        <v>554.34</v>
      </c>
      <c r="L24" s="16" vm="1921">
        <f ca="1"/>
        <v>563.36</v>
      </c>
      <c r="M24" s="16" vm="1922">
        <f ca="1"/>
        <v>542.01</v>
      </c>
      <c r="N24" s="16" vm="1918">
        <f ca="1"/>
        <v>553.29</v>
      </c>
    </row>
    <row r="25" spans="1:14" x14ac:dyDescent="0.4">
      <c r="A25" s="15">
        <f t="shared" ca="1" si="2"/>
        <v>64927.199999999997</v>
      </c>
      <c r="B25" s="16">
        <f t="shared" ca="1" si="0"/>
        <v>70558.2</v>
      </c>
      <c r="C25" s="17">
        <f t="shared" ca="1" si="3"/>
        <v>-5631</v>
      </c>
      <c r="D25" s="17">
        <f t="shared" ca="1" si="4"/>
        <v>-56.310000000000059</v>
      </c>
      <c r="E25" s="16">
        <f t="shared" si="1"/>
        <v>120</v>
      </c>
      <c r="F25" s="16">
        <v>20</v>
      </c>
      <c r="G25" s="16"/>
      <c r="H25" s="16" vm="1923">
        <f t="shared" ca="1" si="5"/>
        <v>541.05999999999995</v>
      </c>
      <c r="I25" s="16" vm="27">
        <f ca="1"/>
        <v>44568</v>
      </c>
      <c r="J25" s="16" vm="1924">
        <f ca="1"/>
        <v>3382873</v>
      </c>
      <c r="K25" s="16" vm="1925">
        <f ca="1"/>
        <v>549.46</v>
      </c>
      <c r="L25" s="16" vm="1926">
        <f ca="1"/>
        <v>553.42999999999995</v>
      </c>
      <c r="M25" s="16" vm="1927">
        <f ca="1"/>
        <v>538.21749999999997</v>
      </c>
      <c r="N25" s="16" vm="1923">
        <f ca="1"/>
        <v>541.05999999999995</v>
      </c>
    </row>
    <row r="26" spans="1:14" x14ac:dyDescent="0.4">
      <c r="A26" s="15">
        <f t="shared" ca="1" si="2"/>
        <v>64782</v>
      </c>
      <c r="B26" s="16">
        <f t="shared" ca="1" si="0"/>
        <v>70558.2</v>
      </c>
      <c r="C26" s="17">
        <f t="shared" ca="1" si="3"/>
        <v>-5776.1999999999971</v>
      </c>
      <c r="D26" s="17">
        <f t="shared" si="4"/>
        <v>0</v>
      </c>
      <c r="E26" s="16">
        <f t="shared" si="1"/>
        <v>120</v>
      </c>
      <c r="F26" s="16"/>
      <c r="G26" s="16"/>
      <c r="H26" s="16" vm="1928">
        <f t="shared" ca="1" si="5"/>
        <v>539.85</v>
      </c>
      <c r="I26" s="16" vm="33">
        <f ca="1"/>
        <v>44571</v>
      </c>
      <c r="J26" s="16" vm="1929">
        <f ca="1"/>
        <v>4486145</v>
      </c>
      <c r="K26" s="16" vm="1930">
        <f ca="1"/>
        <v>538.49</v>
      </c>
      <c r="L26" s="16" vm="1931">
        <f ca="1"/>
        <v>543.69000000000005</v>
      </c>
      <c r="M26" s="16" vm="1932">
        <f ca="1"/>
        <v>526.32000000000005</v>
      </c>
      <c r="N26" s="16" vm="1928">
        <f ca="1"/>
        <v>539.85</v>
      </c>
    </row>
    <row r="27" spans="1:14" x14ac:dyDescent="0.4">
      <c r="A27" s="15">
        <f t="shared" ca="1" si="2"/>
        <v>64900.800000000003</v>
      </c>
      <c r="B27" s="16">
        <f t="shared" ca="1" si="0"/>
        <v>70558.2</v>
      </c>
      <c r="C27" s="17">
        <f t="shared" ca="1" si="3"/>
        <v>-5657.3999999999942</v>
      </c>
      <c r="D27" s="17">
        <f t="shared" si="4"/>
        <v>0</v>
      </c>
      <c r="E27" s="16">
        <f t="shared" si="1"/>
        <v>120</v>
      </c>
      <c r="F27" s="16"/>
      <c r="G27" s="16"/>
      <c r="H27" s="16" vm="1933">
        <f t="shared" ca="1" si="5"/>
        <v>540.84</v>
      </c>
      <c r="I27" s="16" vm="39">
        <f ca="1"/>
        <v>44572</v>
      </c>
      <c r="J27" s="16" vm="1934">
        <f ca="1"/>
        <v>3077836</v>
      </c>
      <c r="K27" s="16" vm="1935">
        <f ca="1"/>
        <v>536.99</v>
      </c>
      <c r="L27" s="16" vm="1936">
        <f ca="1"/>
        <v>543.91</v>
      </c>
      <c r="M27" s="16" vm="1937">
        <f ca="1"/>
        <v>530.07000000000005</v>
      </c>
      <c r="N27" s="16" vm="1933">
        <f ca="1"/>
        <v>540.84</v>
      </c>
    </row>
    <row r="28" spans="1:14" x14ac:dyDescent="0.4">
      <c r="A28" s="15">
        <f t="shared" ca="1" si="2"/>
        <v>64466.400000000001</v>
      </c>
      <c r="B28" s="16">
        <f t="shared" ca="1" si="0"/>
        <v>70558.2</v>
      </c>
      <c r="C28" s="17">
        <f t="shared" ca="1" si="3"/>
        <v>-6091.7999999999956</v>
      </c>
      <c r="D28" s="17">
        <f t="shared" si="4"/>
        <v>0</v>
      </c>
      <c r="E28" s="16">
        <f t="shared" si="1"/>
        <v>120</v>
      </c>
      <c r="F28" s="16"/>
      <c r="G28" s="16"/>
      <c r="H28" s="16" vm="1938">
        <f t="shared" ca="1" si="5"/>
        <v>537.22</v>
      </c>
      <c r="I28" s="16" vm="45">
        <f ca="1"/>
        <v>44573</v>
      </c>
      <c r="J28" s="16" vm="1939">
        <f ca="1"/>
        <v>3787372</v>
      </c>
      <c r="K28" s="16" vm="1940">
        <f ca="1"/>
        <v>544.27</v>
      </c>
      <c r="L28" s="16" vm="1940">
        <f ca="1"/>
        <v>544.27</v>
      </c>
      <c r="M28" s="16" vm="1941">
        <f ca="1"/>
        <v>532.02</v>
      </c>
      <c r="N28" s="16" vm="1938">
        <f ca="1"/>
        <v>537.22</v>
      </c>
    </row>
    <row r="29" spans="1:14" x14ac:dyDescent="0.4">
      <c r="A29" s="15">
        <f t="shared" ca="1" si="2"/>
        <v>62304.000000000007</v>
      </c>
      <c r="B29" s="16">
        <f t="shared" ca="1" si="0"/>
        <v>70558.2</v>
      </c>
      <c r="C29" s="17">
        <f t="shared" ca="1" si="3"/>
        <v>-8254.1999999999898</v>
      </c>
      <c r="D29" s="17">
        <f t="shared" si="4"/>
        <v>0</v>
      </c>
      <c r="E29" s="16">
        <f t="shared" si="1"/>
        <v>120</v>
      </c>
      <c r="F29" s="16"/>
      <c r="G29" s="16"/>
      <c r="H29" s="16" vm="1942">
        <f t="shared" ca="1" si="5"/>
        <v>519.20000000000005</v>
      </c>
      <c r="I29" s="16" vm="51">
        <f ca="1"/>
        <v>44574</v>
      </c>
      <c r="J29" s="16" vm="1943">
        <f ca="1"/>
        <v>4475063</v>
      </c>
      <c r="K29" s="16" vm="1944">
        <f ca="1"/>
        <v>537.05999999999995</v>
      </c>
      <c r="L29" s="16" vm="1945">
        <f ca="1"/>
        <v>540.79</v>
      </c>
      <c r="M29" s="16" vm="1946">
        <f ca="1"/>
        <v>518.26</v>
      </c>
      <c r="N29" s="16" vm="1942">
        <f ca="1"/>
        <v>519.20000000000005</v>
      </c>
    </row>
    <row r="30" spans="1:14" x14ac:dyDescent="0.4">
      <c r="A30" s="15">
        <f t="shared" ca="1" si="2"/>
        <v>63082.8</v>
      </c>
      <c r="B30" s="16">
        <f t="shared" ca="1" si="0"/>
        <v>70558.2</v>
      </c>
      <c r="C30" s="17">
        <f t="shared" ca="1" si="3"/>
        <v>-7475.3999999999942</v>
      </c>
      <c r="D30" s="17">
        <f t="shared" si="4"/>
        <v>0</v>
      </c>
      <c r="E30" s="16">
        <f t="shared" si="1"/>
        <v>120</v>
      </c>
      <c r="F30" s="16"/>
      <c r="G30" s="16"/>
      <c r="H30" s="16" vm="1947">
        <f t="shared" ca="1" si="5"/>
        <v>525.69000000000005</v>
      </c>
      <c r="I30" s="16" vm="55">
        <f ca="1"/>
        <v>44575</v>
      </c>
      <c r="J30" s="16" vm="1948">
        <f ca="1"/>
        <v>7861109</v>
      </c>
      <c r="K30" s="16" vm="1949">
        <f ca="1"/>
        <v>517.6</v>
      </c>
      <c r="L30" s="16" vm="1950">
        <f ca="1"/>
        <v>538.37</v>
      </c>
      <c r="M30" s="16" vm="1951">
        <f ca="1"/>
        <v>511.88</v>
      </c>
      <c r="N30" s="16" vm="1947">
        <f ca="1"/>
        <v>525.69000000000005</v>
      </c>
    </row>
    <row r="31" spans="1:14" x14ac:dyDescent="0.4">
      <c r="A31" s="15">
        <f t="shared" ca="1" si="2"/>
        <v>61296</v>
      </c>
      <c r="B31" s="16">
        <f t="shared" ca="1" si="0"/>
        <v>70558.2</v>
      </c>
      <c r="C31" s="17">
        <f t="shared" ca="1" si="3"/>
        <v>-9262.1999999999971</v>
      </c>
      <c r="D31" s="17">
        <f t="shared" si="4"/>
        <v>0</v>
      </c>
      <c r="E31" s="16">
        <f t="shared" si="1"/>
        <v>120</v>
      </c>
      <c r="F31" s="16"/>
      <c r="G31" s="16"/>
      <c r="H31" s="16" vm="1952">
        <f t="shared" ca="1" si="5"/>
        <v>510.8</v>
      </c>
      <c r="I31" s="16" vm="61">
        <f ca="1"/>
        <v>44579</v>
      </c>
      <c r="J31" s="16" vm="1953">
        <f ca="1"/>
        <v>4844418</v>
      </c>
      <c r="K31" s="16" vm="1954">
        <f ca="1"/>
        <v>520.08000000000004</v>
      </c>
      <c r="L31" s="16" vm="1341">
        <f ca="1"/>
        <v>521.75</v>
      </c>
      <c r="M31" s="16" vm="1955">
        <f ca="1"/>
        <v>508.68</v>
      </c>
      <c r="N31" s="16" vm="1952">
        <f ca="1"/>
        <v>510.8</v>
      </c>
    </row>
    <row r="32" spans="1:14" x14ac:dyDescent="0.4">
      <c r="A32" s="15">
        <f t="shared" ca="1" si="2"/>
        <v>61903.200000000004</v>
      </c>
      <c r="B32" s="16">
        <f t="shared" ca="1" si="0"/>
        <v>70558.2</v>
      </c>
      <c r="C32" s="17">
        <f t="shared" ca="1" si="3"/>
        <v>-8654.9999999999927</v>
      </c>
      <c r="D32" s="17">
        <f t="shared" si="4"/>
        <v>0</v>
      </c>
      <c r="E32" s="16">
        <f t="shared" si="1"/>
        <v>120</v>
      </c>
      <c r="F32" s="16"/>
      <c r="G32" s="16"/>
      <c r="H32" s="16" vm="1956">
        <f t="shared" ca="1" si="5"/>
        <v>515.86</v>
      </c>
      <c r="I32" s="16" vm="67">
        <f ca="1"/>
        <v>44580</v>
      </c>
      <c r="J32" s="16" vm="1957">
        <f ca="1"/>
        <v>4353508</v>
      </c>
      <c r="K32" s="16" vm="1958">
        <f ca="1"/>
        <v>515</v>
      </c>
      <c r="L32" s="16" vm="1959">
        <f ca="1"/>
        <v>523.21</v>
      </c>
      <c r="M32" s="16" vm="1960">
        <f ca="1"/>
        <v>510.51</v>
      </c>
      <c r="N32" s="16" vm="1956">
        <f ca="1"/>
        <v>515.86</v>
      </c>
    </row>
    <row r="33" spans="1:14" x14ac:dyDescent="0.4">
      <c r="A33" s="15">
        <f t="shared" ca="1" si="2"/>
        <v>60990</v>
      </c>
      <c r="B33" s="16">
        <f t="shared" ca="1" si="0"/>
        <v>70558.2</v>
      </c>
      <c r="C33" s="17">
        <f t="shared" ca="1" si="3"/>
        <v>-9568.1999999999971</v>
      </c>
      <c r="D33" s="17">
        <f t="shared" si="4"/>
        <v>0</v>
      </c>
      <c r="E33" s="16">
        <f t="shared" si="1"/>
        <v>120</v>
      </c>
      <c r="F33" s="16"/>
      <c r="G33" s="16"/>
      <c r="H33" s="16" vm="1961">
        <f t="shared" ca="1" si="5"/>
        <v>508.25</v>
      </c>
      <c r="I33" s="16" vm="73">
        <f ca="1"/>
        <v>44581</v>
      </c>
      <c r="J33" s="16" vm="1962">
        <f ca="1"/>
        <v>12658993</v>
      </c>
      <c r="K33" s="16" vm="1963">
        <f ca="1"/>
        <v>517.74980000000005</v>
      </c>
      <c r="L33" s="16" vm="1964">
        <f ca="1"/>
        <v>526.64</v>
      </c>
      <c r="M33" s="16" vm="1965">
        <f ca="1"/>
        <v>506.93</v>
      </c>
      <c r="N33" s="16" vm="1961">
        <f ca="1"/>
        <v>508.25</v>
      </c>
    </row>
    <row r="34" spans="1:14" x14ac:dyDescent="0.4">
      <c r="A34" s="15">
        <f t="shared" ca="1" si="2"/>
        <v>47700</v>
      </c>
      <c r="B34" s="16">
        <f t="shared" ca="1" si="0"/>
        <v>70558.2</v>
      </c>
      <c r="C34" s="17">
        <f t="shared" ca="1" si="3"/>
        <v>-22858.199999999997</v>
      </c>
      <c r="D34" s="17">
        <f t="shared" si="4"/>
        <v>0</v>
      </c>
      <c r="E34" s="16">
        <f t="shared" si="1"/>
        <v>120</v>
      </c>
      <c r="F34" s="16"/>
      <c r="G34" s="16"/>
      <c r="H34" s="16" vm="1966">
        <f t="shared" ca="1" si="5"/>
        <v>397.5</v>
      </c>
      <c r="I34" s="16" vm="79">
        <f ca="1"/>
        <v>44582</v>
      </c>
      <c r="J34" s="16" vm="1967">
        <f ca="1"/>
        <v>58904266</v>
      </c>
      <c r="K34" s="16" vm="1968">
        <f ca="1"/>
        <v>400.42500000000001</v>
      </c>
      <c r="L34" s="16" vm="1969">
        <f ca="1"/>
        <v>409.1499</v>
      </c>
      <c r="M34" s="16" vm="1970">
        <f ca="1"/>
        <v>379.99</v>
      </c>
      <c r="N34" s="16" vm="1966">
        <f ca="1"/>
        <v>397.5</v>
      </c>
    </row>
    <row r="35" spans="1:14" x14ac:dyDescent="0.4">
      <c r="A35" s="15">
        <f t="shared" ca="1" si="2"/>
        <v>46458</v>
      </c>
      <c r="B35" s="16">
        <f t="shared" ca="1" si="0"/>
        <v>70558.2</v>
      </c>
      <c r="C35" s="17">
        <f t="shared" ca="1" si="3"/>
        <v>-24100.199999999997</v>
      </c>
      <c r="D35" s="17">
        <f t="shared" si="4"/>
        <v>0</v>
      </c>
      <c r="E35" s="16">
        <f t="shared" si="1"/>
        <v>120</v>
      </c>
      <c r="F35" s="16"/>
      <c r="G35" s="16"/>
      <c r="H35" s="16" vm="1971">
        <f t="shared" ca="1" si="5"/>
        <v>387.15</v>
      </c>
      <c r="I35" s="16" vm="85">
        <f ca="1"/>
        <v>44585</v>
      </c>
      <c r="J35" s="16" vm="1972">
        <f ca="1"/>
        <v>32386782</v>
      </c>
      <c r="K35" s="16" vm="1973">
        <f ca="1"/>
        <v>383.91</v>
      </c>
      <c r="L35" s="16" vm="1974">
        <f ca="1"/>
        <v>387.26</v>
      </c>
      <c r="M35" s="16" vm="1975">
        <f ca="1"/>
        <v>351.46</v>
      </c>
      <c r="N35" s="16" vm="1971">
        <f ca="1"/>
        <v>387.15</v>
      </c>
    </row>
    <row r="36" spans="1:14" x14ac:dyDescent="0.4">
      <c r="A36" s="15">
        <f t="shared" ca="1" si="2"/>
        <v>43970.400000000001</v>
      </c>
      <c r="B36" s="16">
        <f t="shared" ca="1" si="0"/>
        <v>70558.2</v>
      </c>
      <c r="C36" s="17">
        <f t="shared" ca="1" si="3"/>
        <v>-26587.799999999996</v>
      </c>
      <c r="D36" s="17">
        <f t="shared" si="4"/>
        <v>0</v>
      </c>
      <c r="E36" s="16">
        <f t="shared" si="1"/>
        <v>120</v>
      </c>
      <c r="F36" s="16"/>
      <c r="G36" s="16"/>
      <c r="H36" s="16" vm="1976">
        <f t="shared" ca="1" si="5"/>
        <v>366.42</v>
      </c>
      <c r="I36" s="16" vm="91">
        <f ca="1"/>
        <v>44586</v>
      </c>
      <c r="J36" s="16" vm="1977">
        <f ca="1"/>
        <v>15145816</v>
      </c>
      <c r="K36" s="16" vm="1978">
        <f ca="1"/>
        <v>379.14</v>
      </c>
      <c r="L36" s="16" vm="1979">
        <f ca="1"/>
        <v>387.71</v>
      </c>
      <c r="M36" s="16" vm="1980">
        <f ca="1"/>
        <v>365.13</v>
      </c>
      <c r="N36" s="16" vm="1976">
        <f ca="1"/>
        <v>366.42</v>
      </c>
    </row>
    <row r="37" spans="1:14" x14ac:dyDescent="0.4">
      <c r="A37" s="15">
        <f t="shared" ca="1" si="2"/>
        <v>43164</v>
      </c>
      <c r="B37" s="16">
        <f t="shared" ca="1" si="0"/>
        <v>70558.2</v>
      </c>
      <c r="C37" s="17">
        <f t="shared" ca="1" si="3"/>
        <v>-27394.199999999997</v>
      </c>
      <c r="D37" s="17">
        <f t="shared" si="4"/>
        <v>0</v>
      </c>
      <c r="E37" s="16">
        <f t="shared" si="1"/>
        <v>120</v>
      </c>
      <c r="F37" s="16"/>
      <c r="G37" s="16"/>
      <c r="H37" s="16" vm="1981">
        <f t="shared" ca="1" si="5"/>
        <v>359.7</v>
      </c>
      <c r="I37" s="16" vm="97">
        <f ca="1"/>
        <v>44587</v>
      </c>
      <c r="J37" s="16" vm="1982">
        <f ca="1"/>
        <v>12683981</v>
      </c>
      <c r="K37" s="16" vm="1983">
        <f ca="1"/>
        <v>378.27</v>
      </c>
      <c r="L37" s="16" vm="1984">
        <f ca="1"/>
        <v>382.66</v>
      </c>
      <c r="M37" s="16" vm="1985">
        <f ca="1"/>
        <v>356.62</v>
      </c>
      <c r="N37" s="16" vm="1981">
        <f ca="1"/>
        <v>359.7</v>
      </c>
    </row>
    <row r="38" spans="1:14" x14ac:dyDescent="0.4">
      <c r="A38" s="15">
        <f t="shared" ca="1" si="2"/>
        <v>42537</v>
      </c>
      <c r="B38" s="16">
        <f t="shared" ca="1" si="0"/>
        <v>66691.199999999997</v>
      </c>
      <c r="C38" s="17">
        <f t="shared" ca="1" si="3"/>
        <v>-24154.199999999997</v>
      </c>
      <c r="D38" s="17">
        <f t="shared" ca="1" si="4"/>
        <v>210.67000000000002</v>
      </c>
      <c r="E38" s="16">
        <f t="shared" si="1"/>
        <v>110</v>
      </c>
      <c r="F38" s="16"/>
      <c r="G38" s="16">
        <v>10</v>
      </c>
      <c r="H38" s="16" vm="1986">
        <f t="shared" ca="1" si="5"/>
        <v>386.7</v>
      </c>
      <c r="I38" s="16" vm="103">
        <f ca="1"/>
        <v>44588</v>
      </c>
      <c r="J38" s="16" vm="1987">
        <f ca="1"/>
        <v>24324747</v>
      </c>
      <c r="K38" s="16" vm="1988">
        <f ca="1"/>
        <v>382.06</v>
      </c>
      <c r="L38" s="16" vm="1989">
        <f ca="1"/>
        <v>394.8</v>
      </c>
      <c r="M38" s="16" vm="1990">
        <f ca="1"/>
        <v>378.1</v>
      </c>
      <c r="N38" s="16" vm="1986">
        <f ca="1"/>
        <v>386.7</v>
      </c>
    </row>
    <row r="39" spans="1:14" x14ac:dyDescent="0.4">
      <c r="A39" s="15">
        <f t="shared" ca="1" si="2"/>
        <v>42279.6</v>
      </c>
      <c r="B39" s="16">
        <f t="shared" ca="1" si="0"/>
        <v>66691.199999999997</v>
      </c>
      <c r="C39" s="17">
        <f t="shared" ca="1" si="3"/>
        <v>-24411.599999999999</v>
      </c>
      <c r="D39" s="17">
        <f t="shared" si="4"/>
        <v>0</v>
      </c>
      <c r="E39" s="16">
        <f t="shared" si="1"/>
        <v>110</v>
      </c>
      <c r="F39" s="16"/>
      <c r="G39" s="16"/>
      <c r="H39" s="16" vm="1991">
        <f t="shared" ca="1" si="5"/>
        <v>384.36</v>
      </c>
      <c r="I39" s="16" vm="109">
        <f ca="1"/>
        <v>44589</v>
      </c>
      <c r="J39" s="16" vm="1992">
        <f ca="1"/>
        <v>11966605</v>
      </c>
      <c r="K39" s="16" vm="1993">
        <f ca="1"/>
        <v>386.76</v>
      </c>
      <c r="L39" s="16" vm="1994">
        <f ca="1"/>
        <v>387</v>
      </c>
      <c r="M39" s="16" vm="1995">
        <f ca="1"/>
        <v>372.08</v>
      </c>
      <c r="N39" s="16" vm="1991">
        <f ca="1"/>
        <v>384.36</v>
      </c>
    </row>
    <row r="40" spans="1:14" x14ac:dyDescent="0.4">
      <c r="A40" s="15">
        <f t="shared" ca="1" si="2"/>
        <v>46985.4</v>
      </c>
      <c r="B40" s="16">
        <f t="shared" ca="1" si="0"/>
        <v>66691.199999999997</v>
      </c>
      <c r="C40" s="17">
        <f t="shared" ca="1" si="3"/>
        <v>-19705.799999999996</v>
      </c>
      <c r="D40" s="17">
        <f t="shared" si="4"/>
        <v>0</v>
      </c>
      <c r="E40" s="16">
        <f t="shared" si="1"/>
        <v>110</v>
      </c>
      <c r="F40" s="16"/>
      <c r="G40" s="16"/>
      <c r="H40" s="16" vm="1996">
        <f t="shared" ca="1" si="5"/>
        <v>427.14</v>
      </c>
      <c r="I40" s="16" vm="115">
        <f ca="1"/>
        <v>44592</v>
      </c>
      <c r="J40" s="16" vm="1997">
        <f ca="1"/>
        <v>20047452</v>
      </c>
      <c r="K40" s="16" vm="1998">
        <f ca="1"/>
        <v>401.97</v>
      </c>
      <c r="L40" s="16" vm="1999">
        <f ca="1"/>
        <v>427.7</v>
      </c>
      <c r="M40" s="16" vm="2000">
        <f ca="1"/>
        <v>398.2</v>
      </c>
      <c r="N40" s="16" vm="1996">
        <f ca="1"/>
        <v>427.14</v>
      </c>
    </row>
    <row r="41" spans="1:14" x14ac:dyDescent="0.4">
      <c r="A41" s="15">
        <f t="shared" ca="1" si="2"/>
        <v>50284.3</v>
      </c>
      <c r="B41" s="16">
        <f t="shared" ca="1" si="0"/>
        <v>66691.199999999997</v>
      </c>
      <c r="C41" s="17">
        <f t="shared" ca="1" si="3"/>
        <v>-16406.899999999994</v>
      </c>
      <c r="D41" s="17">
        <f t="shared" si="4"/>
        <v>0</v>
      </c>
      <c r="E41" s="16">
        <f t="shared" si="1"/>
        <v>110</v>
      </c>
      <c r="F41" s="16"/>
      <c r="G41" s="16"/>
      <c r="H41" s="16" vm="2001">
        <f t="shared" ca="1" si="5"/>
        <v>457.13</v>
      </c>
      <c r="I41" s="16" vm="121">
        <f ca="1"/>
        <v>44593</v>
      </c>
      <c r="J41" s="16" vm="2002">
        <f ca="1"/>
        <v>22568099</v>
      </c>
      <c r="K41" s="16" vm="2003">
        <f ca="1"/>
        <v>432.96</v>
      </c>
      <c r="L41" s="16" vm="2004">
        <f ca="1"/>
        <v>458.48</v>
      </c>
      <c r="M41" s="16" vm="2005">
        <f ca="1"/>
        <v>425.5401</v>
      </c>
      <c r="N41" s="16" vm="2001">
        <f ca="1"/>
        <v>457.13</v>
      </c>
    </row>
    <row r="42" spans="1:14" x14ac:dyDescent="0.4">
      <c r="A42" s="15">
        <f t="shared" ca="1" si="2"/>
        <v>47242.8</v>
      </c>
      <c r="B42" s="16">
        <f t="shared" ca="1" si="0"/>
        <v>66691.199999999997</v>
      </c>
      <c r="C42" s="17">
        <f t="shared" ca="1" si="3"/>
        <v>-19448.399999999994</v>
      </c>
      <c r="D42" s="17">
        <f t="shared" si="4"/>
        <v>0</v>
      </c>
      <c r="E42" s="16">
        <f t="shared" si="1"/>
        <v>110</v>
      </c>
      <c r="F42" s="16"/>
      <c r="G42" s="16"/>
      <c r="H42" s="16" vm="2006">
        <f t="shared" ca="1" si="5"/>
        <v>429.48</v>
      </c>
      <c r="I42" s="16" vm="127">
        <f ca="1"/>
        <v>44594</v>
      </c>
      <c r="J42" s="16" vm="2007">
        <f ca="1"/>
        <v>14346010</v>
      </c>
      <c r="K42" s="16" vm="2008">
        <f ca="1"/>
        <v>448.25</v>
      </c>
      <c r="L42" s="16" vm="2009">
        <f ca="1"/>
        <v>451.98</v>
      </c>
      <c r="M42" s="16" vm="2010">
        <f ca="1"/>
        <v>426.48</v>
      </c>
      <c r="N42" s="16" vm="2006">
        <f ca="1"/>
        <v>429.48</v>
      </c>
    </row>
    <row r="43" spans="1:14" x14ac:dyDescent="0.4">
      <c r="A43" s="15">
        <f t="shared" ca="1" si="2"/>
        <v>44616</v>
      </c>
      <c r="B43" s="16">
        <f t="shared" ca="1" si="0"/>
        <v>66691.199999999997</v>
      </c>
      <c r="C43" s="17">
        <f t="shared" ca="1" si="3"/>
        <v>-22075.199999999997</v>
      </c>
      <c r="D43" s="17">
        <f t="shared" si="4"/>
        <v>0</v>
      </c>
      <c r="E43" s="16">
        <f t="shared" si="1"/>
        <v>110</v>
      </c>
      <c r="F43" s="16"/>
      <c r="G43" s="16"/>
      <c r="H43" s="16" vm="2011">
        <f t="shared" ca="1" si="5"/>
        <v>405.6</v>
      </c>
      <c r="I43" s="16" vm="131">
        <f ca="1"/>
        <v>44595</v>
      </c>
      <c r="J43" s="16" vm="2012">
        <f ca="1"/>
        <v>9905210</v>
      </c>
      <c r="K43" s="16" vm="2013">
        <f ca="1"/>
        <v>421.44</v>
      </c>
      <c r="L43" s="16" vm="2014">
        <f ca="1"/>
        <v>429.26</v>
      </c>
      <c r="M43" s="16" vm="2015">
        <f ca="1"/>
        <v>404.28</v>
      </c>
      <c r="N43" s="16" vm="2011">
        <f ca="1"/>
        <v>405.6</v>
      </c>
    </row>
    <row r="44" spans="1:14" x14ac:dyDescent="0.4">
      <c r="A44" s="15">
        <f t="shared" ca="1" si="2"/>
        <v>45118.700000000004</v>
      </c>
      <c r="B44" s="16">
        <f t="shared" ca="1" si="0"/>
        <v>66691.199999999997</v>
      </c>
      <c r="C44" s="17">
        <f t="shared" ca="1" si="3"/>
        <v>-21572.499999999993</v>
      </c>
      <c r="D44" s="17">
        <f t="shared" si="4"/>
        <v>0</v>
      </c>
      <c r="E44" s="16">
        <f t="shared" si="1"/>
        <v>110</v>
      </c>
      <c r="F44" s="16"/>
      <c r="G44" s="16"/>
      <c r="H44" s="16" vm="2016">
        <f t="shared" ca="1" si="5"/>
        <v>410.17</v>
      </c>
      <c r="I44" s="16" vm="137">
        <f ca="1"/>
        <v>44596</v>
      </c>
      <c r="J44" s="16" vm="2017">
        <f ca="1"/>
        <v>7789798</v>
      </c>
      <c r="K44" s="16" vm="2018">
        <f ca="1"/>
        <v>407.31</v>
      </c>
      <c r="L44" s="16" vm="2019">
        <f ca="1"/>
        <v>412.77</v>
      </c>
      <c r="M44" s="16" vm="2020">
        <f ca="1"/>
        <v>396.63909999999998</v>
      </c>
      <c r="N44" s="16" vm="2016">
        <f ca="1"/>
        <v>410.17</v>
      </c>
    </row>
    <row r="45" spans="1:14" x14ac:dyDescent="0.4">
      <c r="A45" s="15">
        <f t="shared" ca="1" si="2"/>
        <v>44231</v>
      </c>
      <c r="B45" s="16">
        <f t="shared" ca="1" si="0"/>
        <v>66691.199999999997</v>
      </c>
      <c r="C45" s="17">
        <f t="shared" ca="1" si="3"/>
        <v>-22460.199999999997</v>
      </c>
      <c r="D45" s="17">
        <f t="shared" si="4"/>
        <v>0</v>
      </c>
      <c r="E45" s="16">
        <f t="shared" si="1"/>
        <v>110</v>
      </c>
      <c r="F45" s="16"/>
      <c r="G45" s="16"/>
      <c r="H45" s="16" vm="2021">
        <f t="shared" ca="1" si="5"/>
        <v>402.1</v>
      </c>
      <c r="I45" s="16" vm="143">
        <f ca="1"/>
        <v>44599</v>
      </c>
      <c r="J45" s="16" vm="2022">
        <f ca="1"/>
        <v>8232859</v>
      </c>
      <c r="K45" s="16" vm="2016">
        <f ca="1"/>
        <v>410.17</v>
      </c>
      <c r="L45" s="16" vm="2023">
        <f ca="1"/>
        <v>412.35</v>
      </c>
      <c r="M45" s="16" vm="2024">
        <f ca="1"/>
        <v>393.55</v>
      </c>
      <c r="N45" s="16" vm="2021">
        <f ca="1"/>
        <v>402.1</v>
      </c>
    </row>
    <row r="46" spans="1:14" x14ac:dyDescent="0.4">
      <c r="A46" s="15">
        <f t="shared" ca="1" si="2"/>
        <v>44388.299999999996</v>
      </c>
      <c r="B46" s="16">
        <f t="shared" ca="1" si="0"/>
        <v>66691.199999999997</v>
      </c>
      <c r="C46" s="17">
        <f t="shared" ca="1" si="3"/>
        <v>-22302.9</v>
      </c>
      <c r="D46" s="17">
        <f t="shared" si="4"/>
        <v>0</v>
      </c>
      <c r="E46" s="16">
        <f t="shared" si="1"/>
        <v>110</v>
      </c>
      <c r="F46" s="16"/>
      <c r="G46" s="16"/>
      <c r="H46" s="16" vm="2025">
        <f t="shared" ca="1" si="5"/>
        <v>403.53</v>
      </c>
      <c r="I46" s="16" vm="148">
        <f ca="1"/>
        <v>44600</v>
      </c>
      <c r="J46" s="16" vm="2026">
        <f ca="1"/>
        <v>6818543</v>
      </c>
      <c r="K46" s="16" vm="2027">
        <f ca="1"/>
        <v>398.18</v>
      </c>
      <c r="L46" s="16" vm="2028">
        <f ca="1"/>
        <v>406.61</v>
      </c>
      <c r="M46" s="16" vm="2029">
        <f ca="1"/>
        <v>395.83</v>
      </c>
      <c r="N46" s="16" vm="2025">
        <f ca="1"/>
        <v>403.53</v>
      </c>
    </row>
    <row r="47" spans="1:14" x14ac:dyDescent="0.4">
      <c r="A47" s="15">
        <f t="shared" ca="1" si="2"/>
        <v>47482.35</v>
      </c>
      <c r="B47" s="16">
        <f t="shared" ca="1" si="0"/>
        <v>68755.649999999994</v>
      </c>
      <c r="C47" s="17">
        <f t="shared" ca="1" si="3"/>
        <v>-21273.299999999996</v>
      </c>
      <c r="D47" s="17">
        <f t="shared" ca="1" si="4"/>
        <v>-184.48000000000002</v>
      </c>
      <c r="E47" s="16">
        <f t="shared" si="1"/>
        <v>115</v>
      </c>
      <c r="F47" s="16">
        <v>5</v>
      </c>
      <c r="G47" s="16"/>
      <c r="H47" s="16" vm="2030">
        <f t="shared" ca="1" si="5"/>
        <v>412.89</v>
      </c>
      <c r="I47" s="16" vm="153">
        <f ca="1"/>
        <v>44601</v>
      </c>
      <c r="J47" s="16" vm="2031">
        <f ca="1"/>
        <v>7738227</v>
      </c>
      <c r="K47" s="16" vm="2032">
        <f ca="1"/>
        <v>408.65</v>
      </c>
      <c r="L47" s="16" vm="2033">
        <f ca="1"/>
        <v>412.98</v>
      </c>
      <c r="M47" s="16" vm="2034">
        <f ca="1"/>
        <v>398.79</v>
      </c>
      <c r="N47" s="16" vm="2030">
        <f ca="1"/>
        <v>412.89</v>
      </c>
    </row>
    <row r="48" spans="1:14" x14ac:dyDescent="0.4">
      <c r="A48" s="15">
        <f t="shared" ca="1" si="2"/>
        <v>46721.049999999996</v>
      </c>
      <c r="B48" s="16">
        <f t="shared" ca="1" si="0"/>
        <v>68755.649999999994</v>
      </c>
      <c r="C48" s="17">
        <f t="shared" ca="1" si="3"/>
        <v>-22034.6</v>
      </c>
      <c r="D48" s="17">
        <f t="shared" si="4"/>
        <v>0</v>
      </c>
      <c r="E48" s="16">
        <f t="shared" si="1"/>
        <v>115</v>
      </c>
      <c r="F48" s="16"/>
      <c r="G48" s="16"/>
      <c r="H48" s="16" vm="2035">
        <f t="shared" ca="1" si="5"/>
        <v>406.27</v>
      </c>
      <c r="I48" s="16" vm="159">
        <f ca="1"/>
        <v>44602</v>
      </c>
      <c r="J48" s="16" vm="2036">
        <f ca="1"/>
        <v>8452915</v>
      </c>
      <c r="K48" s="16" vm="2021">
        <f ca="1"/>
        <v>402.1</v>
      </c>
      <c r="L48" s="16" vm="2037">
        <f ca="1"/>
        <v>408</v>
      </c>
      <c r="M48" s="16" vm="2038">
        <f ca="1"/>
        <v>396.36</v>
      </c>
      <c r="N48" s="16" vm="2035">
        <f ca="1"/>
        <v>406.27</v>
      </c>
    </row>
    <row r="49" spans="1:14" x14ac:dyDescent="0.4">
      <c r="A49" s="15">
        <f t="shared" ca="1" si="2"/>
        <v>45000.65</v>
      </c>
      <c r="B49" s="16">
        <f t="shared" ca="1" si="0"/>
        <v>68755.649999999994</v>
      </c>
      <c r="C49" s="17">
        <f t="shared" ca="1" si="3"/>
        <v>-23754.999999999993</v>
      </c>
      <c r="D49" s="17">
        <f t="shared" si="4"/>
        <v>0</v>
      </c>
      <c r="E49" s="16">
        <f t="shared" si="1"/>
        <v>115</v>
      </c>
      <c r="F49" s="16"/>
      <c r="G49" s="16"/>
      <c r="H49" s="16" vm="2039">
        <f t="shared" ca="1" si="5"/>
        <v>391.31</v>
      </c>
      <c r="I49" s="16" vm="165">
        <f ca="1"/>
        <v>44603</v>
      </c>
      <c r="J49" s="16" vm="2040">
        <f ca="1"/>
        <v>7558939</v>
      </c>
      <c r="K49" s="16" vm="2041">
        <f ca="1"/>
        <v>405.33</v>
      </c>
      <c r="L49" s="16" vm="2042">
        <f ca="1"/>
        <v>411.6103</v>
      </c>
      <c r="M49" s="16" vm="2043">
        <f ca="1"/>
        <v>387.65</v>
      </c>
      <c r="N49" s="16" vm="2039">
        <f ca="1"/>
        <v>391.31</v>
      </c>
    </row>
    <row r="50" spans="1:14" x14ac:dyDescent="0.4">
      <c r="A50" s="15">
        <f t="shared" ca="1" si="2"/>
        <v>45605.549999999996</v>
      </c>
      <c r="B50" s="16">
        <f t="shared" ca="1" si="0"/>
        <v>68755.649999999994</v>
      </c>
      <c r="C50" s="17">
        <f t="shared" ca="1" si="3"/>
        <v>-23150.1</v>
      </c>
      <c r="D50" s="17">
        <f t="shared" si="4"/>
        <v>0</v>
      </c>
      <c r="E50" s="16">
        <f t="shared" si="1"/>
        <v>115</v>
      </c>
      <c r="F50" s="16"/>
      <c r="G50" s="16"/>
      <c r="H50" s="16" vm="2044">
        <f t="shared" ca="1" si="5"/>
        <v>396.57</v>
      </c>
      <c r="I50" s="16" vm="170">
        <f ca="1"/>
        <v>44606</v>
      </c>
      <c r="J50" s="16" vm="2045">
        <f ca="1"/>
        <v>7202155</v>
      </c>
      <c r="K50" s="16" vm="2046">
        <f ca="1"/>
        <v>387.59</v>
      </c>
      <c r="L50" s="16" vm="2047">
        <f ca="1"/>
        <v>409.36</v>
      </c>
      <c r="M50" s="16" vm="2048">
        <f ca="1"/>
        <v>386.89100000000002</v>
      </c>
      <c r="N50" s="16" vm="2044">
        <f ca="1"/>
        <v>396.57</v>
      </c>
    </row>
    <row r="51" spans="1:14" x14ac:dyDescent="0.4">
      <c r="A51" s="15">
        <f t="shared" ca="1" si="2"/>
        <v>46857.899999999994</v>
      </c>
      <c r="B51" s="16">
        <f t="shared" ca="1" si="0"/>
        <v>68755.649999999994</v>
      </c>
      <c r="C51" s="17">
        <f t="shared" ca="1" si="3"/>
        <v>-21897.75</v>
      </c>
      <c r="D51" s="17">
        <f t="shared" si="4"/>
        <v>0</v>
      </c>
      <c r="E51" s="16">
        <f t="shared" si="1"/>
        <v>115</v>
      </c>
      <c r="F51" s="16"/>
      <c r="G51" s="16"/>
      <c r="H51" s="16" vm="2049">
        <f t="shared" ca="1" si="5"/>
        <v>407.46</v>
      </c>
      <c r="I51" s="16" vm="175">
        <f ca="1"/>
        <v>44607</v>
      </c>
      <c r="J51" s="16" vm="2050">
        <f ca="1"/>
        <v>5395641</v>
      </c>
      <c r="K51" s="16" vm="2051">
        <f ca="1"/>
        <v>403.79</v>
      </c>
      <c r="L51" s="16" vm="2052">
        <f ca="1"/>
        <v>409.1619</v>
      </c>
      <c r="M51" s="16" vm="2053">
        <f ca="1"/>
        <v>401.01</v>
      </c>
      <c r="N51" s="16" vm="2049">
        <f ca="1"/>
        <v>407.46</v>
      </c>
    </row>
    <row r="52" spans="1:14" x14ac:dyDescent="0.4">
      <c r="A52" s="15">
        <f t="shared" ca="1" si="2"/>
        <v>45779.199999999997</v>
      </c>
      <c r="B52" s="16">
        <f t="shared" ca="1" si="0"/>
        <v>68755.649999999994</v>
      </c>
      <c r="C52" s="17">
        <f t="shared" ca="1" si="3"/>
        <v>-22976.449999999997</v>
      </c>
      <c r="D52" s="17">
        <f t="shared" si="4"/>
        <v>0</v>
      </c>
      <c r="E52" s="16">
        <f t="shared" si="1"/>
        <v>115</v>
      </c>
      <c r="F52" s="16"/>
      <c r="G52" s="16"/>
      <c r="H52" s="16" vm="2054">
        <f t="shared" ca="1" si="5"/>
        <v>398.08</v>
      </c>
      <c r="I52" s="16" vm="181">
        <f ca="1"/>
        <v>44608</v>
      </c>
      <c r="J52" s="16" vm="2055">
        <f ca="1"/>
        <v>5277650</v>
      </c>
      <c r="K52" s="16" vm="2056">
        <f ca="1"/>
        <v>401.53</v>
      </c>
      <c r="L52" s="16" vm="2057">
        <f ca="1"/>
        <v>401.56</v>
      </c>
      <c r="M52" s="16" vm="2058">
        <f ca="1"/>
        <v>390.38420000000002</v>
      </c>
      <c r="N52" s="16" vm="2054">
        <f ca="1"/>
        <v>398.08</v>
      </c>
    </row>
    <row r="53" spans="1:14" x14ac:dyDescent="0.4">
      <c r="A53" s="15">
        <f t="shared" ca="1" si="2"/>
        <v>44467.05</v>
      </c>
      <c r="B53" s="16">
        <f t="shared" ca="1" si="0"/>
        <v>68755.649999999994</v>
      </c>
      <c r="C53" s="17">
        <f t="shared" ca="1" si="3"/>
        <v>-24288.599999999991</v>
      </c>
      <c r="D53" s="17">
        <f t="shared" si="4"/>
        <v>0</v>
      </c>
      <c r="E53" s="16">
        <f t="shared" si="1"/>
        <v>115</v>
      </c>
      <c r="F53" s="16"/>
      <c r="G53" s="16"/>
      <c r="H53" s="16" vm="2059">
        <f t="shared" ca="1" si="5"/>
        <v>386.67</v>
      </c>
      <c r="I53" s="16" vm="186">
        <f ca="1"/>
        <v>44609</v>
      </c>
      <c r="J53" s="16" vm="2060">
        <f ca="1"/>
        <v>4669222</v>
      </c>
      <c r="K53" s="16" vm="2061">
        <f ca="1"/>
        <v>394.23500000000001</v>
      </c>
      <c r="L53" s="16" vm="2062">
        <f ca="1"/>
        <v>399.11</v>
      </c>
      <c r="M53" s="16" vm="2063">
        <f ca="1"/>
        <v>385.7</v>
      </c>
      <c r="N53" s="16" vm="2059">
        <f ca="1"/>
        <v>386.67</v>
      </c>
    </row>
    <row r="54" spans="1:14" x14ac:dyDescent="0.4">
      <c r="A54" s="15">
        <f t="shared" ca="1" si="2"/>
        <v>44998.350000000006</v>
      </c>
      <c r="B54" s="16">
        <f t="shared" ca="1" si="0"/>
        <v>68755.649999999994</v>
      </c>
      <c r="C54" s="17">
        <f t="shared" ca="1" si="3"/>
        <v>-23757.299999999988</v>
      </c>
      <c r="D54" s="17">
        <f t="shared" si="4"/>
        <v>0</v>
      </c>
      <c r="E54" s="16">
        <f t="shared" si="1"/>
        <v>115</v>
      </c>
      <c r="F54" s="16"/>
      <c r="G54" s="16"/>
      <c r="H54" s="16" vm="2064">
        <f t="shared" ca="1" si="5"/>
        <v>391.29</v>
      </c>
      <c r="I54" s="16" vm="192">
        <f ca="1"/>
        <v>44610</v>
      </c>
      <c r="J54" s="16" vm="2065">
        <f ca="1"/>
        <v>6801668</v>
      </c>
      <c r="K54" s="16" vm="2066">
        <f ca="1"/>
        <v>392.53</v>
      </c>
      <c r="L54" s="16" vm="2067">
        <f ca="1"/>
        <v>402.87</v>
      </c>
      <c r="M54" s="16" vm="2068">
        <f ca="1"/>
        <v>389.04660000000001</v>
      </c>
      <c r="N54" s="16" vm="2064">
        <f ca="1"/>
        <v>391.29</v>
      </c>
    </row>
    <row r="55" spans="1:14" x14ac:dyDescent="0.4">
      <c r="A55" s="15">
        <f t="shared" ca="1" si="2"/>
        <v>37738</v>
      </c>
      <c r="B55" s="16">
        <f t="shared" ca="1" si="0"/>
        <v>63094.95</v>
      </c>
      <c r="C55" s="17">
        <f t="shared" ca="1" si="3"/>
        <v>-25356.949999999997</v>
      </c>
      <c r="D55" s="17">
        <f t="shared" ca="1" si="4"/>
        <v>219.99</v>
      </c>
      <c r="E55" s="16">
        <f t="shared" si="1"/>
        <v>100</v>
      </c>
      <c r="F55" s="16"/>
      <c r="G55" s="16">
        <v>15</v>
      </c>
      <c r="H55" s="16" vm="2069">
        <f t="shared" ca="1" si="5"/>
        <v>377.38</v>
      </c>
      <c r="I55" s="16" vm="197">
        <f ca="1"/>
        <v>44614</v>
      </c>
      <c r="J55" s="16" vm="2070">
        <f ca="1"/>
        <v>6697515</v>
      </c>
      <c r="K55" s="16" vm="2071">
        <f ca="1"/>
        <v>388.95</v>
      </c>
      <c r="L55" s="16" vm="2072">
        <f ca="1"/>
        <v>392.42</v>
      </c>
      <c r="M55" s="16" vm="2073">
        <f ca="1"/>
        <v>373.02</v>
      </c>
      <c r="N55" s="16" vm="2069">
        <f ca="1"/>
        <v>377.38</v>
      </c>
    </row>
    <row r="56" spans="1:14" x14ac:dyDescent="0.4">
      <c r="A56" s="15">
        <f t="shared" ca="1" si="2"/>
        <v>36746</v>
      </c>
      <c r="B56" s="16">
        <f t="shared" ca="1" si="0"/>
        <v>63094.95</v>
      </c>
      <c r="C56" s="17">
        <f t="shared" ca="1" si="3"/>
        <v>-26348.949999999997</v>
      </c>
      <c r="D56" s="17">
        <f t="shared" si="4"/>
        <v>0</v>
      </c>
      <c r="E56" s="16">
        <f t="shared" si="1"/>
        <v>100</v>
      </c>
      <c r="F56" s="16"/>
      <c r="G56" s="16"/>
      <c r="H56" s="16" vm="2074">
        <f t="shared" ca="1" si="5"/>
        <v>367.46</v>
      </c>
      <c r="I56" s="16" vm="201">
        <f ca="1"/>
        <v>44615</v>
      </c>
      <c r="J56" s="16" vm="2075">
        <f ca="1"/>
        <v>4614290</v>
      </c>
      <c r="K56" s="16" vm="2076">
        <f ca="1"/>
        <v>382.72</v>
      </c>
      <c r="L56" s="16" vm="2077">
        <f ca="1"/>
        <v>386</v>
      </c>
      <c r="M56" s="16" vm="2078">
        <f ca="1"/>
        <v>366.66</v>
      </c>
      <c r="N56" s="16" vm="2074">
        <f ca="1"/>
        <v>367.46</v>
      </c>
    </row>
    <row r="57" spans="1:14" x14ac:dyDescent="0.4">
      <c r="A57" s="15">
        <f t="shared" ca="1" si="2"/>
        <v>39003</v>
      </c>
      <c r="B57" s="16">
        <f t="shared" ca="1" si="0"/>
        <v>63094.95</v>
      </c>
      <c r="C57" s="17">
        <f t="shared" ca="1" si="3"/>
        <v>-24091.949999999997</v>
      </c>
      <c r="D57" s="17">
        <f t="shared" si="4"/>
        <v>0</v>
      </c>
      <c r="E57" s="16">
        <f t="shared" si="1"/>
        <v>100</v>
      </c>
      <c r="F57" s="16"/>
      <c r="G57" s="16"/>
      <c r="H57" s="16" vm="2079">
        <f t="shared" ca="1" si="5"/>
        <v>390.03</v>
      </c>
      <c r="I57" s="16" vm="207">
        <f ca="1"/>
        <v>44616</v>
      </c>
      <c r="J57" s="16" vm="2080">
        <f ca="1"/>
        <v>7068724</v>
      </c>
      <c r="K57" s="16" vm="2081">
        <f ca="1"/>
        <v>355.09</v>
      </c>
      <c r="L57" s="16" vm="2082">
        <f ca="1"/>
        <v>390.73</v>
      </c>
      <c r="M57" s="16" vm="2083">
        <f ca="1"/>
        <v>354.72</v>
      </c>
      <c r="N57" s="16" vm="2079">
        <f ca="1"/>
        <v>390.03</v>
      </c>
    </row>
    <row r="58" spans="1:14" x14ac:dyDescent="0.4">
      <c r="A58" s="15">
        <f t="shared" ca="1" si="2"/>
        <v>39080</v>
      </c>
      <c r="B58" s="16">
        <f t="shared" ca="1" si="0"/>
        <v>63094.95</v>
      </c>
      <c r="C58" s="17">
        <f t="shared" ca="1" si="3"/>
        <v>-24014.949999999997</v>
      </c>
      <c r="D58" s="17">
        <f t="shared" si="4"/>
        <v>0</v>
      </c>
      <c r="E58" s="16">
        <f t="shared" si="1"/>
        <v>100</v>
      </c>
      <c r="F58" s="16"/>
      <c r="G58" s="16"/>
      <c r="H58" s="16" vm="2084">
        <f t="shared" ca="1" si="5"/>
        <v>390.8</v>
      </c>
      <c r="I58" s="16" vm="213">
        <f ca="1"/>
        <v>44617</v>
      </c>
      <c r="J58" s="16" vm="2085">
        <f ca="1"/>
        <v>4841636</v>
      </c>
      <c r="K58" s="16" vm="2086">
        <f ca="1"/>
        <v>386.61</v>
      </c>
      <c r="L58" s="16" vm="2064">
        <f ca="1"/>
        <v>391.29</v>
      </c>
      <c r="M58" s="16" vm="2087">
        <f ca="1"/>
        <v>375.58</v>
      </c>
      <c r="N58" s="16" vm="2084">
        <f ca="1"/>
        <v>390.8</v>
      </c>
    </row>
    <row r="59" spans="1:14" x14ac:dyDescent="0.4">
      <c r="A59" s="15">
        <f t="shared" ca="1" si="2"/>
        <v>39452</v>
      </c>
      <c r="B59" s="16">
        <f t="shared" ca="1" si="0"/>
        <v>63094.95</v>
      </c>
      <c r="C59" s="17">
        <f t="shared" ca="1" si="3"/>
        <v>-23642.949999999997</v>
      </c>
      <c r="D59" s="17">
        <f t="shared" si="4"/>
        <v>0</v>
      </c>
      <c r="E59" s="16">
        <f t="shared" si="1"/>
        <v>100</v>
      </c>
      <c r="F59" s="16"/>
      <c r="G59" s="16"/>
      <c r="H59" s="16" vm="2088">
        <f t="shared" ca="1" si="5"/>
        <v>394.52</v>
      </c>
      <c r="I59" s="16" vm="219">
        <f ca="1"/>
        <v>44620</v>
      </c>
      <c r="J59" s="16" vm="2089">
        <f ca="1"/>
        <v>5035046</v>
      </c>
      <c r="K59" s="16" vm="2090">
        <f ca="1"/>
        <v>387.33</v>
      </c>
      <c r="L59" s="16" vm="2091">
        <f ca="1"/>
        <v>397.75</v>
      </c>
      <c r="M59" s="16" vm="2092">
        <f ca="1"/>
        <v>382.13</v>
      </c>
      <c r="N59" s="16" vm="2088">
        <f ca="1"/>
        <v>394.52</v>
      </c>
    </row>
    <row r="60" spans="1:14" x14ac:dyDescent="0.4">
      <c r="A60" s="15">
        <f t="shared" ca="1" si="2"/>
        <v>38624</v>
      </c>
      <c r="B60" s="16">
        <f t="shared" ca="1" si="0"/>
        <v>63094.95</v>
      </c>
      <c r="C60" s="17">
        <f t="shared" ca="1" si="3"/>
        <v>-24470.949999999997</v>
      </c>
      <c r="D60" s="17">
        <f t="shared" si="4"/>
        <v>0</v>
      </c>
      <c r="E60" s="16">
        <f t="shared" si="1"/>
        <v>100</v>
      </c>
      <c r="F60" s="16"/>
      <c r="G60" s="16"/>
      <c r="H60" s="16" vm="2093">
        <f t="shared" ca="1" si="5"/>
        <v>386.24</v>
      </c>
      <c r="I60" s="16" vm="225">
        <f ca="1"/>
        <v>44621</v>
      </c>
      <c r="J60" s="16" vm="2094">
        <f ca="1"/>
        <v>3290439</v>
      </c>
      <c r="K60" s="16" vm="2095">
        <f ca="1"/>
        <v>391.6</v>
      </c>
      <c r="L60" s="16" vm="2096">
        <f ca="1"/>
        <v>395</v>
      </c>
      <c r="M60" s="16" vm="2097">
        <f ca="1"/>
        <v>383.70499999999998</v>
      </c>
      <c r="N60" s="16" vm="2093">
        <f ca="1"/>
        <v>386.24</v>
      </c>
    </row>
    <row r="61" spans="1:14" x14ac:dyDescent="0.4">
      <c r="A61" s="15">
        <f t="shared" ca="1" si="2"/>
        <v>38003</v>
      </c>
      <c r="B61" s="16">
        <f t="shared" ca="1" si="0"/>
        <v>63094.95</v>
      </c>
      <c r="C61" s="17">
        <f t="shared" ca="1" si="3"/>
        <v>-25091.949999999997</v>
      </c>
      <c r="D61" s="17">
        <f t="shared" si="4"/>
        <v>0</v>
      </c>
      <c r="E61" s="16">
        <f t="shared" si="1"/>
        <v>100</v>
      </c>
      <c r="F61" s="16"/>
      <c r="G61" s="16"/>
      <c r="H61" s="16" vm="2098">
        <f t="shared" ca="1" si="5"/>
        <v>380.03</v>
      </c>
      <c r="I61" s="16" vm="229">
        <f ca="1"/>
        <v>44622</v>
      </c>
      <c r="J61" s="16" vm="2099">
        <f ca="1"/>
        <v>5356809</v>
      </c>
      <c r="K61" s="16" vm="2100">
        <f ca="1"/>
        <v>388.93</v>
      </c>
      <c r="L61" s="16" vm="2101">
        <f ca="1"/>
        <v>389.22</v>
      </c>
      <c r="M61" s="16" vm="2102">
        <f ca="1"/>
        <v>375.21</v>
      </c>
      <c r="N61" s="16" vm="2098">
        <f ca="1"/>
        <v>380.03</v>
      </c>
    </row>
    <row r="62" spans="1:14" x14ac:dyDescent="0.4">
      <c r="A62" s="15">
        <f t="shared" ca="1" si="2"/>
        <v>36807</v>
      </c>
      <c r="B62" s="16">
        <f t="shared" ca="1" si="0"/>
        <v>63094.95</v>
      </c>
      <c r="C62" s="17">
        <f t="shared" ca="1" si="3"/>
        <v>-26287.949999999997</v>
      </c>
      <c r="D62" s="17">
        <f t="shared" si="4"/>
        <v>0</v>
      </c>
      <c r="E62" s="16">
        <f t="shared" si="1"/>
        <v>100</v>
      </c>
      <c r="F62" s="16"/>
      <c r="G62" s="16"/>
      <c r="H62" s="16" vm="2103">
        <f t="shared" ca="1" si="5"/>
        <v>368.07</v>
      </c>
      <c r="I62" s="16" vm="235">
        <f ca="1"/>
        <v>44623</v>
      </c>
      <c r="J62" s="16" vm="2104">
        <f ca="1"/>
        <v>6076836</v>
      </c>
      <c r="K62" s="16" vm="2077">
        <f ca="1"/>
        <v>386</v>
      </c>
      <c r="L62" s="16" vm="2105">
        <f ca="1"/>
        <v>386.12</v>
      </c>
      <c r="M62" s="16" vm="2106">
        <f ca="1"/>
        <v>364.65</v>
      </c>
      <c r="N62" s="16" vm="2103">
        <f ca="1"/>
        <v>368.07</v>
      </c>
    </row>
    <row r="63" spans="1:14" x14ac:dyDescent="0.4">
      <c r="A63" s="15">
        <f t="shared" ca="1" si="2"/>
        <v>36173</v>
      </c>
      <c r="B63" s="16">
        <f t="shared" ca="1" si="0"/>
        <v>63094.95</v>
      </c>
      <c r="C63" s="17">
        <f t="shared" ca="1" si="3"/>
        <v>-26921.949999999997</v>
      </c>
      <c r="D63" s="17">
        <f t="shared" si="4"/>
        <v>0</v>
      </c>
      <c r="E63" s="16">
        <f t="shared" si="1"/>
        <v>100</v>
      </c>
      <c r="F63" s="16"/>
      <c r="G63" s="16"/>
      <c r="H63" s="16" vm="2107">
        <f t="shared" ca="1" si="5"/>
        <v>361.73</v>
      </c>
      <c r="I63" s="16" vm="240">
        <f ca="1"/>
        <v>44624</v>
      </c>
      <c r="J63" s="16" vm="2108">
        <f ca="1"/>
        <v>5329180</v>
      </c>
      <c r="K63" s="16" vm="2109">
        <f ca="1"/>
        <v>368</v>
      </c>
      <c r="L63" s="16" vm="2110">
        <f ca="1"/>
        <v>374.8186</v>
      </c>
      <c r="M63" s="16" vm="2111">
        <f ca="1"/>
        <v>357.17</v>
      </c>
      <c r="N63" s="16" vm="2107">
        <f ca="1"/>
        <v>361.73</v>
      </c>
    </row>
    <row r="64" spans="1:14" x14ac:dyDescent="0.4">
      <c r="A64" s="15">
        <f t="shared" ca="1" si="2"/>
        <v>35026</v>
      </c>
      <c r="B64" s="16">
        <f t="shared" ca="1" si="0"/>
        <v>63094.95</v>
      </c>
      <c r="C64" s="17">
        <f t="shared" ca="1" si="3"/>
        <v>-28068.949999999997</v>
      </c>
      <c r="D64" s="17">
        <f t="shared" si="4"/>
        <v>0</v>
      </c>
      <c r="E64" s="16">
        <f t="shared" si="1"/>
        <v>100</v>
      </c>
      <c r="F64" s="16"/>
      <c r="G64" s="16"/>
      <c r="H64" s="16" vm="2112">
        <f t="shared" ca="1" si="5"/>
        <v>350.26</v>
      </c>
      <c r="I64" s="16" vm="246">
        <f ca="1"/>
        <v>44627</v>
      </c>
      <c r="J64" s="16" vm="2113">
        <f ca="1"/>
        <v>5708383</v>
      </c>
      <c r="K64" s="16" vm="2114">
        <f ca="1"/>
        <v>360.41</v>
      </c>
      <c r="L64" s="16" vm="2115">
        <f ca="1"/>
        <v>361.995</v>
      </c>
      <c r="M64" s="16" vm="2116">
        <f ca="1"/>
        <v>350.2</v>
      </c>
      <c r="N64" s="16" vm="2112">
        <f ca="1"/>
        <v>350.26</v>
      </c>
    </row>
    <row r="65" spans="1:14" x14ac:dyDescent="0.4">
      <c r="A65" s="15">
        <f t="shared" ca="1" si="2"/>
        <v>34176</v>
      </c>
      <c r="B65" s="16">
        <f t="shared" ca="1" si="0"/>
        <v>63094.95</v>
      </c>
      <c r="C65" s="17">
        <f t="shared" ca="1" si="3"/>
        <v>-28918.949999999997</v>
      </c>
      <c r="D65" s="17">
        <f t="shared" si="4"/>
        <v>0</v>
      </c>
      <c r="E65" s="16">
        <f t="shared" si="1"/>
        <v>100</v>
      </c>
      <c r="F65" s="16"/>
      <c r="G65" s="16"/>
      <c r="H65" s="16" vm="2117">
        <f t="shared" ca="1" si="5"/>
        <v>341.76</v>
      </c>
      <c r="I65" s="16" vm="252">
        <f ca="1"/>
        <v>44628</v>
      </c>
      <c r="J65" s="16" vm="2118">
        <f ca="1"/>
        <v>6428655</v>
      </c>
      <c r="K65" s="16" vm="2119">
        <f ca="1"/>
        <v>349.8</v>
      </c>
      <c r="L65" s="16" vm="2120">
        <f ca="1"/>
        <v>358.86</v>
      </c>
      <c r="M65" s="16" vm="2121">
        <f ca="1"/>
        <v>340.67</v>
      </c>
      <c r="N65" s="16" vm="2117">
        <f ca="1"/>
        <v>341.76</v>
      </c>
    </row>
    <row r="66" spans="1:14" x14ac:dyDescent="0.4">
      <c r="A66" s="15">
        <f t="shared" ca="1" si="2"/>
        <v>35879</v>
      </c>
      <c r="B66" s="16">
        <f t="shared" ca="1" si="0"/>
        <v>63094.95</v>
      </c>
      <c r="C66" s="17">
        <f t="shared" ca="1" si="3"/>
        <v>-27215.949999999997</v>
      </c>
      <c r="D66" s="17">
        <f t="shared" si="4"/>
        <v>0</v>
      </c>
      <c r="E66" s="16">
        <f t="shared" si="1"/>
        <v>100</v>
      </c>
      <c r="F66" s="16"/>
      <c r="G66" s="16"/>
      <c r="H66" s="16" vm="2122">
        <f t="shared" ca="1" si="5"/>
        <v>358.79</v>
      </c>
      <c r="I66" s="16" vm="258">
        <f ca="1"/>
        <v>44629</v>
      </c>
      <c r="J66" s="16" vm="2123">
        <f ca="1"/>
        <v>6495420</v>
      </c>
      <c r="K66" s="16" vm="2124">
        <f ca="1"/>
        <v>357.685</v>
      </c>
      <c r="L66" s="16" vm="2125">
        <f ca="1"/>
        <v>364.14</v>
      </c>
      <c r="M66" s="16" vm="2126">
        <f ca="1"/>
        <v>350.50889999999998</v>
      </c>
      <c r="N66" s="16" vm="2122">
        <f ca="1"/>
        <v>358.79</v>
      </c>
    </row>
    <row r="67" spans="1:14" x14ac:dyDescent="0.4">
      <c r="A67" s="15">
        <f t="shared" ca="1" si="2"/>
        <v>35677</v>
      </c>
      <c r="B67" s="16">
        <f t="shared" ca="1" si="0"/>
        <v>63094.95</v>
      </c>
      <c r="C67" s="17">
        <f t="shared" ca="1" si="3"/>
        <v>-27417.949999999997</v>
      </c>
      <c r="D67" s="17">
        <f t="shared" si="4"/>
        <v>0</v>
      </c>
      <c r="E67" s="16">
        <f t="shared" si="1"/>
        <v>100</v>
      </c>
      <c r="F67" s="16"/>
      <c r="G67" s="16"/>
      <c r="H67" s="16" vm="2127">
        <f t="shared" ca="1" si="5"/>
        <v>356.77</v>
      </c>
      <c r="I67" s="16" vm="264">
        <f ca="1"/>
        <v>44630</v>
      </c>
      <c r="J67" s="16" vm="2128">
        <f ca="1"/>
        <v>4807767</v>
      </c>
      <c r="K67" s="16" vm="2129">
        <f ca="1"/>
        <v>356.2</v>
      </c>
      <c r="L67" s="16" vm="2130">
        <f ca="1"/>
        <v>367.02</v>
      </c>
      <c r="M67" s="16" vm="2131">
        <f ca="1"/>
        <v>353.3</v>
      </c>
      <c r="N67" s="16" vm="2127">
        <f ca="1"/>
        <v>356.77</v>
      </c>
    </row>
    <row r="68" spans="1:14" x14ac:dyDescent="0.4">
      <c r="I68" s="10" vm="269">
        <f ca="1"/>
        <v>44631</v>
      </c>
      <c r="J68" s="10" vm="2132">
        <f ca="1"/>
        <v>4819925</v>
      </c>
      <c r="K68" s="10" vm="2133">
        <f ca="1"/>
        <v>361.19</v>
      </c>
      <c r="L68" s="10" vm="2134">
        <f ca="1"/>
        <v>363.36</v>
      </c>
      <c r="M68" s="10" vm="2135">
        <f ca="1"/>
        <v>340</v>
      </c>
      <c r="N68" s="10" vm="2136">
        <f ca="1"/>
        <v>340.32</v>
      </c>
    </row>
  </sheetData>
  <conditionalFormatting sqref="C21:D21 C22:C66 D22:D67">
    <cfRule type="cellIs" dxfId="51" priority="3" operator="greaterThan">
      <formula>0</formula>
    </cfRule>
    <cfRule type="cellIs" dxfId="50" priority="4" operator="lessThan">
      <formula>0</formula>
    </cfRule>
  </conditionalFormatting>
  <conditionalFormatting sqref="C67">
    <cfRule type="cellIs" dxfId="49" priority="1" operator="greaterThan">
      <formula>0</formula>
    </cfRule>
    <cfRule type="cellIs" dxfId="48" priority="2" operator="lessThan">
      <formula>0</formula>
    </cfRule>
  </conditionalFormatting>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5A715-F9AF-4CE7-8AB2-5C6BE4D0AE7E}">
  <dimension ref="A1:N68"/>
  <sheetViews>
    <sheetView topLeftCell="A58" zoomScale="66" zoomScaleNormal="55" workbookViewId="0">
      <selection activeCell="I20" sqref="I20:N20"/>
    </sheetView>
  </sheetViews>
  <sheetFormatPr defaultColWidth="8.86328125" defaultRowHeight="13.9" x14ac:dyDescent="0.4"/>
  <cols>
    <col min="1" max="1" width="18.6640625" style="10" bestFit="1" customWidth="1"/>
    <col min="2" max="2" width="14.3984375" style="10" customWidth="1"/>
    <col min="3" max="3" width="13.59765625" style="10" customWidth="1"/>
    <col min="4" max="4" width="15.86328125" style="10" customWidth="1"/>
    <col min="5" max="5" width="35.796875" style="10" customWidth="1"/>
    <col min="6" max="6" width="18.9296875" style="10" customWidth="1"/>
    <col min="7" max="7" width="14.265625" style="10" customWidth="1"/>
    <col min="8" max="8" width="21.1328125" style="10" customWidth="1"/>
    <col min="9" max="9" width="12.6640625" style="10" customWidth="1"/>
    <col min="10" max="10" width="15.19921875" style="10" customWidth="1"/>
    <col min="11" max="11" width="13.33203125" style="10" customWidth="1"/>
    <col min="12" max="14" width="12.1328125" style="10" customWidth="1"/>
    <col min="15" max="16384" width="8.86328125" style="10"/>
  </cols>
  <sheetData>
    <row r="1" spans="1:14" ht="30.4" x14ac:dyDescent="0.8">
      <c r="A1" s="21" t="e" vm="2137">
        <v>#VALUE!</v>
      </c>
      <c r="B1" s="19"/>
      <c r="C1" s="19"/>
      <c r="D1" s="19"/>
      <c r="E1" s="19"/>
      <c r="F1" s="19"/>
      <c r="G1" s="19"/>
      <c r="H1" s="19"/>
      <c r="I1" s="19"/>
      <c r="J1" s="19"/>
      <c r="K1" s="19"/>
      <c r="L1" s="19"/>
      <c r="M1" s="19"/>
      <c r="N1" s="19"/>
    </row>
    <row r="3" spans="1:14" ht="18.75" x14ac:dyDescent="0.5">
      <c r="A3" s="11" t="s">
        <v>96</v>
      </c>
      <c r="B3" s="12">
        <f ca="1">MIN(N21:N66)</f>
        <v>16.87</v>
      </c>
      <c r="E3" s="11" t="s">
        <v>122</v>
      </c>
      <c r="F3" s="12">
        <f ca="1">SUM(A21:A67)</f>
        <v>106206.55</v>
      </c>
      <c r="I3" s="13">
        <v>44562</v>
      </c>
    </row>
    <row r="4" spans="1:14" ht="18.75" x14ac:dyDescent="0.5">
      <c r="A4" s="11" t="s">
        <v>97</v>
      </c>
      <c r="B4" s="14">
        <f ca="1">MAX(N21:N66)</f>
        <v>24.33</v>
      </c>
    </row>
    <row r="6" spans="1:14" x14ac:dyDescent="0.4">
      <c r="A6" s="10" t="s">
        <v>85</v>
      </c>
    </row>
    <row r="17" spans="1:14" x14ac:dyDescent="0.4">
      <c r="B17" s="10" t="s">
        <v>99</v>
      </c>
      <c r="C17" s="10" t="s">
        <v>95</v>
      </c>
    </row>
    <row r="18" spans="1:14" x14ac:dyDescent="0.4">
      <c r="A18" s="10" t="s">
        <v>86</v>
      </c>
      <c r="B18" s="10">
        <v>21</v>
      </c>
      <c r="C18" s="10">
        <v>22</v>
      </c>
    </row>
    <row r="20" spans="1:14" ht="15" x14ac:dyDescent="0.4">
      <c r="A20" s="20" t="s">
        <v>87</v>
      </c>
      <c r="B20" s="20" t="s">
        <v>88</v>
      </c>
      <c r="C20" s="20" t="s">
        <v>89</v>
      </c>
      <c r="D20" s="20" t="s">
        <v>95</v>
      </c>
      <c r="E20" s="20" t="s">
        <v>123</v>
      </c>
      <c r="F20" s="20" t="s">
        <v>90</v>
      </c>
      <c r="G20" s="20" t="s">
        <v>91</v>
      </c>
      <c r="H20" s="20" t="s">
        <v>92</v>
      </c>
      <c r="I20" s="22" t="str" cm="1">
        <f t="array" aca="1" ref="I20:N68" ca="1">_xlfn.STOCKHISTORY(A1,I3,TODAY(),0,1,0,5,2,3,4,1)</f>
        <v>Date</v>
      </c>
      <c r="J20" s="22" t="str">
        <f ca="1"/>
        <v>Volume</v>
      </c>
      <c r="K20" s="22" t="str">
        <f ca="1"/>
        <v>Open</v>
      </c>
      <c r="L20" s="22" t="str">
        <f ca="1"/>
        <v>High</v>
      </c>
      <c r="M20" s="22" t="str">
        <f ca="1"/>
        <v>Low</v>
      </c>
      <c r="N20" s="22" t="str">
        <f ca="1"/>
        <v>Close</v>
      </c>
    </row>
    <row r="21" spans="1:14" x14ac:dyDescent="0.4">
      <c r="A21" s="15">
        <f ca="1">E21*N21</f>
        <v>1687</v>
      </c>
      <c r="B21" s="16">
        <f t="shared" ref="B21:B67" ca="1" si="0">IF(ROW()=B$18,(F21*H21)-(G21*H21),(F21*H21)-(G21*H21)+B20)</f>
        <v>1687</v>
      </c>
      <c r="C21" s="17">
        <f ca="1">A21-B21</f>
        <v>0</v>
      </c>
      <c r="D21" s="17">
        <f>IF(AND(F21&gt;0,ROW()&gt;C$18),N21-$N$21,0)-IF(AND(G21&gt;0,ROW()&gt;C$18),N21-$N$21,0)</f>
        <v>0</v>
      </c>
      <c r="E21" s="16">
        <f t="shared" ref="E21:E67" si="1">IF(ROW()=B$18,F21-G21,(F21-G21)+E20)</f>
        <v>100</v>
      </c>
      <c r="F21" s="16">
        <v>100</v>
      </c>
      <c r="G21" s="16"/>
      <c r="H21" s="16" vm="2138">
        <f ca="1">N21</f>
        <v>16.87</v>
      </c>
      <c r="I21" s="16" vm="3">
        <f ca="1"/>
        <v>44564</v>
      </c>
      <c r="J21" s="16" vm="2139">
        <f ca="1"/>
        <v>17406295</v>
      </c>
      <c r="K21" s="16" vm="2140">
        <f ca="1"/>
        <v>16.420000000000002</v>
      </c>
      <c r="L21" s="16" vm="2141">
        <f ca="1"/>
        <v>16.984999999999999</v>
      </c>
      <c r="M21" s="16" vm="2142">
        <f ca="1"/>
        <v>16.402000000000001</v>
      </c>
      <c r="N21" s="16" vm="2138">
        <f ca="1"/>
        <v>16.87</v>
      </c>
    </row>
    <row r="22" spans="1:14" x14ac:dyDescent="0.4">
      <c r="A22" s="15">
        <f t="shared" ref="A22:A67" ca="1" si="2">E22*N22</f>
        <v>1761</v>
      </c>
      <c r="B22" s="16">
        <f t="shared" ca="1" si="0"/>
        <v>1687</v>
      </c>
      <c r="C22" s="17">
        <f t="shared" ref="C22:C67" ca="1" si="3">A22-B22</f>
        <v>74</v>
      </c>
      <c r="D22" s="17">
        <f t="shared" ref="D22:D67" si="4">IF(AND(F22&gt;0,ROW()&gt;C$18),N22-$N$21,0)-IF(AND(G22&gt;0,ROW()&gt;C$18),N22-$N$21,0)</f>
        <v>0</v>
      </c>
      <c r="E22" s="16">
        <f t="shared" si="1"/>
        <v>100</v>
      </c>
      <c r="F22" s="16"/>
      <c r="G22" s="16"/>
      <c r="H22" s="16" vm="2143">
        <f t="shared" ref="H22:H67" ca="1" si="5">N22</f>
        <v>17.61</v>
      </c>
      <c r="I22" s="16" vm="9">
        <f ca="1"/>
        <v>44565</v>
      </c>
      <c r="J22" s="16" vm="2144">
        <f ca="1"/>
        <v>21083320</v>
      </c>
      <c r="K22" s="16" vm="2145">
        <f ca="1"/>
        <v>17.03</v>
      </c>
      <c r="L22" s="16" vm="2146">
        <f ca="1"/>
        <v>17.7851</v>
      </c>
      <c r="M22" s="16" vm="2145">
        <f ca="1"/>
        <v>17.03</v>
      </c>
      <c r="N22" s="16" vm="2143">
        <f ca="1"/>
        <v>17.61</v>
      </c>
    </row>
    <row r="23" spans="1:14" x14ac:dyDescent="0.4">
      <c r="A23" s="15">
        <f t="shared" ca="1" si="2"/>
        <v>1721</v>
      </c>
      <c r="B23" s="16">
        <f t="shared" ca="1" si="0"/>
        <v>1687</v>
      </c>
      <c r="C23" s="17">
        <f t="shared" ca="1" si="3"/>
        <v>34</v>
      </c>
      <c r="D23" s="17">
        <f t="shared" si="4"/>
        <v>0</v>
      </c>
      <c r="E23" s="16">
        <f t="shared" si="1"/>
        <v>100</v>
      </c>
      <c r="F23" s="16"/>
      <c r="G23" s="16"/>
      <c r="H23" s="16" vm="2147">
        <f t="shared" ca="1" si="5"/>
        <v>17.21</v>
      </c>
      <c r="I23" s="16" vm="15">
        <f ca="1"/>
        <v>44566</v>
      </c>
      <c r="J23" s="16" vm="2148">
        <f ca="1"/>
        <v>17499100</v>
      </c>
      <c r="K23" s="16" vm="2149">
        <f ca="1"/>
        <v>17.920000000000002</v>
      </c>
      <c r="L23" s="16" vm="2150">
        <f ca="1"/>
        <v>18.075900000000001</v>
      </c>
      <c r="M23" s="16" vm="2151">
        <f ca="1"/>
        <v>17.18</v>
      </c>
      <c r="N23" s="16" vm="2147">
        <f ca="1"/>
        <v>17.21</v>
      </c>
    </row>
    <row r="24" spans="1:14" x14ac:dyDescent="0.4">
      <c r="A24" s="15">
        <f t="shared" ca="1" si="2"/>
        <v>1803</v>
      </c>
      <c r="B24" s="16">
        <f t="shared" ca="1" si="0"/>
        <v>1687</v>
      </c>
      <c r="C24" s="17">
        <f t="shared" ca="1" si="3"/>
        <v>116</v>
      </c>
      <c r="D24" s="17">
        <f t="shared" si="4"/>
        <v>0</v>
      </c>
      <c r="E24" s="16">
        <f t="shared" si="1"/>
        <v>100</v>
      </c>
      <c r="F24" s="16"/>
      <c r="G24" s="16"/>
      <c r="H24" s="16" vm="2152">
        <f t="shared" ca="1" si="5"/>
        <v>18.03</v>
      </c>
      <c r="I24" s="16" vm="21">
        <f ca="1"/>
        <v>44567</v>
      </c>
      <c r="J24" s="16" vm="2153">
        <f ca="1"/>
        <v>20003350</v>
      </c>
      <c r="K24" s="16" vm="2154">
        <f ca="1"/>
        <v>17.989999999999998</v>
      </c>
      <c r="L24" s="16" vm="2155">
        <f ca="1"/>
        <v>18.2</v>
      </c>
      <c r="M24" s="16" vm="2156">
        <f ca="1"/>
        <v>17.559999999999999</v>
      </c>
      <c r="N24" s="16" vm="2152">
        <f ca="1"/>
        <v>18.03</v>
      </c>
    </row>
    <row r="25" spans="1:14" x14ac:dyDescent="0.4">
      <c r="A25" s="15">
        <f t="shared" ca="1" si="2"/>
        <v>2188.7999999999997</v>
      </c>
      <c r="B25" s="16">
        <f t="shared" ca="1" si="0"/>
        <v>2051.8000000000002</v>
      </c>
      <c r="C25" s="17">
        <f t="shared" ca="1" si="3"/>
        <v>136.99999999999955</v>
      </c>
      <c r="D25" s="17">
        <f t="shared" ca="1" si="4"/>
        <v>1.3699999999999974</v>
      </c>
      <c r="E25" s="16">
        <f t="shared" si="1"/>
        <v>120</v>
      </c>
      <c r="F25" s="16">
        <v>20</v>
      </c>
      <c r="G25" s="16"/>
      <c r="H25" s="16" vm="2157">
        <f t="shared" ca="1" si="5"/>
        <v>18.239999999999998</v>
      </c>
      <c r="I25" s="16" vm="27">
        <f ca="1"/>
        <v>44568</v>
      </c>
      <c r="J25" s="16" vm="2158">
        <f ca="1"/>
        <v>16403305</v>
      </c>
      <c r="K25" s="16" vm="2159">
        <f ca="1"/>
        <v>18.135000000000002</v>
      </c>
      <c r="L25" s="16" vm="2160">
        <f ca="1"/>
        <v>18.3292</v>
      </c>
      <c r="M25" s="16" vm="2161">
        <f ca="1"/>
        <v>17.850000000000001</v>
      </c>
      <c r="N25" s="16" vm="2157">
        <f ca="1"/>
        <v>18.239999999999998</v>
      </c>
    </row>
    <row r="26" spans="1:14" x14ac:dyDescent="0.4">
      <c r="A26" s="15">
        <f t="shared" ca="1" si="2"/>
        <v>2128.7999999999997</v>
      </c>
      <c r="B26" s="16">
        <f t="shared" ca="1" si="0"/>
        <v>2051.8000000000002</v>
      </c>
      <c r="C26" s="17">
        <f t="shared" ca="1" si="3"/>
        <v>76.999999999999545</v>
      </c>
      <c r="D26" s="17">
        <f t="shared" si="4"/>
        <v>0</v>
      </c>
      <c r="E26" s="16">
        <f t="shared" si="1"/>
        <v>120</v>
      </c>
      <c r="F26" s="16"/>
      <c r="G26" s="16"/>
      <c r="H26" s="16" vm="2162">
        <f t="shared" ca="1" si="5"/>
        <v>17.739999999999998</v>
      </c>
      <c r="I26" s="16" vm="33">
        <f ca="1"/>
        <v>44571</v>
      </c>
      <c r="J26" s="16" vm="2163">
        <f ca="1"/>
        <v>20807019</v>
      </c>
      <c r="K26" s="16" vm="2164">
        <f ca="1"/>
        <v>18.085000000000001</v>
      </c>
      <c r="L26" s="16" vm="2165">
        <f ca="1"/>
        <v>18.14</v>
      </c>
      <c r="M26" s="16" vm="2166">
        <f ca="1"/>
        <v>17.445</v>
      </c>
      <c r="N26" s="16" vm="2162">
        <f ca="1"/>
        <v>17.739999999999998</v>
      </c>
    </row>
    <row r="27" spans="1:14" x14ac:dyDescent="0.4">
      <c r="A27" s="15">
        <f t="shared" ca="1" si="2"/>
        <v>2239.1999999999998</v>
      </c>
      <c r="B27" s="16">
        <f t="shared" ca="1" si="0"/>
        <v>2051.8000000000002</v>
      </c>
      <c r="C27" s="17">
        <f t="shared" ca="1" si="3"/>
        <v>187.39999999999964</v>
      </c>
      <c r="D27" s="17">
        <f t="shared" si="4"/>
        <v>0</v>
      </c>
      <c r="E27" s="16">
        <f t="shared" si="1"/>
        <v>120</v>
      </c>
      <c r="F27" s="16"/>
      <c r="G27" s="16"/>
      <c r="H27" s="16" vm="2167">
        <f t="shared" ca="1" si="5"/>
        <v>18.66</v>
      </c>
      <c r="I27" s="16" vm="39">
        <f ca="1"/>
        <v>44572</v>
      </c>
      <c r="J27" s="16" vm="2168">
        <f ca="1"/>
        <v>20872143</v>
      </c>
      <c r="K27" s="16" vm="2169">
        <f ca="1"/>
        <v>18</v>
      </c>
      <c r="L27" s="16" vm="2170">
        <f ca="1"/>
        <v>18.774999999999999</v>
      </c>
      <c r="M27" s="16" vm="2171">
        <f ca="1"/>
        <v>17.7</v>
      </c>
      <c r="N27" s="16" vm="2167">
        <f ca="1"/>
        <v>18.66</v>
      </c>
    </row>
    <row r="28" spans="1:14" x14ac:dyDescent="0.4">
      <c r="A28" s="15">
        <f t="shared" ca="1" si="2"/>
        <v>2245.2000000000003</v>
      </c>
      <c r="B28" s="16">
        <f t="shared" ca="1" si="0"/>
        <v>2051.8000000000002</v>
      </c>
      <c r="C28" s="17">
        <f t="shared" ca="1" si="3"/>
        <v>193.40000000000009</v>
      </c>
      <c r="D28" s="17">
        <f t="shared" si="4"/>
        <v>0</v>
      </c>
      <c r="E28" s="16">
        <f t="shared" si="1"/>
        <v>120</v>
      </c>
      <c r="F28" s="16"/>
      <c r="G28" s="16"/>
      <c r="H28" s="16" vm="2172">
        <f t="shared" ca="1" si="5"/>
        <v>18.71</v>
      </c>
      <c r="I28" s="16" vm="45">
        <f ca="1"/>
        <v>44573</v>
      </c>
      <c r="J28" s="16" vm="2173">
        <f ca="1"/>
        <v>16779853</v>
      </c>
      <c r="K28" s="16" vm="2174">
        <f ca="1"/>
        <v>18.87</v>
      </c>
      <c r="L28" s="16" vm="2175">
        <f ca="1"/>
        <v>18.979900000000001</v>
      </c>
      <c r="M28" s="16" vm="2176">
        <f ca="1"/>
        <v>18.521899999999999</v>
      </c>
      <c r="N28" s="16" vm="2172">
        <f ca="1"/>
        <v>18.71</v>
      </c>
    </row>
    <row r="29" spans="1:14" x14ac:dyDescent="0.4">
      <c r="A29" s="15">
        <f t="shared" ca="1" si="2"/>
        <v>2228.4</v>
      </c>
      <c r="B29" s="16">
        <f t="shared" ca="1" si="0"/>
        <v>2051.8000000000002</v>
      </c>
      <c r="C29" s="17">
        <f t="shared" ca="1" si="3"/>
        <v>176.59999999999991</v>
      </c>
      <c r="D29" s="17">
        <f t="shared" si="4"/>
        <v>0</v>
      </c>
      <c r="E29" s="16">
        <f t="shared" si="1"/>
        <v>120</v>
      </c>
      <c r="F29" s="16"/>
      <c r="G29" s="16"/>
      <c r="H29" s="16" vm="2177">
        <f t="shared" ca="1" si="5"/>
        <v>18.57</v>
      </c>
      <c r="I29" s="16" vm="51">
        <f ca="1"/>
        <v>44574</v>
      </c>
      <c r="J29" s="16" vm="2178">
        <f ca="1"/>
        <v>20090888</v>
      </c>
      <c r="K29" s="16" vm="2179">
        <f ca="1"/>
        <v>18.649999999999999</v>
      </c>
      <c r="L29" s="16" vm="2180">
        <f ca="1"/>
        <v>19.13</v>
      </c>
      <c r="M29" s="16" vm="211">
        <f ca="1"/>
        <v>18.47</v>
      </c>
      <c r="N29" s="16" vm="2177">
        <f ca="1"/>
        <v>18.57</v>
      </c>
    </row>
    <row r="30" spans="1:14" x14ac:dyDescent="0.4">
      <c r="A30" s="15">
        <f t="shared" ca="1" si="2"/>
        <v>2336.3999999999996</v>
      </c>
      <c r="B30" s="16">
        <f t="shared" ca="1" si="0"/>
        <v>2051.8000000000002</v>
      </c>
      <c r="C30" s="17">
        <f t="shared" ca="1" si="3"/>
        <v>284.59999999999945</v>
      </c>
      <c r="D30" s="17">
        <f t="shared" si="4"/>
        <v>0</v>
      </c>
      <c r="E30" s="16">
        <f t="shared" si="1"/>
        <v>120</v>
      </c>
      <c r="F30" s="16"/>
      <c r="G30" s="16"/>
      <c r="H30" s="16" vm="2181">
        <f t="shared" ca="1" si="5"/>
        <v>19.47</v>
      </c>
      <c r="I30" s="16" vm="55">
        <f ca="1"/>
        <v>44575</v>
      </c>
      <c r="J30" s="16" vm="2182">
        <f ca="1"/>
        <v>17997349</v>
      </c>
      <c r="K30" s="16" vm="2183">
        <f ca="1"/>
        <v>18.72</v>
      </c>
      <c r="L30" s="16" vm="2184">
        <f ca="1"/>
        <v>19.5</v>
      </c>
      <c r="M30" s="16" vm="2167">
        <f ca="1"/>
        <v>18.66</v>
      </c>
      <c r="N30" s="16" vm="2181">
        <f ca="1"/>
        <v>19.47</v>
      </c>
    </row>
    <row r="31" spans="1:14" x14ac:dyDescent="0.4">
      <c r="A31" s="15">
        <f t="shared" ca="1" si="2"/>
        <v>2331.6</v>
      </c>
      <c r="B31" s="16">
        <f t="shared" ca="1" si="0"/>
        <v>2051.8000000000002</v>
      </c>
      <c r="C31" s="17">
        <f t="shared" ca="1" si="3"/>
        <v>279.79999999999973</v>
      </c>
      <c r="D31" s="17">
        <f t="shared" si="4"/>
        <v>0</v>
      </c>
      <c r="E31" s="16">
        <f t="shared" si="1"/>
        <v>120</v>
      </c>
      <c r="F31" s="16"/>
      <c r="G31" s="16"/>
      <c r="H31" s="16" vm="2185">
        <f t="shared" ca="1" si="5"/>
        <v>19.43</v>
      </c>
      <c r="I31" s="16" vm="61">
        <f ca="1"/>
        <v>44579</v>
      </c>
      <c r="J31" s="16" vm="2186">
        <f ca="1"/>
        <v>26563516</v>
      </c>
      <c r="K31" s="16" vm="2187">
        <f ca="1"/>
        <v>19.809999999999999</v>
      </c>
      <c r="L31" s="16" vm="2188">
        <f ca="1"/>
        <v>20.010000000000002</v>
      </c>
      <c r="M31" s="16" vm="267">
        <f ca="1"/>
        <v>19.100000000000001</v>
      </c>
      <c r="N31" s="16" vm="2185">
        <f ca="1"/>
        <v>19.43</v>
      </c>
    </row>
    <row r="32" spans="1:14" x14ac:dyDescent="0.4">
      <c r="A32" s="15">
        <f t="shared" ca="1" si="2"/>
        <v>2292</v>
      </c>
      <c r="B32" s="16">
        <f t="shared" ca="1" si="0"/>
        <v>2051.8000000000002</v>
      </c>
      <c r="C32" s="17">
        <f t="shared" ca="1" si="3"/>
        <v>240.19999999999982</v>
      </c>
      <c r="D32" s="17">
        <f t="shared" si="4"/>
        <v>0</v>
      </c>
      <c r="E32" s="16">
        <f t="shared" si="1"/>
        <v>120</v>
      </c>
      <c r="F32" s="16"/>
      <c r="G32" s="16"/>
      <c r="H32" s="16" vm="267">
        <f t="shared" ca="1" si="5"/>
        <v>19.100000000000001</v>
      </c>
      <c r="I32" s="16" vm="67">
        <f ca="1"/>
        <v>44580</v>
      </c>
      <c r="J32" s="16" vm="2189">
        <f ca="1"/>
        <v>17325259</v>
      </c>
      <c r="K32" s="16" vm="2190">
        <f ca="1"/>
        <v>19.7</v>
      </c>
      <c r="L32" s="16" vm="2191">
        <f ca="1"/>
        <v>19.72</v>
      </c>
      <c r="M32" s="16" vm="2192">
        <f ca="1"/>
        <v>18.920000000000002</v>
      </c>
      <c r="N32" s="16" vm="267">
        <f ca="1"/>
        <v>19.100000000000001</v>
      </c>
    </row>
    <row r="33" spans="1:14" x14ac:dyDescent="0.4">
      <c r="A33" s="15">
        <f t="shared" ca="1" si="2"/>
        <v>2241.6</v>
      </c>
      <c r="B33" s="16">
        <f t="shared" ca="1" si="0"/>
        <v>2051.8000000000002</v>
      </c>
      <c r="C33" s="17">
        <f t="shared" ca="1" si="3"/>
        <v>189.79999999999973</v>
      </c>
      <c r="D33" s="17">
        <f t="shared" si="4"/>
        <v>0</v>
      </c>
      <c r="E33" s="16">
        <f t="shared" si="1"/>
        <v>120</v>
      </c>
      <c r="F33" s="16"/>
      <c r="G33" s="16"/>
      <c r="H33" s="16" vm="2193">
        <f t="shared" ca="1" si="5"/>
        <v>18.68</v>
      </c>
      <c r="I33" s="16" vm="73">
        <f ca="1"/>
        <v>44581</v>
      </c>
      <c r="J33" s="16" vm="2194">
        <f ca="1"/>
        <v>17616663</v>
      </c>
      <c r="K33" s="16" vm="2195">
        <f ca="1"/>
        <v>18.82</v>
      </c>
      <c r="L33" s="16" vm="2196">
        <f ca="1"/>
        <v>19.52</v>
      </c>
      <c r="M33" s="16" vm="2167">
        <f ca="1"/>
        <v>18.66</v>
      </c>
      <c r="N33" s="16" vm="2193">
        <f ca="1"/>
        <v>18.68</v>
      </c>
    </row>
    <row r="34" spans="1:14" x14ac:dyDescent="0.4">
      <c r="A34" s="15">
        <f t="shared" ca="1" si="2"/>
        <v>2172</v>
      </c>
      <c r="B34" s="16">
        <f t="shared" ca="1" si="0"/>
        <v>2051.8000000000002</v>
      </c>
      <c r="C34" s="17">
        <f t="shared" ca="1" si="3"/>
        <v>120.19999999999982</v>
      </c>
      <c r="D34" s="17">
        <f t="shared" si="4"/>
        <v>0</v>
      </c>
      <c r="E34" s="16">
        <f t="shared" si="1"/>
        <v>120</v>
      </c>
      <c r="F34" s="16"/>
      <c r="G34" s="16"/>
      <c r="H34" s="16" vm="2197">
        <f t="shared" ca="1" si="5"/>
        <v>18.100000000000001</v>
      </c>
      <c r="I34" s="16" vm="79">
        <f ca="1"/>
        <v>44582</v>
      </c>
      <c r="J34" s="16" vm="2198">
        <f ca="1"/>
        <v>18710904</v>
      </c>
      <c r="K34" s="16" vm="2199">
        <f ca="1"/>
        <v>18.45</v>
      </c>
      <c r="L34" s="16" vm="2200">
        <f ca="1"/>
        <v>18.495100000000001</v>
      </c>
      <c r="M34" s="16" vm="2201">
        <f ca="1"/>
        <v>17.75</v>
      </c>
      <c r="N34" s="16" vm="2197">
        <f ca="1"/>
        <v>18.100000000000001</v>
      </c>
    </row>
    <row r="35" spans="1:14" x14ac:dyDescent="0.4">
      <c r="A35" s="15">
        <f t="shared" ca="1" si="2"/>
        <v>2196</v>
      </c>
      <c r="B35" s="16">
        <f t="shared" ca="1" si="0"/>
        <v>2051.8000000000002</v>
      </c>
      <c r="C35" s="17">
        <f t="shared" ca="1" si="3"/>
        <v>144.19999999999982</v>
      </c>
      <c r="D35" s="17">
        <f t="shared" si="4"/>
        <v>0</v>
      </c>
      <c r="E35" s="16">
        <f t="shared" si="1"/>
        <v>120</v>
      </c>
      <c r="F35" s="16"/>
      <c r="G35" s="16"/>
      <c r="H35" s="16" vm="2202">
        <f t="shared" ca="1" si="5"/>
        <v>18.3</v>
      </c>
      <c r="I35" s="16" vm="85">
        <f ca="1"/>
        <v>44585</v>
      </c>
      <c r="J35" s="16" vm="2203">
        <f ca="1"/>
        <v>18582085</v>
      </c>
      <c r="K35" s="16" vm="2204">
        <f ca="1"/>
        <v>17.52</v>
      </c>
      <c r="L35" s="16" vm="2205">
        <f ca="1"/>
        <v>18.399999999999999</v>
      </c>
      <c r="M35" s="16" vm="2206">
        <f ca="1"/>
        <v>17.015000000000001</v>
      </c>
      <c r="N35" s="16" vm="2202">
        <f ca="1"/>
        <v>18.3</v>
      </c>
    </row>
    <row r="36" spans="1:14" x14ac:dyDescent="0.4">
      <c r="A36" s="15">
        <f t="shared" ca="1" si="2"/>
        <v>2340</v>
      </c>
      <c r="B36" s="16">
        <f t="shared" ca="1" si="0"/>
        <v>2051.8000000000002</v>
      </c>
      <c r="C36" s="17">
        <f t="shared" ca="1" si="3"/>
        <v>288.19999999999982</v>
      </c>
      <c r="D36" s="17">
        <f t="shared" si="4"/>
        <v>0</v>
      </c>
      <c r="E36" s="16">
        <f t="shared" si="1"/>
        <v>120</v>
      </c>
      <c r="F36" s="16"/>
      <c r="G36" s="16"/>
      <c r="H36" s="16" vm="2184">
        <f t="shared" ca="1" si="5"/>
        <v>19.5</v>
      </c>
      <c r="I36" s="16" vm="91">
        <f ca="1"/>
        <v>44586</v>
      </c>
      <c r="J36" s="16" vm="2207">
        <f ca="1"/>
        <v>23109060</v>
      </c>
      <c r="K36" s="16" vm="2155">
        <f ca="1"/>
        <v>18.2</v>
      </c>
      <c r="L36" s="16" vm="2208">
        <f ca="1"/>
        <v>19.62</v>
      </c>
      <c r="M36" s="16" vm="2209">
        <f ca="1"/>
        <v>17.844999999999999</v>
      </c>
      <c r="N36" s="16" vm="2184">
        <f ca="1"/>
        <v>19.5</v>
      </c>
    </row>
    <row r="37" spans="1:14" x14ac:dyDescent="0.4">
      <c r="A37" s="15">
        <f t="shared" ca="1" si="2"/>
        <v>2353.1999999999998</v>
      </c>
      <c r="B37" s="16">
        <f t="shared" ca="1" si="0"/>
        <v>2051.8000000000002</v>
      </c>
      <c r="C37" s="17">
        <f t="shared" ca="1" si="3"/>
        <v>301.39999999999964</v>
      </c>
      <c r="D37" s="17">
        <f t="shared" si="4"/>
        <v>0</v>
      </c>
      <c r="E37" s="16">
        <f t="shared" si="1"/>
        <v>120</v>
      </c>
      <c r="F37" s="16"/>
      <c r="G37" s="16"/>
      <c r="H37" s="16" vm="2210">
        <f t="shared" ca="1" si="5"/>
        <v>19.61</v>
      </c>
      <c r="I37" s="16" vm="97">
        <f ca="1"/>
        <v>44587</v>
      </c>
      <c r="J37" s="16" vm="2211">
        <f ca="1"/>
        <v>25351682</v>
      </c>
      <c r="K37" s="16" vm="2212">
        <f ca="1"/>
        <v>19.87</v>
      </c>
      <c r="L37" s="16" vm="2213">
        <f ca="1"/>
        <v>20.254999999999999</v>
      </c>
      <c r="M37" s="16" vm="2214">
        <f ca="1"/>
        <v>19.37</v>
      </c>
      <c r="N37" s="16" vm="2210">
        <f ca="1"/>
        <v>19.61</v>
      </c>
    </row>
    <row r="38" spans="1:14" x14ac:dyDescent="0.4">
      <c r="A38" s="15">
        <f t="shared" ca="1" si="2"/>
        <v>2183.5</v>
      </c>
      <c r="B38" s="16">
        <f t="shared" ca="1" si="0"/>
        <v>1853.3000000000002</v>
      </c>
      <c r="C38" s="17">
        <f t="shared" ca="1" si="3"/>
        <v>330.19999999999982</v>
      </c>
      <c r="D38" s="17">
        <f t="shared" ca="1" si="4"/>
        <v>-2.9800000000000004</v>
      </c>
      <c r="E38" s="16">
        <f t="shared" si="1"/>
        <v>110</v>
      </c>
      <c r="F38" s="16"/>
      <c r="G38" s="16">
        <v>10</v>
      </c>
      <c r="H38" s="16" vm="2215">
        <f t="shared" ca="1" si="5"/>
        <v>19.850000000000001</v>
      </c>
      <c r="I38" s="16" vm="103">
        <f ca="1"/>
        <v>44588</v>
      </c>
      <c r="J38" s="16" vm="2216">
        <f ca="1"/>
        <v>22988205</v>
      </c>
      <c r="K38" s="16" vm="2217">
        <f ca="1"/>
        <v>20.100000000000001</v>
      </c>
      <c r="L38" s="16" vm="2218">
        <f ca="1"/>
        <v>20.58</v>
      </c>
      <c r="M38" s="16" vm="2219">
        <f ca="1"/>
        <v>19.39</v>
      </c>
      <c r="N38" s="16" vm="2215">
        <f ca="1"/>
        <v>19.850000000000001</v>
      </c>
    </row>
    <row r="39" spans="1:14" x14ac:dyDescent="0.4">
      <c r="A39" s="15">
        <f t="shared" ca="1" si="2"/>
        <v>2182.4</v>
      </c>
      <c r="B39" s="16">
        <f t="shared" ca="1" si="0"/>
        <v>1853.3000000000002</v>
      </c>
      <c r="C39" s="17">
        <f t="shared" ca="1" si="3"/>
        <v>329.09999999999991</v>
      </c>
      <c r="D39" s="17">
        <f t="shared" si="4"/>
        <v>0</v>
      </c>
      <c r="E39" s="16">
        <f t="shared" si="1"/>
        <v>110</v>
      </c>
      <c r="F39" s="16"/>
      <c r="G39" s="16"/>
      <c r="H39" s="16" vm="2220">
        <f t="shared" ca="1" si="5"/>
        <v>19.84</v>
      </c>
      <c r="I39" s="16" vm="109">
        <f ca="1"/>
        <v>44589</v>
      </c>
      <c r="J39" s="16" vm="2221">
        <f ca="1"/>
        <v>18523114</v>
      </c>
      <c r="K39" s="16" vm="2222">
        <f ca="1"/>
        <v>19.97</v>
      </c>
      <c r="L39" s="16" vm="2223">
        <f ca="1"/>
        <v>20.12</v>
      </c>
      <c r="M39" s="16" vm="2224">
        <f ca="1"/>
        <v>19.34</v>
      </c>
      <c r="N39" s="16" vm="2220">
        <f ca="1"/>
        <v>19.84</v>
      </c>
    </row>
    <row r="40" spans="1:14" x14ac:dyDescent="0.4">
      <c r="A40" s="15">
        <f t="shared" ca="1" si="2"/>
        <v>2141.6999999999998</v>
      </c>
      <c r="B40" s="16">
        <f t="shared" ca="1" si="0"/>
        <v>1853.3000000000002</v>
      </c>
      <c r="C40" s="17">
        <f t="shared" ca="1" si="3"/>
        <v>288.39999999999964</v>
      </c>
      <c r="D40" s="17">
        <f t="shared" si="4"/>
        <v>0</v>
      </c>
      <c r="E40" s="16">
        <f t="shared" si="1"/>
        <v>110</v>
      </c>
      <c r="F40" s="16"/>
      <c r="G40" s="16"/>
      <c r="H40" s="16" vm="2181">
        <f t="shared" ca="1" si="5"/>
        <v>19.47</v>
      </c>
      <c r="I40" s="16" vm="115">
        <f ca="1"/>
        <v>44592</v>
      </c>
      <c r="J40" s="16" vm="2225">
        <f ca="1"/>
        <v>16405788</v>
      </c>
      <c r="K40" s="16" vm="2226">
        <f ca="1"/>
        <v>19.82</v>
      </c>
      <c r="L40" s="16" vm="2227">
        <f ca="1"/>
        <v>19.829999999999998</v>
      </c>
      <c r="M40" s="16" vm="2228">
        <f ca="1"/>
        <v>19.11</v>
      </c>
      <c r="N40" s="16" vm="2181">
        <f ca="1"/>
        <v>19.47</v>
      </c>
    </row>
    <row r="41" spans="1:14" x14ac:dyDescent="0.4">
      <c r="A41" s="15">
        <f t="shared" ca="1" si="2"/>
        <v>2271.5</v>
      </c>
      <c r="B41" s="16">
        <f t="shared" ca="1" si="0"/>
        <v>1853.3000000000002</v>
      </c>
      <c r="C41" s="17">
        <f t="shared" ca="1" si="3"/>
        <v>418.19999999999982</v>
      </c>
      <c r="D41" s="17">
        <f t="shared" si="4"/>
        <v>0</v>
      </c>
      <c r="E41" s="16">
        <f t="shared" si="1"/>
        <v>110</v>
      </c>
      <c r="F41" s="16"/>
      <c r="G41" s="16"/>
      <c r="H41" s="16" vm="2229">
        <f t="shared" ca="1" si="5"/>
        <v>20.65</v>
      </c>
      <c r="I41" s="16" vm="121">
        <f ca="1"/>
        <v>44593</v>
      </c>
      <c r="J41" s="16" vm="2230">
        <f ca="1"/>
        <v>23226387</v>
      </c>
      <c r="K41" s="16" vm="2231">
        <f ca="1"/>
        <v>19.350000000000001</v>
      </c>
      <c r="L41" s="16" vm="2232">
        <f ca="1"/>
        <v>20.68</v>
      </c>
      <c r="M41" s="16" vm="2233">
        <f ca="1"/>
        <v>19.27</v>
      </c>
      <c r="N41" s="16" vm="2229">
        <f ca="1"/>
        <v>20.65</v>
      </c>
    </row>
    <row r="42" spans="1:14" x14ac:dyDescent="0.4">
      <c r="A42" s="15">
        <f t="shared" ca="1" si="2"/>
        <v>2306.6999999999998</v>
      </c>
      <c r="B42" s="16">
        <f t="shared" ca="1" si="0"/>
        <v>1853.3000000000002</v>
      </c>
      <c r="C42" s="17">
        <f t="shared" ca="1" si="3"/>
        <v>453.39999999999964</v>
      </c>
      <c r="D42" s="17">
        <f t="shared" si="4"/>
        <v>0</v>
      </c>
      <c r="E42" s="16">
        <f t="shared" si="1"/>
        <v>110</v>
      </c>
      <c r="F42" s="16"/>
      <c r="G42" s="16"/>
      <c r="H42" s="16" vm="2234">
        <f t="shared" ca="1" si="5"/>
        <v>20.97</v>
      </c>
      <c r="I42" s="16" vm="127">
        <f ca="1"/>
        <v>44594</v>
      </c>
      <c r="J42" s="16" vm="2235">
        <f ca="1"/>
        <v>16564701</v>
      </c>
      <c r="K42" s="16" vm="2236">
        <f ca="1"/>
        <v>20.51</v>
      </c>
      <c r="L42" s="16" vm="2237">
        <f ca="1"/>
        <v>21</v>
      </c>
      <c r="M42" s="16" vm="2238">
        <f ca="1"/>
        <v>20.3447</v>
      </c>
      <c r="N42" s="16" vm="2234">
        <f ca="1"/>
        <v>20.97</v>
      </c>
    </row>
    <row r="43" spans="1:14" x14ac:dyDescent="0.4">
      <c r="A43" s="15">
        <f t="shared" ca="1" si="2"/>
        <v>2292.4</v>
      </c>
      <c r="B43" s="16">
        <f t="shared" ca="1" si="0"/>
        <v>1853.3000000000002</v>
      </c>
      <c r="C43" s="17">
        <f t="shared" ca="1" si="3"/>
        <v>439.09999999999991</v>
      </c>
      <c r="D43" s="17">
        <f t="shared" si="4"/>
        <v>0</v>
      </c>
      <c r="E43" s="16">
        <f t="shared" si="1"/>
        <v>110</v>
      </c>
      <c r="F43" s="16"/>
      <c r="G43" s="16"/>
      <c r="H43" s="16" vm="2239">
        <f t="shared" ca="1" si="5"/>
        <v>20.84</v>
      </c>
      <c r="I43" s="16" vm="131">
        <f ca="1"/>
        <v>44595</v>
      </c>
      <c r="J43" s="16" vm="2240">
        <f ca="1"/>
        <v>15075341</v>
      </c>
      <c r="K43" s="16" vm="2241">
        <f ca="1"/>
        <v>20.7</v>
      </c>
      <c r="L43" s="16" vm="2242">
        <f ca="1"/>
        <v>21.07</v>
      </c>
      <c r="M43" s="16" vm="2243">
        <f ca="1"/>
        <v>20.454999999999998</v>
      </c>
      <c r="N43" s="16" vm="2239">
        <f ca="1"/>
        <v>20.84</v>
      </c>
    </row>
    <row r="44" spans="1:14" x14ac:dyDescent="0.4">
      <c r="A44" s="15">
        <f t="shared" ca="1" si="2"/>
        <v>2365</v>
      </c>
      <c r="B44" s="16">
        <f t="shared" ca="1" si="0"/>
        <v>1853.3000000000002</v>
      </c>
      <c r="C44" s="17">
        <f t="shared" ca="1" si="3"/>
        <v>511.69999999999982</v>
      </c>
      <c r="D44" s="17">
        <f t="shared" si="4"/>
        <v>0</v>
      </c>
      <c r="E44" s="16">
        <f t="shared" si="1"/>
        <v>110</v>
      </c>
      <c r="F44" s="16"/>
      <c r="G44" s="16"/>
      <c r="H44" s="16" vm="2244">
        <f t="shared" ca="1" si="5"/>
        <v>21.5</v>
      </c>
      <c r="I44" s="16" vm="137">
        <f ca="1"/>
        <v>44596</v>
      </c>
      <c r="J44" s="16" vm="2245">
        <f ca="1"/>
        <v>24793979</v>
      </c>
      <c r="K44" s="16" vm="2246">
        <f ca="1"/>
        <v>21.18</v>
      </c>
      <c r="L44" s="16" vm="2247">
        <f ca="1"/>
        <v>22</v>
      </c>
      <c r="M44" s="16" vm="2248">
        <f ca="1"/>
        <v>21.12</v>
      </c>
      <c r="N44" s="16" vm="2244">
        <f ca="1"/>
        <v>21.5</v>
      </c>
    </row>
    <row r="45" spans="1:14" x14ac:dyDescent="0.4">
      <c r="A45" s="15">
        <f t="shared" ca="1" si="2"/>
        <v>2377.1</v>
      </c>
      <c r="B45" s="16">
        <f t="shared" ca="1" si="0"/>
        <v>1853.3000000000002</v>
      </c>
      <c r="C45" s="17">
        <f t="shared" ca="1" si="3"/>
        <v>523.79999999999973</v>
      </c>
      <c r="D45" s="17">
        <f t="shared" si="4"/>
        <v>0</v>
      </c>
      <c r="E45" s="16">
        <f t="shared" si="1"/>
        <v>110</v>
      </c>
      <c r="F45" s="16"/>
      <c r="G45" s="16"/>
      <c r="H45" s="16" vm="2249">
        <f t="shared" ca="1" si="5"/>
        <v>21.61</v>
      </c>
      <c r="I45" s="16" vm="143">
        <f ca="1"/>
        <v>44599</v>
      </c>
      <c r="J45" s="16" vm="2250">
        <f ca="1"/>
        <v>17712505</v>
      </c>
      <c r="K45" s="16" vm="2251">
        <f ca="1"/>
        <v>21.39</v>
      </c>
      <c r="L45" s="16" vm="2252">
        <f ca="1"/>
        <v>22.01</v>
      </c>
      <c r="M45" s="16" vm="2253">
        <f ca="1"/>
        <v>20.975000000000001</v>
      </c>
      <c r="N45" s="16" vm="2249">
        <f ca="1"/>
        <v>21.61</v>
      </c>
    </row>
    <row r="46" spans="1:14" x14ac:dyDescent="0.4">
      <c r="A46" s="15">
        <f t="shared" ca="1" si="2"/>
        <v>2322.1</v>
      </c>
      <c r="B46" s="16">
        <f t="shared" ca="1" si="0"/>
        <v>1853.3000000000002</v>
      </c>
      <c r="C46" s="17">
        <f t="shared" ca="1" si="3"/>
        <v>468.79999999999973</v>
      </c>
      <c r="D46" s="17">
        <f t="shared" si="4"/>
        <v>0</v>
      </c>
      <c r="E46" s="16">
        <f t="shared" si="1"/>
        <v>110</v>
      </c>
      <c r="F46" s="16"/>
      <c r="G46" s="16"/>
      <c r="H46" s="16" vm="102">
        <f t="shared" ca="1" si="5"/>
        <v>21.11</v>
      </c>
      <c r="I46" s="16" vm="148">
        <f ca="1"/>
        <v>44600</v>
      </c>
      <c r="J46" s="16" vm="2254">
        <f ca="1"/>
        <v>17873591</v>
      </c>
      <c r="K46" s="16" vm="2255">
        <f ca="1"/>
        <v>21.45</v>
      </c>
      <c r="L46" s="16" vm="2256">
        <f ca="1"/>
        <v>21.569900000000001</v>
      </c>
      <c r="M46" s="16" vm="2257">
        <f ca="1"/>
        <v>20.785</v>
      </c>
      <c r="N46" s="16" vm="102">
        <f ca="1"/>
        <v>21.11</v>
      </c>
    </row>
    <row r="47" spans="1:14" x14ac:dyDescent="0.4">
      <c r="A47" s="15">
        <f t="shared" ca="1" si="2"/>
        <v>2475.9500000000003</v>
      </c>
      <c r="B47" s="16">
        <f t="shared" ca="1" si="0"/>
        <v>1960.9500000000003</v>
      </c>
      <c r="C47" s="17">
        <f t="shared" ca="1" si="3"/>
        <v>515</v>
      </c>
      <c r="D47" s="17">
        <f t="shared" ca="1" si="4"/>
        <v>4.66</v>
      </c>
      <c r="E47" s="16">
        <f t="shared" si="1"/>
        <v>115</v>
      </c>
      <c r="F47" s="16">
        <v>5</v>
      </c>
      <c r="G47" s="16"/>
      <c r="H47" s="16" vm="2258">
        <f t="shared" ca="1" si="5"/>
        <v>21.53</v>
      </c>
      <c r="I47" s="16" vm="153">
        <f ca="1"/>
        <v>44601</v>
      </c>
      <c r="J47" s="16" vm="2259">
        <f ca="1"/>
        <v>15944426</v>
      </c>
      <c r="K47" s="16" vm="2260">
        <f ca="1"/>
        <v>21.21</v>
      </c>
      <c r="L47" s="16" vm="2261">
        <f ca="1"/>
        <v>21.594999999999999</v>
      </c>
      <c r="M47" s="16" vm="2262">
        <f ca="1"/>
        <v>21.15</v>
      </c>
      <c r="N47" s="16" vm="2258">
        <f ca="1"/>
        <v>21.53</v>
      </c>
    </row>
    <row r="48" spans="1:14" x14ac:dyDescent="0.4">
      <c r="A48" s="15">
        <f t="shared" ca="1" si="2"/>
        <v>2462.15</v>
      </c>
      <c r="B48" s="16">
        <f t="shared" ca="1" si="0"/>
        <v>1960.9500000000003</v>
      </c>
      <c r="C48" s="17">
        <f t="shared" ca="1" si="3"/>
        <v>501.19999999999982</v>
      </c>
      <c r="D48" s="17">
        <f t="shared" si="4"/>
        <v>0</v>
      </c>
      <c r="E48" s="16">
        <f t="shared" si="1"/>
        <v>115</v>
      </c>
      <c r="F48" s="16"/>
      <c r="G48" s="16"/>
      <c r="H48" s="16" vm="2263">
        <f t="shared" ca="1" si="5"/>
        <v>21.41</v>
      </c>
      <c r="I48" s="16" vm="159">
        <f ca="1"/>
        <v>44602</v>
      </c>
      <c r="J48" s="16" vm="2264">
        <f ca="1"/>
        <v>23382621</v>
      </c>
      <c r="K48" s="16" vm="2265">
        <f ca="1"/>
        <v>21.38</v>
      </c>
      <c r="L48" s="16" vm="2266">
        <f ca="1"/>
        <v>22.03</v>
      </c>
      <c r="M48" s="16" vm="2267">
        <f ca="1"/>
        <v>21.25</v>
      </c>
      <c r="N48" s="16" vm="2263">
        <f ca="1"/>
        <v>21.41</v>
      </c>
    </row>
    <row r="49" spans="1:14" x14ac:dyDescent="0.4">
      <c r="A49" s="15">
        <f t="shared" ca="1" si="2"/>
        <v>2554.15</v>
      </c>
      <c r="B49" s="16">
        <f t="shared" ca="1" si="0"/>
        <v>1960.9500000000003</v>
      </c>
      <c r="C49" s="17">
        <f t="shared" ca="1" si="3"/>
        <v>593.19999999999982</v>
      </c>
      <c r="D49" s="17">
        <f t="shared" si="4"/>
        <v>0</v>
      </c>
      <c r="E49" s="16">
        <f t="shared" si="1"/>
        <v>115</v>
      </c>
      <c r="F49" s="16"/>
      <c r="G49" s="16"/>
      <c r="H49" s="16" vm="232">
        <f t="shared" ca="1" si="5"/>
        <v>22.21</v>
      </c>
      <c r="I49" s="16" vm="165">
        <f ca="1"/>
        <v>44603</v>
      </c>
      <c r="J49" s="16" vm="2268">
        <f ca="1"/>
        <v>24334292</v>
      </c>
      <c r="K49" s="16" vm="2269">
        <f ca="1"/>
        <v>21.58</v>
      </c>
      <c r="L49" s="16" vm="2270">
        <f ca="1"/>
        <v>22.28</v>
      </c>
      <c r="M49" s="16" vm="2271">
        <f ca="1"/>
        <v>21.36</v>
      </c>
      <c r="N49" s="16" vm="232">
        <f ca="1"/>
        <v>22.21</v>
      </c>
    </row>
    <row r="50" spans="1:14" x14ac:dyDescent="0.4">
      <c r="A50" s="15">
        <f t="shared" ca="1" si="2"/>
        <v>2439.15</v>
      </c>
      <c r="B50" s="16">
        <f t="shared" ca="1" si="0"/>
        <v>1960.9500000000003</v>
      </c>
      <c r="C50" s="17">
        <f t="shared" ca="1" si="3"/>
        <v>478.19999999999982</v>
      </c>
      <c r="D50" s="17">
        <f t="shared" si="4"/>
        <v>0</v>
      </c>
      <c r="E50" s="16">
        <f t="shared" si="1"/>
        <v>115</v>
      </c>
      <c r="F50" s="16"/>
      <c r="G50" s="16"/>
      <c r="H50" s="16" vm="2260">
        <f t="shared" ca="1" si="5"/>
        <v>21.21</v>
      </c>
      <c r="I50" s="16" vm="170">
        <f ca="1"/>
        <v>44606</v>
      </c>
      <c r="J50" s="16" vm="2272">
        <f ca="1"/>
        <v>21400999</v>
      </c>
      <c r="K50" s="16" vm="2273">
        <f ca="1"/>
        <v>22.1</v>
      </c>
      <c r="L50" s="16" vm="2274">
        <f ca="1"/>
        <v>22.1692</v>
      </c>
      <c r="M50" s="16" vm="2275">
        <f ca="1"/>
        <v>21.04</v>
      </c>
      <c r="N50" s="16" vm="2260">
        <f ca="1"/>
        <v>21.21</v>
      </c>
    </row>
    <row r="51" spans="1:14" x14ac:dyDescent="0.4">
      <c r="A51" s="15">
        <f t="shared" ca="1" si="2"/>
        <v>2362.1</v>
      </c>
      <c r="B51" s="16">
        <f t="shared" ca="1" si="0"/>
        <v>1960.9500000000003</v>
      </c>
      <c r="C51" s="17">
        <f t="shared" ca="1" si="3"/>
        <v>401.14999999999964</v>
      </c>
      <c r="D51" s="17">
        <f t="shared" si="4"/>
        <v>0</v>
      </c>
      <c r="E51" s="16">
        <f t="shared" si="1"/>
        <v>115</v>
      </c>
      <c r="F51" s="16"/>
      <c r="G51" s="16"/>
      <c r="H51" s="16" vm="2276">
        <f t="shared" ca="1" si="5"/>
        <v>20.54</v>
      </c>
      <c r="I51" s="16" vm="175">
        <f ca="1"/>
        <v>44607</v>
      </c>
      <c r="J51" s="16" vm="2277">
        <f ca="1"/>
        <v>23041410</v>
      </c>
      <c r="K51" s="16" vm="2278">
        <f ca="1"/>
        <v>20.32</v>
      </c>
      <c r="L51" s="16" vm="2232">
        <f ca="1"/>
        <v>20.68</v>
      </c>
      <c r="M51" s="16" vm="2279">
        <f ca="1"/>
        <v>20.13</v>
      </c>
      <c r="N51" s="16" vm="2276">
        <f ca="1"/>
        <v>20.54</v>
      </c>
    </row>
    <row r="52" spans="1:14" x14ac:dyDescent="0.4">
      <c r="A52" s="15">
        <f t="shared" ca="1" si="2"/>
        <v>2423.0500000000002</v>
      </c>
      <c r="B52" s="16">
        <f t="shared" ca="1" si="0"/>
        <v>1960.9500000000003</v>
      </c>
      <c r="C52" s="17">
        <f t="shared" ca="1" si="3"/>
        <v>462.09999999999991</v>
      </c>
      <c r="D52" s="17">
        <f t="shared" si="4"/>
        <v>0</v>
      </c>
      <c r="E52" s="16">
        <f t="shared" si="1"/>
        <v>115</v>
      </c>
      <c r="F52" s="16"/>
      <c r="G52" s="16"/>
      <c r="H52" s="16" vm="2242">
        <f t="shared" ca="1" si="5"/>
        <v>21.07</v>
      </c>
      <c r="I52" s="16" vm="181">
        <f ca="1"/>
        <v>44608</v>
      </c>
      <c r="J52" s="16" vm="2280">
        <f ca="1"/>
        <v>23016361</v>
      </c>
      <c r="K52" s="16" vm="2281">
        <f ca="1"/>
        <v>20.81</v>
      </c>
      <c r="L52" s="16" vm="2282">
        <f ca="1"/>
        <v>21.65</v>
      </c>
      <c r="M52" s="16" vm="2283">
        <f ca="1"/>
        <v>20.8</v>
      </c>
      <c r="N52" s="16" vm="2242">
        <f ca="1"/>
        <v>21.07</v>
      </c>
    </row>
    <row r="53" spans="1:14" x14ac:dyDescent="0.4">
      <c r="A53" s="15">
        <f t="shared" ca="1" si="2"/>
        <v>2517.35</v>
      </c>
      <c r="B53" s="16">
        <f t="shared" ca="1" si="0"/>
        <v>1960.9500000000003</v>
      </c>
      <c r="C53" s="17">
        <f t="shared" ca="1" si="3"/>
        <v>556.39999999999964</v>
      </c>
      <c r="D53" s="17">
        <f t="shared" si="4"/>
        <v>0</v>
      </c>
      <c r="E53" s="16">
        <f t="shared" si="1"/>
        <v>115</v>
      </c>
      <c r="F53" s="16"/>
      <c r="G53" s="16"/>
      <c r="H53" s="16" vm="2284">
        <f t="shared" ca="1" si="5"/>
        <v>21.89</v>
      </c>
      <c r="I53" s="16" vm="186">
        <f ca="1"/>
        <v>44609</v>
      </c>
      <c r="J53" s="16" vm="2285">
        <f ca="1"/>
        <v>29767946</v>
      </c>
      <c r="K53" s="16" vm="2286">
        <f ca="1"/>
        <v>21.23</v>
      </c>
      <c r="L53" s="16" vm="227">
        <f ca="1"/>
        <v>22.56</v>
      </c>
      <c r="M53" s="16" vm="2287">
        <f ca="1"/>
        <v>21.2</v>
      </c>
      <c r="N53" s="16" vm="2284">
        <f ca="1"/>
        <v>21.89</v>
      </c>
    </row>
    <row r="54" spans="1:14" x14ac:dyDescent="0.4">
      <c r="A54" s="15">
        <f t="shared" ca="1" si="2"/>
        <v>2515.0500000000002</v>
      </c>
      <c r="B54" s="16">
        <f t="shared" ca="1" si="0"/>
        <v>1960.9500000000003</v>
      </c>
      <c r="C54" s="17">
        <f t="shared" ca="1" si="3"/>
        <v>554.09999999999991</v>
      </c>
      <c r="D54" s="17">
        <f t="shared" si="4"/>
        <v>0</v>
      </c>
      <c r="E54" s="16">
        <f t="shared" si="1"/>
        <v>115</v>
      </c>
      <c r="F54" s="16"/>
      <c r="G54" s="16"/>
      <c r="H54" s="16" vm="224">
        <f t="shared" ca="1" si="5"/>
        <v>21.87</v>
      </c>
      <c r="I54" s="16" vm="192">
        <f ca="1"/>
        <v>44610</v>
      </c>
      <c r="J54" s="16" vm="2288">
        <f ca="1"/>
        <v>16955096</v>
      </c>
      <c r="K54" s="16" vm="2269">
        <f ca="1"/>
        <v>21.58</v>
      </c>
      <c r="L54" s="16" vm="2289">
        <f ca="1"/>
        <v>22.3</v>
      </c>
      <c r="M54" s="16" vm="2244">
        <f ca="1"/>
        <v>21.5</v>
      </c>
      <c r="N54" s="16" vm="224">
        <f ca="1"/>
        <v>21.87</v>
      </c>
    </row>
    <row r="55" spans="1:14" x14ac:dyDescent="0.4">
      <c r="A55" s="15">
        <f t="shared" ca="1" si="2"/>
        <v>2160</v>
      </c>
      <c r="B55" s="16">
        <f t="shared" ca="1" si="0"/>
        <v>1636.9500000000003</v>
      </c>
      <c r="C55" s="17">
        <f t="shared" ca="1" si="3"/>
        <v>523.04999999999973</v>
      </c>
      <c r="D55" s="17">
        <f t="shared" ca="1" si="4"/>
        <v>-4.7300000000000004</v>
      </c>
      <c r="E55" s="16">
        <f t="shared" si="1"/>
        <v>100</v>
      </c>
      <c r="F55" s="16"/>
      <c r="G55" s="16">
        <v>15</v>
      </c>
      <c r="H55" s="16" vm="119">
        <f t="shared" ca="1" si="5"/>
        <v>21.6</v>
      </c>
      <c r="I55" s="16" vm="197">
        <f ca="1"/>
        <v>44614</v>
      </c>
      <c r="J55" s="16" vm="2290">
        <f ca="1"/>
        <v>27308383</v>
      </c>
      <c r="K55" s="16" vm="2291">
        <f ca="1"/>
        <v>23.18</v>
      </c>
      <c r="L55" s="16" vm="2291">
        <f ca="1"/>
        <v>23.18</v>
      </c>
      <c r="M55" s="16" vm="2262">
        <f ca="1"/>
        <v>21.15</v>
      </c>
      <c r="N55" s="16" vm="119">
        <f ca="1"/>
        <v>21.6</v>
      </c>
    </row>
    <row r="56" spans="1:14" x14ac:dyDescent="0.4">
      <c r="A56" s="15">
        <f t="shared" ca="1" si="2"/>
        <v>2174</v>
      </c>
      <c r="B56" s="16">
        <f t="shared" ca="1" si="0"/>
        <v>1636.9500000000003</v>
      </c>
      <c r="C56" s="17">
        <f t="shared" ca="1" si="3"/>
        <v>537.04999999999973</v>
      </c>
      <c r="D56" s="17">
        <f t="shared" si="4"/>
        <v>0</v>
      </c>
      <c r="E56" s="16">
        <f t="shared" si="1"/>
        <v>100</v>
      </c>
      <c r="F56" s="16"/>
      <c r="G56" s="16"/>
      <c r="H56" s="16" vm="2292">
        <f t="shared" ca="1" si="5"/>
        <v>21.74</v>
      </c>
      <c r="I56" s="16" vm="201">
        <f ca="1"/>
        <v>44615</v>
      </c>
      <c r="J56" s="16" vm="2293">
        <f ca="1"/>
        <v>16253109</v>
      </c>
      <c r="K56" s="16" vm="2252">
        <f ca="1"/>
        <v>22.01</v>
      </c>
      <c r="L56" s="16" vm="2294">
        <f ca="1"/>
        <v>22.37</v>
      </c>
      <c r="M56" s="16" vm="216">
        <f ca="1"/>
        <v>21.57</v>
      </c>
      <c r="N56" s="16" vm="2292">
        <f ca="1"/>
        <v>21.74</v>
      </c>
    </row>
    <row r="57" spans="1:14" x14ac:dyDescent="0.4">
      <c r="A57" s="15">
        <f t="shared" ca="1" si="2"/>
        <v>2143</v>
      </c>
      <c r="B57" s="16">
        <f t="shared" ca="1" si="0"/>
        <v>1636.9500000000003</v>
      </c>
      <c r="C57" s="17">
        <f t="shared" ca="1" si="3"/>
        <v>506.04999999999973</v>
      </c>
      <c r="D57" s="17">
        <f t="shared" si="4"/>
        <v>0</v>
      </c>
      <c r="E57" s="16">
        <f t="shared" si="1"/>
        <v>100</v>
      </c>
      <c r="F57" s="16"/>
      <c r="G57" s="16"/>
      <c r="H57" s="16" vm="221">
        <f t="shared" ca="1" si="5"/>
        <v>21.43</v>
      </c>
      <c r="I57" s="16" vm="207">
        <f ca="1"/>
        <v>44616</v>
      </c>
      <c r="J57" s="16" vm="2295">
        <f ca="1"/>
        <v>25532981</v>
      </c>
      <c r="K57" s="16" vm="2296">
        <f ca="1"/>
        <v>22.43</v>
      </c>
      <c r="L57" s="16" vm="204">
        <f ca="1"/>
        <v>22.5</v>
      </c>
      <c r="M57" s="16" vm="2297">
        <f ca="1"/>
        <v>20.743500000000001</v>
      </c>
      <c r="N57" s="16" vm="221">
        <f ca="1"/>
        <v>21.43</v>
      </c>
    </row>
    <row r="58" spans="1:14" x14ac:dyDescent="0.4">
      <c r="A58" s="15">
        <f t="shared" ca="1" si="2"/>
        <v>2188</v>
      </c>
      <c r="B58" s="16">
        <f t="shared" ca="1" si="0"/>
        <v>1636.9500000000003</v>
      </c>
      <c r="C58" s="17">
        <f t="shared" ca="1" si="3"/>
        <v>551.04999999999973</v>
      </c>
      <c r="D58" s="17">
        <f t="shared" si="4"/>
        <v>0</v>
      </c>
      <c r="E58" s="16">
        <f t="shared" si="1"/>
        <v>100</v>
      </c>
      <c r="F58" s="16"/>
      <c r="G58" s="16"/>
      <c r="H58" s="16" vm="2298">
        <f t="shared" ca="1" si="5"/>
        <v>21.88</v>
      </c>
      <c r="I58" s="16" vm="213">
        <f ca="1"/>
        <v>44617</v>
      </c>
      <c r="J58" s="16" vm="2299">
        <f ca="1"/>
        <v>19569443</v>
      </c>
      <c r="K58" s="16" vm="2300">
        <f ca="1"/>
        <v>21.62</v>
      </c>
      <c r="L58" s="16" vm="2301">
        <f ca="1"/>
        <v>21.98</v>
      </c>
      <c r="M58" s="16" vm="2302">
        <f ca="1"/>
        <v>21.311599999999999</v>
      </c>
      <c r="N58" s="16" vm="2298">
        <f ca="1"/>
        <v>21.88</v>
      </c>
    </row>
    <row r="59" spans="1:14" x14ac:dyDescent="0.4">
      <c r="A59" s="15">
        <f t="shared" ca="1" si="2"/>
        <v>2256</v>
      </c>
      <c r="B59" s="16">
        <f t="shared" ca="1" si="0"/>
        <v>1636.9500000000003</v>
      </c>
      <c r="C59" s="17">
        <f t="shared" ca="1" si="3"/>
        <v>619.04999999999973</v>
      </c>
      <c r="D59" s="17">
        <f t="shared" si="4"/>
        <v>0</v>
      </c>
      <c r="E59" s="16">
        <f t="shared" si="1"/>
        <v>100</v>
      </c>
      <c r="F59" s="16"/>
      <c r="G59" s="16"/>
      <c r="H59" s="16" vm="227">
        <f t="shared" ca="1" si="5"/>
        <v>22.56</v>
      </c>
      <c r="I59" s="16" vm="219">
        <f ca="1"/>
        <v>44620</v>
      </c>
      <c r="J59" s="16" vm="2303">
        <f ca="1"/>
        <v>25636103</v>
      </c>
      <c r="K59" s="16" vm="2304">
        <f ca="1"/>
        <v>21.79</v>
      </c>
      <c r="L59" s="16" vm="2305">
        <f ca="1"/>
        <v>22.62</v>
      </c>
      <c r="M59" s="16" vm="2306">
        <f ca="1"/>
        <v>21.64</v>
      </c>
      <c r="N59" s="16" vm="227">
        <f ca="1"/>
        <v>22.56</v>
      </c>
    </row>
    <row r="60" spans="1:14" x14ac:dyDescent="0.4">
      <c r="A60" s="15">
        <f t="shared" ca="1" si="2"/>
        <v>2289</v>
      </c>
      <c r="B60" s="16">
        <f t="shared" ca="1" si="0"/>
        <v>1636.9500000000003</v>
      </c>
      <c r="C60" s="17">
        <f t="shared" ca="1" si="3"/>
        <v>652.04999999999973</v>
      </c>
      <c r="D60" s="17">
        <f t="shared" si="4"/>
        <v>0</v>
      </c>
      <c r="E60" s="16">
        <f t="shared" si="1"/>
        <v>100</v>
      </c>
      <c r="F60" s="16"/>
      <c r="G60" s="16"/>
      <c r="H60" s="16" vm="2307">
        <f t="shared" ca="1" si="5"/>
        <v>22.89</v>
      </c>
      <c r="I60" s="16" vm="225">
        <f ca="1"/>
        <v>44621</v>
      </c>
      <c r="J60" s="16" vm="2308">
        <f ca="1"/>
        <v>29242001</v>
      </c>
      <c r="K60" s="16" vm="2309">
        <f ca="1"/>
        <v>23.05</v>
      </c>
      <c r="L60" s="16" vm="2310">
        <f ca="1"/>
        <v>23.57</v>
      </c>
      <c r="M60" s="16" vm="2311">
        <f ca="1"/>
        <v>22.55</v>
      </c>
      <c r="N60" s="16" vm="2307">
        <f ca="1"/>
        <v>22.89</v>
      </c>
    </row>
    <row r="61" spans="1:14" x14ac:dyDescent="0.4">
      <c r="A61" s="15">
        <f t="shared" ca="1" si="2"/>
        <v>2300</v>
      </c>
      <c r="B61" s="16">
        <f t="shared" ca="1" si="0"/>
        <v>1636.9500000000003</v>
      </c>
      <c r="C61" s="17">
        <f t="shared" ca="1" si="3"/>
        <v>663.04999999999973</v>
      </c>
      <c r="D61" s="17">
        <f t="shared" si="4"/>
        <v>0</v>
      </c>
      <c r="E61" s="16">
        <f t="shared" si="1"/>
        <v>100</v>
      </c>
      <c r="F61" s="16"/>
      <c r="G61" s="16"/>
      <c r="H61" s="16" vm="2312">
        <f t="shared" ca="1" si="5"/>
        <v>23</v>
      </c>
      <c r="I61" s="16" vm="229">
        <f ca="1"/>
        <v>44622</v>
      </c>
      <c r="J61" s="16" vm="2313">
        <f ca="1"/>
        <v>25177496</v>
      </c>
      <c r="K61" s="16" vm="2314">
        <f ca="1"/>
        <v>23.2</v>
      </c>
      <c r="L61" s="16" vm="2315">
        <f ca="1"/>
        <v>23.405000000000001</v>
      </c>
      <c r="M61" s="16" vm="2316">
        <f ca="1"/>
        <v>22.72</v>
      </c>
      <c r="N61" s="16" vm="2312">
        <f ca="1"/>
        <v>23</v>
      </c>
    </row>
    <row r="62" spans="1:14" x14ac:dyDescent="0.4">
      <c r="A62" s="15">
        <f t="shared" ca="1" si="2"/>
        <v>2289</v>
      </c>
      <c r="B62" s="16">
        <f t="shared" ca="1" si="0"/>
        <v>1636.9500000000003</v>
      </c>
      <c r="C62" s="17">
        <f t="shared" ca="1" si="3"/>
        <v>652.04999999999973</v>
      </c>
      <c r="D62" s="17">
        <f t="shared" si="4"/>
        <v>0</v>
      </c>
      <c r="E62" s="16">
        <f t="shared" si="1"/>
        <v>100</v>
      </c>
      <c r="F62" s="16"/>
      <c r="G62" s="16"/>
      <c r="H62" s="16" vm="2307">
        <f t="shared" ca="1" si="5"/>
        <v>22.89</v>
      </c>
      <c r="I62" s="16" vm="235">
        <f ca="1"/>
        <v>44623</v>
      </c>
      <c r="J62" s="16" vm="2317">
        <f ca="1"/>
        <v>19205521</v>
      </c>
      <c r="K62" s="16" vm="105">
        <f ca="1"/>
        <v>22.8</v>
      </c>
      <c r="L62" s="16" vm="191">
        <f ca="1"/>
        <v>23.21</v>
      </c>
      <c r="M62" s="16" vm="2318">
        <f ca="1"/>
        <v>22.6</v>
      </c>
      <c r="N62" s="16" vm="2307">
        <f ca="1"/>
        <v>22.89</v>
      </c>
    </row>
    <row r="63" spans="1:14" x14ac:dyDescent="0.4">
      <c r="A63" s="15">
        <f t="shared" ca="1" si="2"/>
        <v>2381</v>
      </c>
      <c r="B63" s="16">
        <f t="shared" ca="1" si="0"/>
        <v>1636.9500000000003</v>
      </c>
      <c r="C63" s="17">
        <f t="shared" ca="1" si="3"/>
        <v>744.04999999999973</v>
      </c>
      <c r="D63" s="17">
        <f t="shared" si="4"/>
        <v>0</v>
      </c>
      <c r="E63" s="16">
        <f t="shared" si="1"/>
        <v>100</v>
      </c>
      <c r="F63" s="16"/>
      <c r="G63" s="16"/>
      <c r="H63" s="16" vm="2319">
        <f t="shared" ca="1" si="5"/>
        <v>23.81</v>
      </c>
      <c r="I63" s="16" vm="240">
        <f ca="1"/>
        <v>44624</v>
      </c>
      <c r="J63" s="16" vm="2320">
        <f ca="1"/>
        <v>33011531</v>
      </c>
      <c r="K63" s="16" vm="218">
        <f ca="1"/>
        <v>22.84</v>
      </c>
      <c r="L63" s="16" vm="2321">
        <f ca="1"/>
        <v>23.82</v>
      </c>
      <c r="M63" s="16" vm="218">
        <f ca="1"/>
        <v>22.84</v>
      </c>
      <c r="N63" s="16" vm="2319">
        <f ca="1"/>
        <v>23.81</v>
      </c>
    </row>
    <row r="64" spans="1:14" x14ac:dyDescent="0.4">
      <c r="A64" s="15">
        <f t="shared" ca="1" si="2"/>
        <v>2433</v>
      </c>
      <c r="B64" s="16">
        <f t="shared" ca="1" si="0"/>
        <v>1636.9500000000003</v>
      </c>
      <c r="C64" s="17">
        <f t="shared" ca="1" si="3"/>
        <v>796.04999999999973</v>
      </c>
      <c r="D64" s="17">
        <f t="shared" si="4"/>
        <v>0</v>
      </c>
      <c r="E64" s="16">
        <f t="shared" si="1"/>
        <v>100</v>
      </c>
      <c r="F64" s="16"/>
      <c r="G64" s="16"/>
      <c r="H64" s="16" vm="2322">
        <f t="shared" ca="1" si="5"/>
        <v>24.33</v>
      </c>
      <c r="I64" s="16" vm="246">
        <f ca="1"/>
        <v>44627</v>
      </c>
      <c r="J64" s="16" vm="2323">
        <f ca="1"/>
        <v>35914435</v>
      </c>
      <c r="K64" s="16" vm="2324">
        <f ca="1"/>
        <v>24</v>
      </c>
      <c r="L64" s="16" vm="2325">
        <f ca="1"/>
        <v>25.385000000000002</v>
      </c>
      <c r="M64" s="16" vm="2326">
        <f ca="1"/>
        <v>23.32</v>
      </c>
      <c r="N64" s="16" vm="2322">
        <f ca="1"/>
        <v>24.33</v>
      </c>
    </row>
    <row r="65" spans="1:14" x14ac:dyDescent="0.4">
      <c r="A65" s="15">
        <f t="shared" ca="1" si="2"/>
        <v>2409</v>
      </c>
      <c r="B65" s="16">
        <f t="shared" ca="1" si="0"/>
        <v>1636.9500000000003</v>
      </c>
      <c r="C65" s="17">
        <f t="shared" ca="1" si="3"/>
        <v>772.04999999999973</v>
      </c>
      <c r="D65" s="17">
        <f t="shared" si="4"/>
        <v>0</v>
      </c>
      <c r="E65" s="16">
        <f t="shared" si="1"/>
        <v>100</v>
      </c>
      <c r="F65" s="16"/>
      <c r="G65" s="16"/>
      <c r="H65" s="16" vm="2327">
        <f t="shared" ca="1" si="5"/>
        <v>24.09</v>
      </c>
      <c r="I65" s="16" vm="252">
        <f ca="1"/>
        <v>44628</v>
      </c>
      <c r="J65" s="16" vm="2328">
        <f ca="1"/>
        <v>42319371</v>
      </c>
      <c r="K65" s="16" vm="2329">
        <f ca="1"/>
        <v>24.85</v>
      </c>
      <c r="L65" s="16" vm="2330">
        <f ca="1"/>
        <v>25.7</v>
      </c>
      <c r="M65" s="16" vm="218">
        <f ca="1"/>
        <v>22.84</v>
      </c>
      <c r="N65" s="16" vm="2327">
        <f ca="1"/>
        <v>24.09</v>
      </c>
    </row>
    <row r="66" spans="1:14" x14ac:dyDescent="0.4">
      <c r="A66" s="15">
        <f t="shared" ca="1" si="2"/>
        <v>2340</v>
      </c>
      <c r="B66" s="16">
        <f t="shared" ca="1" si="0"/>
        <v>1636.9500000000003</v>
      </c>
      <c r="C66" s="17">
        <f t="shared" ca="1" si="3"/>
        <v>703.04999999999973</v>
      </c>
      <c r="D66" s="17">
        <f t="shared" si="4"/>
        <v>0</v>
      </c>
      <c r="E66" s="16">
        <f t="shared" si="1"/>
        <v>100</v>
      </c>
      <c r="F66" s="16"/>
      <c r="G66" s="16"/>
      <c r="H66" s="16" vm="2331">
        <f t="shared" ca="1" si="5"/>
        <v>23.4</v>
      </c>
      <c r="I66" s="16" vm="258">
        <f ca="1"/>
        <v>44629</v>
      </c>
      <c r="J66" s="16" vm="2332">
        <f ca="1"/>
        <v>39085192</v>
      </c>
      <c r="K66" s="16" vm="2333">
        <f ca="1"/>
        <v>23.15</v>
      </c>
      <c r="L66" s="16" vm="2334">
        <f ca="1"/>
        <v>23.75</v>
      </c>
      <c r="M66" s="16" vm="2335">
        <f ca="1"/>
        <v>22.38</v>
      </c>
      <c r="N66" s="16" vm="2331">
        <f ca="1"/>
        <v>23.4</v>
      </c>
    </row>
    <row r="67" spans="1:14" x14ac:dyDescent="0.4">
      <c r="A67" s="15">
        <f t="shared" ca="1" si="2"/>
        <v>2388</v>
      </c>
      <c r="B67" s="16">
        <f t="shared" ca="1" si="0"/>
        <v>1636.9500000000003</v>
      </c>
      <c r="C67" s="17">
        <f t="shared" ca="1" si="3"/>
        <v>751.04999999999973</v>
      </c>
      <c r="D67" s="17">
        <f t="shared" si="4"/>
        <v>0</v>
      </c>
      <c r="E67" s="16">
        <f t="shared" si="1"/>
        <v>100</v>
      </c>
      <c r="F67" s="16"/>
      <c r="G67" s="16"/>
      <c r="H67" s="16" vm="2336">
        <f t="shared" ca="1" si="5"/>
        <v>23.88</v>
      </c>
      <c r="I67" s="16" vm="264">
        <f ca="1"/>
        <v>44630</v>
      </c>
      <c r="J67" s="16" vm="2337">
        <f ca="1"/>
        <v>25204398</v>
      </c>
      <c r="K67" s="16" vm="2338">
        <f ca="1"/>
        <v>23.87</v>
      </c>
      <c r="L67" s="16" vm="2339">
        <f ca="1"/>
        <v>24.13</v>
      </c>
      <c r="M67" s="16" vm="2340">
        <f ca="1"/>
        <v>23.12</v>
      </c>
      <c r="N67" s="16" vm="2336">
        <f ca="1"/>
        <v>23.88</v>
      </c>
    </row>
    <row r="68" spans="1:14" x14ac:dyDescent="0.4">
      <c r="I68" s="10" vm="269">
        <f ca="1"/>
        <v>44631</v>
      </c>
      <c r="J68" s="10" vm="2341">
        <f ca="1"/>
        <v>19994182</v>
      </c>
      <c r="K68" s="10" vm="2342">
        <f ca="1"/>
        <v>23.42</v>
      </c>
      <c r="L68" s="10" vm="2343">
        <f ca="1"/>
        <v>24.07</v>
      </c>
      <c r="M68" s="10" vm="2333">
        <f ca="1"/>
        <v>23.15</v>
      </c>
      <c r="N68" s="10" vm="2344">
        <f ca="1"/>
        <v>23.17</v>
      </c>
    </row>
  </sheetData>
  <conditionalFormatting sqref="C21:D21 C22:C66 D22:D67">
    <cfRule type="cellIs" dxfId="47" priority="3" operator="greaterThan">
      <formula>0</formula>
    </cfRule>
    <cfRule type="cellIs" dxfId="46" priority="4" operator="lessThan">
      <formula>0</formula>
    </cfRule>
  </conditionalFormatting>
  <conditionalFormatting sqref="C67">
    <cfRule type="cellIs" dxfId="45" priority="1" operator="greaterThan">
      <formula>0</formula>
    </cfRule>
    <cfRule type="cellIs" dxfId="44" priority="2" operator="lessThan">
      <formula>0</formula>
    </cfRule>
  </conditionalFormatting>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11A9C-B1C2-4E04-A3DE-62385BCC77D8}">
  <dimension ref="A1:N68"/>
  <sheetViews>
    <sheetView topLeftCell="A52" zoomScale="66" zoomScaleNormal="55" workbookViewId="0">
      <selection activeCell="I20" sqref="I20:N20"/>
    </sheetView>
  </sheetViews>
  <sheetFormatPr defaultColWidth="8.86328125" defaultRowHeight="13.9" x14ac:dyDescent="0.4"/>
  <cols>
    <col min="1" max="1" width="18.6640625" style="10" bestFit="1" customWidth="1"/>
    <col min="2" max="2" width="14.3984375" style="10" customWidth="1"/>
    <col min="3" max="3" width="13.59765625" style="10" customWidth="1"/>
    <col min="4" max="4" width="15.86328125" style="10" customWidth="1"/>
    <col min="5" max="5" width="35.796875" style="10" customWidth="1"/>
    <col min="6" max="6" width="18.9296875" style="10" customWidth="1"/>
    <col min="7" max="7" width="14.265625" style="10" customWidth="1"/>
    <col min="8" max="8" width="21.1328125" style="10" customWidth="1"/>
    <col min="9" max="9" width="12.6640625" style="10" customWidth="1"/>
    <col min="10" max="10" width="15.19921875" style="10" customWidth="1"/>
    <col min="11" max="11" width="13.33203125" style="10" customWidth="1"/>
    <col min="12" max="14" width="12.1328125" style="10" customWidth="1"/>
    <col min="15" max="16384" width="8.86328125" style="10"/>
  </cols>
  <sheetData>
    <row r="1" spans="1:14" ht="30.4" x14ac:dyDescent="0.8">
      <c r="A1" s="21" t="e" vm="2345">
        <v>#VALUE!</v>
      </c>
      <c r="B1" s="19"/>
      <c r="C1" s="19"/>
      <c r="D1" s="19"/>
      <c r="E1" s="19"/>
      <c r="F1" s="19"/>
      <c r="G1" s="19"/>
      <c r="H1" s="19"/>
      <c r="I1" s="19"/>
      <c r="J1" s="19"/>
      <c r="K1" s="19"/>
      <c r="L1" s="19"/>
      <c r="M1" s="19"/>
      <c r="N1" s="19"/>
    </row>
    <row r="3" spans="1:14" ht="18.75" x14ac:dyDescent="0.5">
      <c r="A3" s="11" t="s">
        <v>96</v>
      </c>
      <c r="B3" s="12">
        <f ca="1">MIN(N21:N66)</f>
        <v>31.06</v>
      </c>
      <c r="E3" s="11" t="s">
        <v>122</v>
      </c>
      <c r="F3" s="12">
        <f ca="1">SUM(A21:A67)</f>
        <v>205634.24999999997</v>
      </c>
      <c r="I3" s="13">
        <v>44562</v>
      </c>
    </row>
    <row r="4" spans="1:14" ht="18.75" x14ac:dyDescent="0.5">
      <c r="A4" s="11" t="s">
        <v>97</v>
      </c>
      <c r="B4" s="14">
        <f ca="1">MAX(N21:N66)</f>
        <v>57.5</v>
      </c>
    </row>
    <row r="6" spans="1:14" x14ac:dyDescent="0.4">
      <c r="A6" s="10" t="s">
        <v>85</v>
      </c>
    </row>
    <row r="17" spans="1:14" x14ac:dyDescent="0.4">
      <c r="B17" s="10" t="s">
        <v>99</v>
      </c>
      <c r="C17" s="10" t="s">
        <v>95</v>
      </c>
    </row>
    <row r="18" spans="1:14" x14ac:dyDescent="0.4">
      <c r="A18" s="10" t="s">
        <v>86</v>
      </c>
      <c r="B18" s="10">
        <v>21</v>
      </c>
      <c r="C18" s="10">
        <v>22</v>
      </c>
    </row>
    <row r="20" spans="1:14" ht="15" x14ac:dyDescent="0.4">
      <c r="A20" s="20" t="s">
        <v>87</v>
      </c>
      <c r="B20" s="20" t="s">
        <v>88</v>
      </c>
      <c r="C20" s="20" t="s">
        <v>89</v>
      </c>
      <c r="D20" s="20" t="s">
        <v>95</v>
      </c>
      <c r="E20" s="20" t="s">
        <v>123</v>
      </c>
      <c r="F20" s="20" t="s">
        <v>90</v>
      </c>
      <c r="G20" s="20" t="s">
        <v>91</v>
      </c>
      <c r="H20" s="20" t="s">
        <v>92</v>
      </c>
      <c r="I20" s="22" t="str" cm="1">
        <f t="array" aca="1" ref="I20:N68" ca="1">_xlfn.STOCKHISTORY(A1,I3,TODAY(),0,1,0,5,2,3,4,1)</f>
        <v>Date</v>
      </c>
      <c r="J20" s="22" t="str">
        <f ca="1"/>
        <v>Volume</v>
      </c>
      <c r="K20" s="22" t="str">
        <f ca="1"/>
        <v>Open</v>
      </c>
      <c r="L20" s="22" t="str">
        <f ca="1"/>
        <v>High</v>
      </c>
      <c r="M20" s="22" t="str">
        <f ca="1"/>
        <v>Low</v>
      </c>
      <c r="N20" s="22" t="str">
        <f ca="1"/>
        <v>Close</v>
      </c>
    </row>
    <row r="21" spans="1:14" x14ac:dyDescent="0.4">
      <c r="A21" s="15">
        <f ca="1">E21*N21</f>
        <v>3106</v>
      </c>
      <c r="B21" s="16">
        <f t="shared" ref="B21:B67" ca="1" si="0">IF(ROW()=B$18,(F21*H21)-(G21*H21),(F21*H21)-(G21*H21)+B20)</f>
        <v>3106</v>
      </c>
      <c r="C21" s="17">
        <f ca="1">A21-B21</f>
        <v>0</v>
      </c>
      <c r="D21" s="17">
        <f>IF(AND(F21&gt;0,ROW()&gt;C$18),N21-$N$21,0)-IF(AND(G21&gt;0,ROW()&gt;C$18),N21-$N$21,0)</f>
        <v>0</v>
      </c>
      <c r="E21" s="16">
        <f t="shared" ref="E21:E67" si="1">IF(ROW()=B$18,F21-G21,(F21-G21)+E20)</f>
        <v>100</v>
      </c>
      <c r="F21" s="16">
        <v>100</v>
      </c>
      <c r="G21" s="16"/>
      <c r="H21" s="16" vm="2346">
        <f ca="1">N21</f>
        <v>31.06</v>
      </c>
      <c r="I21" s="16" vm="3">
        <f ca="1"/>
        <v>44564</v>
      </c>
      <c r="J21" s="16" vm="2347">
        <f ca="1"/>
        <v>15095852</v>
      </c>
      <c r="K21" s="16" vm="2348">
        <f ca="1"/>
        <v>29.21</v>
      </c>
      <c r="L21" s="16" vm="2349">
        <f ca="1"/>
        <v>31.105</v>
      </c>
      <c r="M21" s="16" vm="2350">
        <f ca="1"/>
        <v>29.15</v>
      </c>
      <c r="N21" s="16" vm="2346">
        <f ca="1"/>
        <v>31.06</v>
      </c>
    </row>
    <row r="22" spans="1:14" x14ac:dyDescent="0.4">
      <c r="A22" s="15">
        <f t="shared" ref="A22:A67" ca="1" si="2">E22*N22</f>
        <v>3338.0000000000005</v>
      </c>
      <c r="B22" s="16">
        <f t="shared" ca="1" si="0"/>
        <v>3106</v>
      </c>
      <c r="C22" s="17">
        <f t="shared" ref="C22:C67" ca="1" si="3">A22-B22</f>
        <v>232.00000000000045</v>
      </c>
      <c r="D22" s="17">
        <f t="shared" ref="D22:D67" si="4">IF(AND(F22&gt;0,ROW()&gt;C$18),N22-$N$21,0)-IF(AND(G22&gt;0,ROW()&gt;C$18),N22-$N$21,0)</f>
        <v>0</v>
      </c>
      <c r="E22" s="16">
        <f t="shared" si="1"/>
        <v>100</v>
      </c>
      <c r="F22" s="16"/>
      <c r="G22" s="16"/>
      <c r="H22" s="16" vm="2351">
        <f t="shared" ref="H22:H67" ca="1" si="5">N22</f>
        <v>33.380000000000003</v>
      </c>
      <c r="I22" s="16" vm="9">
        <f ca="1"/>
        <v>44565</v>
      </c>
      <c r="J22" s="16" vm="2352">
        <f ca="1"/>
        <v>26692372</v>
      </c>
      <c r="K22" s="16" vm="2353">
        <f ca="1"/>
        <v>31.61</v>
      </c>
      <c r="L22" s="16" vm="2354">
        <f ca="1"/>
        <v>33.72</v>
      </c>
      <c r="M22" s="16" vm="2355">
        <f ca="1"/>
        <v>31.41</v>
      </c>
      <c r="N22" s="16" vm="2351">
        <f ca="1"/>
        <v>33.380000000000003</v>
      </c>
    </row>
    <row r="23" spans="1:14" x14ac:dyDescent="0.4">
      <c r="A23" s="15">
        <f t="shared" ca="1" si="2"/>
        <v>3181</v>
      </c>
      <c r="B23" s="16">
        <f t="shared" ca="1" si="0"/>
        <v>3106</v>
      </c>
      <c r="C23" s="17">
        <f t="shared" ca="1" si="3"/>
        <v>75</v>
      </c>
      <c r="D23" s="17">
        <f t="shared" si="4"/>
        <v>0</v>
      </c>
      <c r="E23" s="16">
        <f t="shared" si="1"/>
        <v>100</v>
      </c>
      <c r="F23" s="16"/>
      <c r="G23" s="16"/>
      <c r="H23" s="16" vm="2356">
        <f t="shared" ca="1" si="5"/>
        <v>31.81</v>
      </c>
      <c r="I23" s="16" vm="15">
        <f ca="1"/>
        <v>44566</v>
      </c>
      <c r="J23" s="16" vm="2357">
        <f ca="1"/>
        <v>21157260</v>
      </c>
      <c r="K23" s="16" vm="2358">
        <f ca="1"/>
        <v>33.19</v>
      </c>
      <c r="L23" s="16" vm="2359">
        <f ca="1"/>
        <v>33.817999999999998</v>
      </c>
      <c r="M23" s="16" vm="2360">
        <f ca="1"/>
        <v>31.77</v>
      </c>
      <c r="N23" s="16" vm="2356">
        <f ca="1"/>
        <v>31.81</v>
      </c>
    </row>
    <row r="24" spans="1:14" x14ac:dyDescent="0.4">
      <c r="A24" s="15">
        <f t="shared" ca="1" si="2"/>
        <v>3276</v>
      </c>
      <c r="B24" s="16">
        <f t="shared" ca="1" si="0"/>
        <v>3106</v>
      </c>
      <c r="C24" s="17">
        <f t="shared" ca="1" si="3"/>
        <v>170</v>
      </c>
      <c r="D24" s="17">
        <f t="shared" si="4"/>
        <v>0</v>
      </c>
      <c r="E24" s="16">
        <f t="shared" si="1"/>
        <v>100</v>
      </c>
      <c r="F24" s="16"/>
      <c r="G24" s="16"/>
      <c r="H24" s="16" vm="2361">
        <f t="shared" ca="1" si="5"/>
        <v>32.76</v>
      </c>
      <c r="I24" s="16" vm="21">
        <f ca="1"/>
        <v>44567</v>
      </c>
      <c r="J24" s="16" vm="2362">
        <f ca="1"/>
        <v>18528246</v>
      </c>
      <c r="K24" s="16" vm="2363">
        <f ca="1"/>
        <v>33.229999999999997</v>
      </c>
      <c r="L24" s="16" vm="2364">
        <f ca="1"/>
        <v>33.479999999999997</v>
      </c>
      <c r="M24" s="16" vm="2365">
        <f ca="1"/>
        <v>31.914999999999999</v>
      </c>
      <c r="N24" s="16" vm="2361">
        <f ca="1"/>
        <v>32.76</v>
      </c>
    </row>
    <row r="25" spans="1:14" x14ac:dyDescent="0.4">
      <c r="A25" s="15">
        <f t="shared" ca="1" si="2"/>
        <v>3985.2000000000003</v>
      </c>
      <c r="B25" s="16">
        <f t="shared" ca="1" si="0"/>
        <v>3770.2</v>
      </c>
      <c r="C25" s="17">
        <f t="shared" ca="1" si="3"/>
        <v>215.00000000000045</v>
      </c>
      <c r="D25" s="17">
        <f t="shared" ca="1" si="4"/>
        <v>2.1500000000000021</v>
      </c>
      <c r="E25" s="16">
        <f t="shared" si="1"/>
        <v>120</v>
      </c>
      <c r="F25" s="16">
        <v>20</v>
      </c>
      <c r="G25" s="16"/>
      <c r="H25" s="16" vm="2366">
        <f t="shared" ca="1" si="5"/>
        <v>33.21</v>
      </c>
      <c r="I25" s="16" vm="27">
        <f ca="1"/>
        <v>44568</v>
      </c>
      <c r="J25" s="16" vm="2367">
        <f ca="1"/>
        <v>14884484</v>
      </c>
      <c r="K25" s="16" vm="2368">
        <f ca="1"/>
        <v>33.03</v>
      </c>
      <c r="L25" s="16" vm="2369">
        <f ca="1"/>
        <v>33.424999999999997</v>
      </c>
      <c r="M25" s="16" vm="2370">
        <f ca="1"/>
        <v>32.69</v>
      </c>
      <c r="N25" s="16" vm="2366">
        <f ca="1"/>
        <v>33.21</v>
      </c>
    </row>
    <row r="26" spans="1:14" x14ac:dyDescent="0.4">
      <c r="A26" s="15">
        <f t="shared" ca="1" si="2"/>
        <v>3885.6000000000004</v>
      </c>
      <c r="B26" s="16">
        <f t="shared" ca="1" si="0"/>
        <v>3770.2</v>
      </c>
      <c r="C26" s="17">
        <f t="shared" ca="1" si="3"/>
        <v>115.40000000000055</v>
      </c>
      <c r="D26" s="17">
        <f t="shared" si="4"/>
        <v>0</v>
      </c>
      <c r="E26" s="16">
        <f t="shared" si="1"/>
        <v>120</v>
      </c>
      <c r="F26" s="16"/>
      <c r="G26" s="16"/>
      <c r="H26" s="16" vm="2371">
        <f t="shared" ca="1" si="5"/>
        <v>32.380000000000003</v>
      </c>
      <c r="I26" s="16" vm="33">
        <f ca="1"/>
        <v>44571</v>
      </c>
      <c r="J26" s="16" vm="2372">
        <f ca="1"/>
        <v>17609662</v>
      </c>
      <c r="K26" s="16" vm="2373">
        <f ca="1"/>
        <v>33.090000000000003</v>
      </c>
      <c r="L26" s="16" vm="2374">
        <f ca="1"/>
        <v>33.32</v>
      </c>
      <c r="M26" s="16" vm="2375">
        <f ca="1"/>
        <v>31.93</v>
      </c>
      <c r="N26" s="16" vm="2371">
        <f ca="1"/>
        <v>32.380000000000003</v>
      </c>
    </row>
    <row r="27" spans="1:14" x14ac:dyDescent="0.4">
      <c r="A27" s="15">
        <f t="shared" ca="1" si="2"/>
        <v>4164</v>
      </c>
      <c r="B27" s="16">
        <f t="shared" ca="1" si="0"/>
        <v>3770.2</v>
      </c>
      <c r="C27" s="17">
        <f t="shared" ca="1" si="3"/>
        <v>393.80000000000018</v>
      </c>
      <c r="D27" s="17">
        <f t="shared" si="4"/>
        <v>0</v>
      </c>
      <c r="E27" s="16">
        <f t="shared" si="1"/>
        <v>120</v>
      </c>
      <c r="F27" s="16"/>
      <c r="G27" s="16"/>
      <c r="H27" s="16" vm="2376">
        <f t="shared" ca="1" si="5"/>
        <v>34.700000000000003</v>
      </c>
      <c r="I27" s="16" vm="39">
        <f ca="1"/>
        <v>44572</v>
      </c>
      <c r="J27" s="16" vm="2377">
        <f ca="1"/>
        <v>20876121</v>
      </c>
      <c r="K27" s="16" vm="2378">
        <f ca="1"/>
        <v>33.020000000000003</v>
      </c>
      <c r="L27" s="16" vm="2379">
        <f ca="1"/>
        <v>34.86</v>
      </c>
      <c r="M27" s="16" vm="2380">
        <f ca="1"/>
        <v>32.67</v>
      </c>
      <c r="N27" s="16" vm="2376">
        <f ca="1"/>
        <v>34.700000000000003</v>
      </c>
    </row>
    <row r="28" spans="1:14" x14ac:dyDescent="0.4">
      <c r="A28" s="15">
        <f t="shared" ca="1" si="2"/>
        <v>4170</v>
      </c>
      <c r="B28" s="16">
        <f t="shared" ca="1" si="0"/>
        <v>3770.2</v>
      </c>
      <c r="C28" s="17">
        <f t="shared" ca="1" si="3"/>
        <v>399.80000000000018</v>
      </c>
      <c r="D28" s="17">
        <f t="shared" si="4"/>
        <v>0</v>
      </c>
      <c r="E28" s="16">
        <f t="shared" si="1"/>
        <v>120</v>
      </c>
      <c r="F28" s="16"/>
      <c r="G28" s="16"/>
      <c r="H28" s="16" vm="2381">
        <f t="shared" ca="1" si="5"/>
        <v>34.75</v>
      </c>
      <c r="I28" s="16" vm="45">
        <f ca="1"/>
        <v>44573</v>
      </c>
      <c r="J28" s="16" vm="2382">
        <f ca="1"/>
        <v>15501767</v>
      </c>
      <c r="K28" s="16" vm="2383">
        <f ca="1"/>
        <v>34.92</v>
      </c>
      <c r="L28" s="16" vm="2384">
        <f ca="1"/>
        <v>35.418500000000002</v>
      </c>
      <c r="M28" s="16" vm="2385">
        <f ca="1"/>
        <v>34.119999999999997</v>
      </c>
      <c r="N28" s="16" vm="2381">
        <f ca="1"/>
        <v>34.75</v>
      </c>
    </row>
    <row r="29" spans="1:14" x14ac:dyDescent="0.4">
      <c r="A29" s="15">
        <f t="shared" ca="1" si="2"/>
        <v>4098</v>
      </c>
      <c r="B29" s="16">
        <f t="shared" ca="1" si="0"/>
        <v>3770.2</v>
      </c>
      <c r="C29" s="17">
        <f t="shared" ca="1" si="3"/>
        <v>327.80000000000018</v>
      </c>
      <c r="D29" s="17">
        <f t="shared" si="4"/>
        <v>0</v>
      </c>
      <c r="E29" s="16">
        <f t="shared" si="1"/>
        <v>120</v>
      </c>
      <c r="F29" s="16"/>
      <c r="G29" s="16"/>
      <c r="H29" s="16" vm="2386">
        <f t="shared" ca="1" si="5"/>
        <v>34.15</v>
      </c>
      <c r="I29" s="16" vm="51">
        <f ca="1"/>
        <v>44574</v>
      </c>
      <c r="J29" s="16" vm="2387">
        <f ca="1"/>
        <v>13529490</v>
      </c>
      <c r="K29" s="16" vm="2388">
        <f ca="1"/>
        <v>34.74</v>
      </c>
      <c r="L29" s="16" vm="2389">
        <f ca="1"/>
        <v>35.24</v>
      </c>
      <c r="M29" s="16" vm="2390">
        <f ca="1"/>
        <v>34.020000000000003</v>
      </c>
      <c r="N29" s="16" vm="2386">
        <f ca="1"/>
        <v>34.15</v>
      </c>
    </row>
    <row r="30" spans="1:14" x14ac:dyDescent="0.4">
      <c r="A30" s="15">
        <f t="shared" ca="1" si="2"/>
        <v>4261.2</v>
      </c>
      <c r="B30" s="16">
        <f t="shared" ca="1" si="0"/>
        <v>3770.2</v>
      </c>
      <c r="C30" s="17">
        <f t="shared" ca="1" si="3"/>
        <v>491</v>
      </c>
      <c r="D30" s="17">
        <f t="shared" si="4"/>
        <v>0</v>
      </c>
      <c r="E30" s="16">
        <f t="shared" si="1"/>
        <v>120</v>
      </c>
      <c r="F30" s="16"/>
      <c r="G30" s="16"/>
      <c r="H30" s="16" vm="2391">
        <f t="shared" ca="1" si="5"/>
        <v>35.51</v>
      </c>
      <c r="I30" s="16" vm="55">
        <f ca="1"/>
        <v>44575</v>
      </c>
      <c r="J30" s="16" vm="2392">
        <f ca="1"/>
        <v>19566035</v>
      </c>
      <c r="K30" s="16" vm="2393">
        <f ca="1"/>
        <v>34.270000000000003</v>
      </c>
      <c r="L30" s="16" vm="2394">
        <f ca="1"/>
        <v>35.619999999999997</v>
      </c>
      <c r="M30" s="16" vm="2395">
        <f ca="1"/>
        <v>34.14</v>
      </c>
      <c r="N30" s="16" vm="2391">
        <f ca="1"/>
        <v>35.51</v>
      </c>
    </row>
    <row r="31" spans="1:14" x14ac:dyDescent="0.4">
      <c r="A31" s="15">
        <f t="shared" ca="1" si="2"/>
        <v>4323.6000000000004</v>
      </c>
      <c r="B31" s="16">
        <f t="shared" ca="1" si="0"/>
        <v>3770.2</v>
      </c>
      <c r="C31" s="17">
        <f t="shared" ca="1" si="3"/>
        <v>553.40000000000055</v>
      </c>
      <c r="D31" s="17">
        <f t="shared" si="4"/>
        <v>0</v>
      </c>
      <c r="E31" s="16">
        <f t="shared" si="1"/>
        <v>120</v>
      </c>
      <c r="F31" s="16"/>
      <c r="G31" s="16"/>
      <c r="H31" s="16" vm="2396">
        <f t="shared" ca="1" si="5"/>
        <v>36.03</v>
      </c>
      <c r="I31" s="16" vm="61">
        <f ca="1"/>
        <v>44579</v>
      </c>
      <c r="J31" s="16" vm="2397">
        <f ca="1"/>
        <v>24419099</v>
      </c>
      <c r="K31" s="16" vm="2398">
        <f ca="1"/>
        <v>36.090000000000003</v>
      </c>
      <c r="L31" s="16" vm="2399">
        <f ca="1"/>
        <v>36.93</v>
      </c>
      <c r="M31" s="16" vm="2400">
        <f ca="1"/>
        <v>34.96</v>
      </c>
      <c r="N31" s="16" vm="2396">
        <f ca="1"/>
        <v>36.03</v>
      </c>
    </row>
    <row r="32" spans="1:14" x14ac:dyDescent="0.4">
      <c r="A32" s="15">
        <f t="shared" ca="1" si="2"/>
        <v>4299.5999999999995</v>
      </c>
      <c r="B32" s="16">
        <f t="shared" ca="1" si="0"/>
        <v>3770.2</v>
      </c>
      <c r="C32" s="17">
        <f t="shared" ca="1" si="3"/>
        <v>529.39999999999964</v>
      </c>
      <c r="D32" s="17">
        <f t="shared" si="4"/>
        <v>0</v>
      </c>
      <c r="E32" s="16">
        <f t="shared" si="1"/>
        <v>120</v>
      </c>
      <c r="F32" s="16"/>
      <c r="G32" s="16"/>
      <c r="H32" s="16" vm="2401">
        <f t="shared" ca="1" si="5"/>
        <v>35.83</v>
      </c>
      <c r="I32" s="16" vm="67">
        <f ca="1"/>
        <v>44580</v>
      </c>
      <c r="J32" s="16" vm="2402">
        <f ca="1"/>
        <v>18393252</v>
      </c>
      <c r="K32" s="16" vm="2403">
        <f ca="1"/>
        <v>36.67</v>
      </c>
      <c r="L32" s="16" vm="2404">
        <f ca="1"/>
        <v>37</v>
      </c>
      <c r="M32" s="16" vm="2405">
        <f ca="1"/>
        <v>35.549999999999997</v>
      </c>
      <c r="N32" s="16" vm="2401">
        <f ca="1"/>
        <v>35.83</v>
      </c>
    </row>
    <row r="33" spans="1:14" x14ac:dyDescent="0.4">
      <c r="A33" s="15">
        <f t="shared" ca="1" si="2"/>
        <v>4194</v>
      </c>
      <c r="B33" s="16">
        <f t="shared" ca="1" si="0"/>
        <v>3770.2</v>
      </c>
      <c r="C33" s="17">
        <f t="shared" ca="1" si="3"/>
        <v>423.80000000000018</v>
      </c>
      <c r="D33" s="17">
        <f t="shared" si="4"/>
        <v>0</v>
      </c>
      <c r="E33" s="16">
        <f t="shared" si="1"/>
        <v>120</v>
      </c>
      <c r="F33" s="16"/>
      <c r="G33" s="16"/>
      <c r="H33" s="16" vm="2406">
        <f t="shared" ca="1" si="5"/>
        <v>34.950000000000003</v>
      </c>
      <c r="I33" s="16" vm="73">
        <f ca="1"/>
        <v>44581</v>
      </c>
      <c r="J33" s="16" vm="2407">
        <f ca="1"/>
        <v>16099275</v>
      </c>
      <c r="K33" s="16" vm="2408">
        <f ca="1"/>
        <v>35.1</v>
      </c>
      <c r="L33" s="16" vm="2409">
        <f ca="1"/>
        <v>36.42</v>
      </c>
      <c r="M33" s="16" vm="2410">
        <f ca="1"/>
        <v>34.840000000000003</v>
      </c>
      <c r="N33" s="16" vm="2406">
        <f ca="1"/>
        <v>34.950000000000003</v>
      </c>
    </row>
    <row r="34" spans="1:14" x14ac:dyDescent="0.4">
      <c r="A34" s="15">
        <f t="shared" ca="1" si="2"/>
        <v>4050</v>
      </c>
      <c r="B34" s="16">
        <f t="shared" ca="1" si="0"/>
        <v>3770.2</v>
      </c>
      <c r="C34" s="17">
        <f t="shared" ca="1" si="3"/>
        <v>279.80000000000018</v>
      </c>
      <c r="D34" s="17">
        <f t="shared" si="4"/>
        <v>0</v>
      </c>
      <c r="E34" s="16">
        <f t="shared" si="1"/>
        <v>120</v>
      </c>
      <c r="F34" s="16"/>
      <c r="G34" s="16"/>
      <c r="H34" s="16" vm="2411">
        <f t="shared" ca="1" si="5"/>
        <v>33.75</v>
      </c>
      <c r="I34" s="16" vm="79">
        <f ca="1"/>
        <v>44582</v>
      </c>
      <c r="J34" s="16" vm="2412">
        <f ca="1"/>
        <v>18434140</v>
      </c>
      <c r="K34" s="16" vm="2413">
        <f ca="1"/>
        <v>34.68</v>
      </c>
      <c r="L34" s="16" vm="2413">
        <f ca="1"/>
        <v>34.68</v>
      </c>
      <c r="M34" s="16" vm="2414">
        <f ca="1"/>
        <v>33.1</v>
      </c>
      <c r="N34" s="16" vm="2411">
        <f ca="1"/>
        <v>33.75</v>
      </c>
    </row>
    <row r="35" spans="1:14" x14ac:dyDescent="0.4">
      <c r="A35" s="15">
        <f t="shared" ca="1" si="2"/>
        <v>4081.2</v>
      </c>
      <c r="B35" s="16">
        <f t="shared" ca="1" si="0"/>
        <v>3770.2</v>
      </c>
      <c r="C35" s="17">
        <f t="shared" ca="1" si="3"/>
        <v>311</v>
      </c>
      <c r="D35" s="17">
        <f t="shared" si="4"/>
        <v>0</v>
      </c>
      <c r="E35" s="16">
        <f t="shared" si="1"/>
        <v>120</v>
      </c>
      <c r="F35" s="16"/>
      <c r="G35" s="16"/>
      <c r="H35" s="16" vm="2415">
        <f t="shared" ca="1" si="5"/>
        <v>34.01</v>
      </c>
      <c r="I35" s="16" vm="85">
        <f ca="1"/>
        <v>44585</v>
      </c>
      <c r="J35" s="16" vm="2416">
        <f ca="1"/>
        <v>23742862</v>
      </c>
      <c r="K35" s="16" vm="2417">
        <f ca="1"/>
        <v>32.6</v>
      </c>
      <c r="L35" s="16" vm="2418">
        <f ca="1"/>
        <v>34.19</v>
      </c>
      <c r="M35" s="16" vm="2419">
        <f ca="1"/>
        <v>31.37</v>
      </c>
      <c r="N35" s="16" vm="2415">
        <f ca="1"/>
        <v>34.01</v>
      </c>
    </row>
    <row r="36" spans="1:14" x14ac:dyDescent="0.4">
      <c r="A36" s="15">
        <f t="shared" ca="1" si="2"/>
        <v>4412.4000000000005</v>
      </c>
      <c r="B36" s="16">
        <f t="shared" ca="1" si="0"/>
        <v>3770.2</v>
      </c>
      <c r="C36" s="17">
        <f t="shared" ca="1" si="3"/>
        <v>642.20000000000073</v>
      </c>
      <c r="D36" s="17">
        <f t="shared" si="4"/>
        <v>0</v>
      </c>
      <c r="E36" s="16">
        <f t="shared" si="1"/>
        <v>120</v>
      </c>
      <c r="F36" s="16"/>
      <c r="G36" s="16"/>
      <c r="H36" s="16" vm="2420">
        <f t="shared" ca="1" si="5"/>
        <v>36.770000000000003</v>
      </c>
      <c r="I36" s="16" vm="91">
        <f ca="1"/>
        <v>44586</v>
      </c>
      <c r="J36" s="16" vm="2421">
        <f ca="1"/>
        <v>28095586</v>
      </c>
      <c r="K36" s="16" vm="2411">
        <f ca="1"/>
        <v>33.75</v>
      </c>
      <c r="L36" s="16" vm="2422">
        <f ca="1"/>
        <v>37.11</v>
      </c>
      <c r="M36" s="16" vm="2423">
        <f ca="1"/>
        <v>33.22</v>
      </c>
      <c r="N36" s="16" vm="2420">
        <f ca="1"/>
        <v>36.770000000000003</v>
      </c>
    </row>
    <row r="37" spans="1:14" x14ac:dyDescent="0.4">
      <c r="A37" s="15">
        <f t="shared" ca="1" si="2"/>
        <v>4447.2000000000007</v>
      </c>
      <c r="B37" s="16">
        <f t="shared" ca="1" si="0"/>
        <v>3770.2</v>
      </c>
      <c r="C37" s="17">
        <f t="shared" ca="1" si="3"/>
        <v>677.00000000000091</v>
      </c>
      <c r="D37" s="17">
        <f t="shared" si="4"/>
        <v>0</v>
      </c>
      <c r="E37" s="16">
        <f t="shared" si="1"/>
        <v>120</v>
      </c>
      <c r="F37" s="16"/>
      <c r="G37" s="16"/>
      <c r="H37" s="16" vm="2424">
        <f t="shared" ca="1" si="5"/>
        <v>37.06</v>
      </c>
      <c r="I37" s="16" vm="97">
        <f ca="1"/>
        <v>44587</v>
      </c>
      <c r="J37" s="16" vm="2425">
        <f ca="1"/>
        <v>25911607</v>
      </c>
      <c r="K37" s="16" vm="2426">
        <f ca="1"/>
        <v>37.35</v>
      </c>
      <c r="L37" s="16" vm="2427">
        <f ca="1"/>
        <v>38.28</v>
      </c>
      <c r="M37" s="16" vm="2428">
        <f ca="1"/>
        <v>36.369999999999997</v>
      </c>
      <c r="N37" s="16" vm="2424">
        <f ca="1"/>
        <v>37.06</v>
      </c>
    </row>
    <row r="38" spans="1:14" x14ac:dyDescent="0.4">
      <c r="A38" s="15">
        <f t="shared" ca="1" si="2"/>
        <v>4098.5999999999995</v>
      </c>
      <c r="B38" s="16">
        <f t="shared" ca="1" si="0"/>
        <v>3397.6</v>
      </c>
      <c r="C38" s="17">
        <f t="shared" ca="1" si="3"/>
        <v>700.99999999999955</v>
      </c>
      <c r="D38" s="17">
        <f t="shared" ca="1" si="4"/>
        <v>-6.1999999999999993</v>
      </c>
      <c r="E38" s="16">
        <f t="shared" si="1"/>
        <v>110</v>
      </c>
      <c r="F38" s="16"/>
      <c r="G38" s="16">
        <v>10</v>
      </c>
      <c r="H38" s="16" vm="2429">
        <f t="shared" ca="1" si="5"/>
        <v>37.26</v>
      </c>
      <c r="I38" s="16" vm="103">
        <f ca="1"/>
        <v>44588</v>
      </c>
      <c r="J38" s="16" vm="2430">
        <f ca="1"/>
        <v>21102662</v>
      </c>
      <c r="K38" s="16" vm="2431">
        <f ca="1"/>
        <v>38.04</v>
      </c>
      <c r="L38" s="16" vm="2432">
        <f ca="1"/>
        <v>38.93</v>
      </c>
      <c r="M38" s="16" vm="2433">
        <f ca="1"/>
        <v>36.39</v>
      </c>
      <c r="N38" s="16" vm="2429">
        <f ca="1"/>
        <v>37.26</v>
      </c>
    </row>
    <row r="39" spans="1:14" x14ac:dyDescent="0.4">
      <c r="A39" s="15">
        <f t="shared" ca="1" si="2"/>
        <v>4132.7</v>
      </c>
      <c r="B39" s="16">
        <f t="shared" ca="1" si="0"/>
        <v>3397.6</v>
      </c>
      <c r="C39" s="17">
        <f t="shared" ca="1" si="3"/>
        <v>735.09999999999991</v>
      </c>
      <c r="D39" s="17">
        <f t="shared" si="4"/>
        <v>0</v>
      </c>
      <c r="E39" s="16">
        <f t="shared" si="1"/>
        <v>110</v>
      </c>
      <c r="F39" s="16"/>
      <c r="G39" s="16"/>
      <c r="H39" s="16" vm="2434">
        <f t="shared" ca="1" si="5"/>
        <v>37.57</v>
      </c>
      <c r="I39" s="16" vm="109">
        <f ca="1"/>
        <v>44589</v>
      </c>
      <c r="J39" s="16" vm="2435">
        <f ca="1"/>
        <v>16658181</v>
      </c>
      <c r="K39" s="16" vm="2436">
        <f ca="1"/>
        <v>37.65</v>
      </c>
      <c r="L39" s="16" vm="2437">
        <f ca="1"/>
        <v>38.43</v>
      </c>
      <c r="M39" s="16" vm="2438">
        <f ca="1"/>
        <v>36.620199999999997</v>
      </c>
      <c r="N39" s="16" vm="2434">
        <f ca="1"/>
        <v>37.57</v>
      </c>
    </row>
    <row r="40" spans="1:14" x14ac:dyDescent="0.4">
      <c r="A40" s="15">
        <f t="shared" ca="1" si="2"/>
        <v>4143.7</v>
      </c>
      <c r="B40" s="16">
        <f t="shared" ca="1" si="0"/>
        <v>3397.6</v>
      </c>
      <c r="C40" s="17">
        <f t="shared" ca="1" si="3"/>
        <v>746.09999999999991</v>
      </c>
      <c r="D40" s="17">
        <f t="shared" si="4"/>
        <v>0</v>
      </c>
      <c r="E40" s="16">
        <f t="shared" si="1"/>
        <v>110</v>
      </c>
      <c r="F40" s="16"/>
      <c r="G40" s="16"/>
      <c r="H40" s="16" vm="2439">
        <f t="shared" ca="1" si="5"/>
        <v>37.67</v>
      </c>
      <c r="I40" s="16" vm="115">
        <f ca="1"/>
        <v>44592</v>
      </c>
      <c r="J40" s="16" vm="2440">
        <f ca="1"/>
        <v>16469302</v>
      </c>
      <c r="K40" s="16" vm="2441">
        <f ca="1"/>
        <v>37.69</v>
      </c>
      <c r="L40" s="16" vm="2442">
        <f ca="1"/>
        <v>38.130000000000003</v>
      </c>
      <c r="M40" s="16" vm="2443">
        <f ca="1"/>
        <v>36.51</v>
      </c>
      <c r="N40" s="16" vm="2439">
        <f ca="1"/>
        <v>37.67</v>
      </c>
    </row>
    <row r="41" spans="1:14" x14ac:dyDescent="0.4">
      <c r="A41" s="15">
        <f t="shared" ca="1" si="2"/>
        <v>4321.8999999999996</v>
      </c>
      <c r="B41" s="16">
        <f t="shared" ca="1" si="0"/>
        <v>3397.6</v>
      </c>
      <c r="C41" s="17">
        <f t="shared" ca="1" si="3"/>
        <v>924.29999999999973</v>
      </c>
      <c r="D41" s="17">
        <f t="shared" si="4"/>
        <v>0</v>
      </c>
      <c r="E41" s="16">
        <f t="shared" si="1"/>
        <v>110</v>
      </c>
      <c r="F41" s="16"/>
      <c r="G41" s="16"/>
      <c r="H41" s="16" vm="2444">
        <f t="shared" ca="1" si="5"/>
        <v>39.29</v>
      </c>
      <c r="I41" s="16" vm="121">
        <f ca="1"/>
        <v>44593</v>
      </c>
      <c r="J41" s="16" vm="2445">
        <f ca="1"/>
        <v>20514773</v>
      </c>
      <c r="K41" s="16" vm="2446">
        <f ca="1"/>
        <v>37.25</v>
      </c>
      <c r="L41" s="16" vm="2447">
        <f ca="1"/>
        <v>39.549999999999997</v>
      </c>
      <c r="M41" s="16" vm="2448">
        <f ca="1"/>
        <v>37.18</v>
      </c>
      <c r="N41" s="16" vm="2444">
        <f ca="1"/>
        <v>39.29</v>
      </c>
    </row>
    <row r="42" spans="1:14" x14ac:dyDescent="0.4">
      <c r="A42" s="15">
        <f t="shared" ca="1" si="2"/>
        <v>4358.2</v>
      </c>
      <c r="B42" s="16">
        <f t="shared" ca="1" si="0"/>
        <v>3397.6</v>
      </c>
      <c r="C42" s="17">
        <f t="shared" ca="1" si="3"/>
        <v>960.59999999999991</v>
      </c>
      <c r="D42" s="17">
        <f t="shared" si="4"/>
        <v>0</v>
      </c>
      <c r="E42" s="16">
        <f t="shared" si="1"/>
        <v>110</v>
      </c>
      <c r="F42" s="16"/>
      <c r="G42" s="16"/>
      <c r="H42" s="16" vm="2449">
        <f t="shared" ca="1" si="5"/>
        <v>39.619999999999997</v>
      </c>
      <c r="I42" s="16" vm="127">
        <f ca="1"/>
        <v>44594</v>
      </c>
      <c r="J42" s="16" vm="2450">
        <f ca="1"/>
        <v>14752748</v>
      </c>
      <c r="K42" s="16" vm="2451">
        <f ca="1"/>
        <v>39.090000000000003</v>
      </c>
      <c r="L42" s="16" vm="2452">
        <f ca="1"/>
        <v>39.78</v>
      </c>
      <c r="M42" s="16" vm="2453">
        <f ca="1"/>
        <v>38.61</v>
      </c>
      <c r="N42" s="16" vm="2449">
        <f ca="1"/>
        <v>39.619999999999997</v>
      </c>
    </row>
    <row r="43" spans="1:14" x14ac:dyDescent="0.4">
      <c r="A43" s="15">
        <f t="shared" ca="1" si="2"/>
        <v>4400</v>
      </c>
      <c r="B43" s="16">
        <f t="shared" ca="1" si="0"/>
        <v>3397.6</v>
      </c>
      <c r="C43" s="17">
        <f t="shared" ca="1" si="3"/>
        <v>1002.4000000000001</v>
      </c>
      <c r="D43" s="17">
        <f t="shared" si="4"/>
        <v>0</v>
      </c>
      <c r="E43" s="16">
        <f t="shared" si="1"/>
        <v>110</v>
      </c>
      <c r="F43" s="16"/>
      <c r="G43" s="16"/>
      <c r="H43" s="16" vm="2454">
        <f t="shared" ca="1" si="5"/>
        <v>40</v>
      </c>
      <c r="I43" s="16" vm="131">
        <f ca="1"/>
        <v>44595</v>
      </c>
      <c r="J43" s="16" vm="2455">
        <f ca="1"/>
        <v>22557478</v>
      </c>
      <c r="K43" s="16" vm="2444">
        <f ca="1"/>
        <v>39.29</v>
      </c>
      <c r="L43" s="16" vm="2456">
        <f ca="1"/>
        <v>40.49</v>
      </c>
      <c r="M43" s="16" vm="2457">
        <f ca="1"/>
        <v>38.97</v>
      </c>
      <c r="N43" s="16" vm="2454">
        <f ca="1"/>
        <v>40</v>
      </c>
    </row>
    <row r="44" spans="1:14" x14ac:dyDescent="0.4">
      <c r="A44" s="15">
        <f t="shared" ca="1" si="2"/>
        <v>4488</v>
      </c>
      <c r="B44" s="16">
        <f t="shared" ca="1" si="0"/>
        <v>3397.6</v>
      </c>
      <c r="C44" s="17">
        <f t="shared" ca="1" si="3"/>
        <v>1090.4000000000001</v>
      </c>
      <c r="D44" s="17">
        <f t="shared" si="4"/>
        <v>0</v>
      </c>
      <c r="E44" s="16">
        <f t="shared" si="1"/>
        <v>110</v>
      </c>
      <c r="F44" s="16"/>
      <c r="G44" s="16"/>
      <c r="H44" s="16" vm="2458">
        <f t="shared" ca="1" si="5"/>
        <v>40.799999999999997</v>
      </c>
      <c r="I44" s="16" vm="137">
        <f ca="1"/>
        <v>44596</v>
      </c>
      <c r="J44" s="16" vm="2459">
        <f ca="1"/>
        <v>23757400</v>
      </c>
      <c r="K44" s="16" vm="2460">
        <f ca="1"/>
        <v>40.475000000000001</v>
      </c>
      <c r="L44" s="16" vm="2461">
        <f ca="1"/>
        <v>42.31</v>
      </c>
      <c r="M44" s="16" vm="2462">
        <f ca="1"/>
        <v>40.381100000000004</v>
      </c>
      <c r="N44" s="16" vm="2458">
        <f ca="1"/>
        <v>40.799999999999997</v>
      </c>
    </row>
    <row r="45" spans="1:14" x14ac:dyDescent="0.4">
      <c r="A45" s="15">
        <f t="shared" ca="1" si="2"/>
        <v>4510</v>
      </c>
      <c r="B45" s="16">
        <f t="shared" ca="1" si="0"/>
        <v>3397.6</v>
      </c>
      <c r="C45" s="17">
        <f t="shared" ca="1" si="3"/>
        <v>1112.4000000000001</v>
      </c>
      <c r="D45" s="17">
        <f t="shared" si="4"/>
        <v>0</v>
      </c>
      <c r="E45" s="16">
        <f t="shared" si="1"/>
        <v>110</v>
      </c>
      <c r="F45" s="16"/>
      <c r="G45" s="16"/>
      <c r="H45" s="16" vm="2463">
        <f t="shared" ca="1" si="5"/>
        <v>41</v>
      </c>
      <c r="I45" s="16" vm="143">
        <f ca="1"/>
        <v>44599</v>
      </c>
      <c r="J45" s="16" vm="2464">
        <f ca="1"/>
        <v>15544015</v>
      </c>
      <c r="K45" s="16" vm="2465">
        <f ca="1"/>
        <v>40.47</v>
      </c>
      <c r="L45" s="16" vm="1666">
        <f ca="1"/>
        <v>41.5</v>
      </c>
      <c r="M45" s="16" vm="2466">
        <f ca="1"/>
        <v>39.71</v>
      </c>
      <c r="N45" s="16" vm="2463">
        <f ca="1"/>
        <v>41</v>
      </c>
    </row>
    <row r="46" spans="1:14" x14ac:dyDescent="0.4">
      <c r="A46" s="15">
        <f t="shared" ca="1" si="2"/>
        <v>4328.5</v>
      </c>
      <c r="B46" s="16">
        <f t="shared" ca="1" si="0"/>
        <v>3397.6</v>
      </c>
      <c r="C46" s="17">
        <f t="shared" ca="1" si="3"/>
        <v>930.90000000000009</v>
      </c>
      <c r="D46" s="17">
        <f t="shared" si="4"/>
        <v>0</v>
      </c>
      <c r="E46" s="16">
        <f t="shared" si="1"/>
        <v>110</v>
      </c>
      <c r="F46" s="16"/>
      <c r="G46" s="16"/>
      <c r="H46" s="16" vm="2467">
        <f t="shared" ca="1" si="5"/>
        <v>39.35</v>
      </c>
      <c r="I46" s="16" vm="148">
        <f ca="1"/>
        <v>44600</v>
      </c>
      <c r="J46" s="16" vm="2468">
        <f ca="1"/>
        <v>20307525</v>
      </c>
      <c r="K46" s="16" vm="2469">
        <f ca="1"/>
        <v>40.840000000000003</v>
      </c>
      <c r="L46" s="16" vm="2469">
        <f ca="1"/>
        <v>40.840000000000003</v>
      </c>
      <c r="M46" s="16" vm="2457">
        <f ca="1"/>
        <v>38.97</v>
      </c>
      <c r="N46" s="16" vm="2467">
        <f ca="1"/>
        <v>39.35</v>
      </c>
    </row>
    <row r="47" spans="1:14" x14ac:dyDescent="0.4">
      <c r="A47" s="15">
        <f t="shared" ca="1" si="2"/>
        <v>4634.5</v>
      </c>
      <c r="B47" s="16">
        <f t="shared" ca="1" si="0"/>
        <v>3599.1</v>
      </c>
      <c r="C47" s="17">
        <f t="shared" ca="1" si="3"/>
        <v>1035.4000000000001</v>
      </c>
      <c r="D47" s="17">
        <f t="shared" ca="1" si="4"/>
        <v>9.2399999999999984</v>
      </c>
      <c r="E47" s="16">
        <f t="shared" si="1"/>
        <v>115</v>
      </c>
      <c r="F47" s="16">
        <v>5</v>
      </c>
      <c r="G47" s="16"/>
      <c r="H47" s="16" vm="2470">
        <f t="shared" ca="1" si="5"/>
        <v>40.299999999999997</v>
      </c>
      <c r="I47" s="16" vm="153">
        <f ca="1"/>
        <v>44601</v>
      </c>
      <c r="J47" s="16" vm="2471">
        <f ca="1"/>
        <v>16412010</v>
      </c>
      <c r="K47" s="16" vm="2466">
        <f ca="1"/>
        <v>39.71</v>
      </c>
      <c r="L47" s="16" vm="2472">
        <f ca="1"/>
        <v>41.06</v>
      </c>
      <c r="M47" s="16" vm="2449">
        <f ca="1"/>
        <v>39.619999999999997</v>
      </c>
      <c r="N47" s="16" vm="2470">
        <f ca="1"/>
        <v>40.299999999999997</v>
      </c>
    </row>
    <row r="48" spans="1:14" x14ac:dyDescent="0.4">
      <c r="A48" s="15">
        <f t="shared" ca="1" si="2"/>
        <v>4678.2</v>
      </c>
      <c r="B48" s="16">
        <f t="shared" ca="1" si="0"/>
        <v>3599.1</v>
      </c>
      <c r="C48" s="17">
        <f t="shared" ca="1" si="3"/>
        <v>1079.0999999999999</v>
      </c>
      <c r="D48" s="17">
        <f t="shared" si="4"/>
        <v>0</v>
      </c>
      <c r="E48" s="16">
        <f t="shared" si="1"/>
        <v>115</v>
      </c>
      <c r="F48" s="16"/>
      <c r="G48" s="16"/>
      <c r="H48" s="16" vm="2473">
        <f t="shared" ca="1" si="5"/>
        <v>40.68</v>
      </c>
      <c r="I48" s="16" vm="159">
        <f ca="1"/>
        <v>44602</v>
      </c>
      <c r="J48" s="16" vm="2474">
        <f ca="1"/>
        <v>17756306</v>
      </c>
      <c r="K48" s="16" vm="2475">
        <f ca="1"/>
        <v>40.064999999999998</v>
      </c>
      <c r="L48" s="16" vm="2476">
        <f ca="1"/>
        <v>41.88</v>
      </c>
      <c r="M48" s="16" vm="2477">
        <f ca="1"/>
        <v>40.020000000000003</v>
      </c>
      <c r="N48" s="16" vm="2473">
        <f ca="1"/>
        <v>40.68</v>
      </c>
    </row>
    <row r="49" spans="1:14" x14ac:dyDescent="0.4">
      <c r="A49" s="15">
        <f t="shared" ca="1" si="2"/>
        <v>4942.7</v>
      </c>
      <c r="B49" s="16">
        <f t="shared" ca="1" si="0"/>
        <v>3599.1</v>
      </c>
      <c r="C49" s="17">
        <f t="shared" ca="1" si="3"/>
        <v>1343.6</v>
      </c>
      <c r="D49" s="17">
        <f t="shared" si="4"/>
        <v>0</v>
      </c>
      <c r="E49" s="16">
        <f t="shared" si="1"/>
        <v>115</v>
      </c>
      <c r="F49" s="16"/>
      <c r="G49" s="16"/>
      <c r="H49" s="16" vm="1557">
        <f t="shared" ca="1" si="5"/>
        <v>42.98</v>
      </c>
      <c r="I49" s="16" vm="165">
        <f ca="1"/>
        <v>44603</v>
      </c>
      <c r="J49" s="16" vm="2478">
        <f ca="1"/>
        <v>24477906</v>
      </c>
      <c r="K49" s="16" vm="2463">
        <f ca="1"/>
        <v>41</v>
      </c>
      <c r="L49" s="16" vm="2479">
        <f ca="1"/>
        <v>43.155000000000001</v>
      </c>
      <c r="M49" s="16" vm="2480">
        <f ca="1"/>
        <v>40.770000000000003</v>
      </c>
      <c r="N49" s="16" vm="1557">
        <f ca="1"/>
        <v>42.98</v>
      </c>
    </row>
    <row r="50" spans="1:14" x14ac:dyDescent="0.4">
      <c r="A50" s="15">
        <f t="shared" ca="1" si="2"/>
        <v>4741.45</v>
      </c>
      <c r="B50" s="16">
        <f t="shared" ca="1" si="0"/>
        <v>3599.1</v>
      </c>
      <c r="C50" s="17">
        <f t="shared" ca="1" si="3"/>
        <v>1142.3499999999999</v>
      </c>
      <c r="D50" s="17">
        <f t="shared" si="4"/>
        <v>0</v>
      </c>
      <c r="E50" s="16">
        <f t="shared" si="1"/>
        <v>115</v>
      </c>
      <c r="F50" s="16"/>
      <c r="G50" s="16"/>
      <c r="H50" s="16" vm="2481">
        <f t="shared" ca="1" si="5"/>
        <v>41.23</v>
      </c>
      <c r="I50" s="16" vm="170">
        <f ca="1"/>
        <v>44606</v>
      </c>
      <c r="J50" s="16" vm="2482">
        <f ca="1"/>
        <v>21485913</v>
      </c>
      <c r="K50" s="16" vm="1529">
        <f ca="1"/>
        <v>42.6</v>
      </c>
      <c r="L50" s="16" vm="2483">
        <f ca="1"/>
        <v>42.77</v>
      </c>
      <c r="M50" s="16" vm="2484">
        <f ca="1"/>
        <v>40.825000000000003</v>
      </c>
      <c r="N50" s="16" vm="2481">
        <f ca="1"/>
        <v>41.23</v>
      </c>
    </row>
    <row r="51" spans="1:14" x14ac:dyDescent="0.4">
      <c r="A51" s="15">
        <f t="shared" ca="1" si="2"/>
        <v>4582.75</v>
      </c>
      <c r="B51" s="16">
        <f t="shared" ca="1" si="0"/>
        <v>3599.1</v>
      </c>
      <c r="C51" s="17">
        <f t="shared" ca="1" si="3"/>
        <v>983.65000000000009</v>
      </c>
      <c r="D51" s="17">
        <f t="shared" si="4"/>
        <v>0</v>
      </c>
      <c r="E51" s="16">
        <f t="shared" si="1"/>
        <v>115</v>
      </c>
      <c r="F51" s="16"/>
      <c r="G51" s="16"/>
      <c r="H51" s="16" vm="2485">
        <f t="shared" ca="1" si="5"/>
        <v>39.85</v>
      </c>
      <c r="I51" s="16" vm="175">
        <f ca="1"/>
        <v>44607</v>
      </c>
      <c r="J51" s="16" vm="2486">
        <f ca="1"/>
        <v>23618152</v>
      </c>
      <c r="K51" s="16" vm="2487">
        <f ca="1"/>
        <v>39.76</v>
      </c>
      <c r="L51" s="16" vm="2488">
        <f ca="1"/>
        <v>40.469900000000003</v>
      </c>
      <c r="M51" s="16" vm="2489">
        <f ca="1"/>
        <v>38.81</v>
      </c>
      <c r="N51" s="16" vm="2485">
        <f ca="1"/>
        <v>39.85</v>
      </c>
    </row>
    <row r="52" spans="1:14" x14ac:dyDescent="0.4">
      <c r="A52" s="15">
        <f t="shared" ca="1" si="2"/>
        <v>4559.75</v>
      </c>
      <c r="B52" s="16">
        <f t="shared" ca="1" si="0"/>
        <v>3599.1</v>
      </c>
      <c r="C52" s="17">
        <f t="shared" ca="1" si="3"/>
        <v>960.65000000000009</v>
      </c>
      <c r="D52" s="17">
        <f t="shared" si="4"/>
        <v>0</v>
      </c>
      <c r="E52" s="16">
        <f t="shared" si="1"/>
        <v>115</v>
      </c>
      <c r="F52" s="16"/>
      <c r="G52" s="16"/>
      <c r="H52" s="16" vm="2490">
        <f t="shared" ca="1" si="5"/>
        <v>39.65</v>
      </c>
      <c r="I52" s="16" vm="181">
        <f ca="1"/>
        <v>44608</v>
      </c>
      <c r="J52" s="16" vm="2491">
        <f ca="1"/>
        <v>18292088</v>
      </c>
      <c r="K52" s="16" vm="2492">
        <f ca="1"/>
        <v>40.42</v>
      </c>
      <c r="L52" s="16" vm="2493">
        <f ca="1"/>
        <v>41.15</v>
      </c>
      <c r="M52" s="16" vm="2494">
        <f ca="1"/>
        <v>39.26</v>
      </c>
      <c r="N52" s="16" vm="2490">
        <f ca="1"/>
        <v>39.65</v>
      </c>
    </row>
    <row r="53" spans="1:14" x14ac:dyDescent="0.4">
      <c r="A53" s="15">
        <f t="shared" ca="1" si="2"/>
        <v>4583.8999999999996</v>
      </c>
      <c r="B53" s="16">
        <f t="shared" ca="1" si="0"/>
        <v>3599.1</v>
      </c>
      <c r="C53" s="17">
        <f t="shared" ca="1" si="3"/>
        <v>984.79999999999973</v>
      </c>
      <c r="D53" s="17">
        <f t="shared" si="4"/>
        <v>0</v>
      </c>
      <c r="E53" s="16">
        <f t="shared" si="1"/>
        <v>115</v>
      </c>
      <c r="F53" s="16"/>
      <c r="G53" s="16"/>
      <c r="H53" s="16" vm="1541">
        <f t="shared" ca="1" si="5"/>
        <v>39.86</v>
      </c>
      <c r="I53" s="16" vm="186">
        <f ca="1"/>
        <v>44609</v>
      </c>
      <c r="J53" s="16" vm="2495">
        <f ca="1"/>
        <v>15162786</v>
      </c>
      <c r="K53" s="16" vm="2496">
        <f ca="1"/>
        <v>39.75</v>
      </c>
      <c r="L53" s="16" vm="2497">
        <f ca="1"/>
        <v>40.58</v>
      </c>
      <c r="M53" s="16" vm="2498">
        <f ca="1"/>
        <v>39.265000000000001</v>
      </c>
      <c r="N53" s="16" vm="1541">
        <f ca="1"/>
        <v>39.86</v>
      </c>
    </row>
    <row r="54" spans="1:14" x14ac:dyDescent="0.4">
      <c r="A54" s="15">
        <f t="shared" ca="1" si="2"/>
        <v>4549.4000000000005</v>
      </c>
      <c r="B54" s="16">
        <f t="shared" ca="1" si="0"/>
        <v>3599.1</v>
      </c>
      <c r="C54" s="17">
        <f t="shared" ca="1" si="3"/>
        <v>950.30000000000064</v>
      </c>
      <c r="D54" s="17">
        <f t="shared" si="4"/>
        <v>0</v>
      </c>
      <c r="E54" s="16">
        <f t="shared" si="1"/>
        <v>115</v>
      </c>
      <c r="F54" s="16"/>
      <c r="G54" s="16"/>
      <c r="H54" s="16" vm="2499">
        <f t="shared" ca="1" si="5"/>
        <v>39.56</v>
      </c>
      <c r="I54" s="16" vm="192">
        <f ca="1"/>
        <v>44610</v>
      </c>
      <c r="J54" s="16" vm="2500">
        <f ca="1"/>
        <v>14462708</v>
      </c>
      <c r="K54" s="16" vm="1661">
        <f ca="1"/>
        <v>39.18</v>
      </c>
      <c r="L54" s="16" vm="2501">
        <f ca="1"/>
        <v>40.15</v>
      </c>
      <c r="M54" s="16" vm="2502">
        <f ca="1"/>
        <v>39.03</v>
      </c>
      <c r="N54" s="16" vm="2499">
        <f ca="1"/>
        <v>39.56</v>
      </c>
    </row>
    <row r="55" spans="1:14" x14ac:dyDescent="0.4">
      <c r="A55" s="15">
        <f t="shared" ca="1" si="2"/>
        <v>3832</v>
      </c>
      <c r="B55" s="16">
        <f t="shared" ca="1" si="0"/>
        <v>3024.3</v>
      </c>
      <c r="C55" s="17">
        <f t="shared" ca="1" si="3"/>
        <v>807.69999999999982</v>
      </c>
      <c r="D55" s="17">
        <f t="shared" ca="1" si="4"/>
        <v>-7.2600000000000016</v>
      </c>
      <c r="E55" s="16">
        <f t="shared" si="1"/>
        <v>100</v>
      </c>
      <c r="F55" s="16"/>
      <c r="G55" s="16">
        <v>15</v>
      </c>
      <c r="H55" s="16" vm="2503">
        <f t="shared" ca="1" si="5"/>
        <v>38.32</v>
      </c>
      <c r="I55" s="16" vm="197">
        <f ca="1"/>
        <v>44614</v>
      </c>
      <c r="J55" s="16" vm="2504">
        <f ca="1"/>
        <v>20757170</v>
      </c>
      <c r="K55" s="16" vm="2463">
        <f ca="1"/>
        <v>41</v>
      </c>
      <c r="L55" s="16" vm="2505">
        <f ca="1"/>
        <v>41.09</v>
      </c>
      <c r="M55" s="16" vm="2506">
        <f ca="1"/>
        <v>37.650100000000002</v>
      </c>
      <c r="N55" s="16" vm="2503">
        <f ca="1"/>
        <v>38.32</v>
      </c>
    </row>
    <row r="56" spans="1:14" x14ac:dyDescent="0.4">
      <c r="A56" s="15">
        <f t="shared" ca="1" si="2"/>
        <v>3869</v>
      </c>
      <c r="B56" s="16">
        <f t="shared" ca="1" si="0"/>
        <v>3024.3</v>
      </c>
      <c r="C56" s="17">
        <f t="shared" ca="1" si="3"/>
        <v>844.69999999999982</v>
      </c>
      <c r="D56" s="17">
        <f t="shared" si="4"/>
        <v>0</v>
      </c>
      <c r="E56" s="16">
        <f t="shared" si="1"/>
        <v>100</v>
      </c>
      <c r="F56" s="16"/>
      <c r="G56" s="16"/>
      <c r="H56" s="16" vm="2507">
        <f t="shared" ca="1" si="5"/>
        <v>38.69</v>
      </c>
      <c r="I56" s="16" vm="201">
        <f ca="1"/>
        <v>44615</v>
      </c>
      <c r="J56" s="16" vm="2508">
        <f ca="1"/>
        <v>15379390</v>
      </c>
      <c r="K56" s="16" vm="2509">
        <f ca="1"/>
        <v>38.6</v>
      </c>
      <c r="L56" s="16" vm="2510">
        <f ca="1"/>
        <v>39.484999999999999</v>
      </c>
      <c r="M56" s="16" vm="2511">
        <f ca="1"/>
        <v>38.270000000000003</v>
      </c>
      <c r="N56" s="16" vm="2507">
        <f ca="1"/>
        <v>38.69</v>
      </c>
    </row>
    <row r="57" spans="1:14" x14ac:dyDescent="0.4">
      <c r="A57" s="15">
        <f t="shared" ca="1" si="2"/>
        <v>3892</v>
      </c>
      <c r="B57" s="16">
        <f t="shared" ca="1" si="0"/>
        <v>3024.3</v>
      </c>
      <c r="C57" s="17">
        <f t="shared" ca="1" si="3"/>
        <v>867.69999999999982</v>
      </c>
      <c r="D57" s="17">
        <f t="shared" si="4"/>
        <v>0</v>
      </c>
      <c r="E57" s="16">
        <f t="shared" si="1"/>
        <v>100</v>
      </c>
      <c r="F57" s="16"/>
      <c r="G57" s="16"/>
      <c r="H57" s="16" vm="2512">
        <f t="shared" ca="1" si="5"/>
        <v>38.92</v>
      </c>
      <c r="I57" s="16" vm="207">
        <f ca="1"/>
        <v>44616</v>
      </c>
      <c r="J57" s="16" vm="2513">
        <f ca="1"/>
        <v>32173767</v>
      </c>
      <c r="K57" s="16" vm="2452">
        <f ca="1"/>
        <v>39.78</v>
      </c>
      <c r="L57" s="16" vm="2514">
        <f ca="1"/>
        <v>39.979999999999997</v>
      </c>
      <c r="M57" s="16" vm="2515">
        <f ca="1"/>
        <v>37.555</v>
      </c>
      <c r="N57" s="16" vm="2512">
        <f ca="1"/>
        <v>38.92</v>
      </c>
    </row>
    <row r="58" spans="1:14" x14ac:dyDescent="0.4">
      <c r="A58" s="15">
        <f t="shared" ca="1" si="2"/>
        <v>3874</v>
      </c>
      <c r="B58" s="16">
        <f t="shared" ca="1" si="0"/>
        <v>3024.3</v>
      </c>
      <c r="C58" s="17">
        <f t="shared" ca="1" si="3"/>
        <v>849.69999999999982</v>
      </c>
      <c r="D58" s="17">
        <f t="shared" si="4"/>
        <v>0</v>
      </c>
      <c r="E58" s="16">
        <f t="shared" si="1"/>
        <v>100</v>
      </c>
      <c r="F58" s="16"/>
      <c r="G58" s="16"/>
      <c r="H58" s="16" vm="2516">
        <f t="shared" ca="1" si="5"/>
        <v>38.74</v>
      </c>
      <c r="I58" s="16" vm="213">
        <f ca="1"/>
        <v>44617</v>
      </c>
      <c r="J58" s="16" vm="2517">
        <f ca="1"/>
        <v>29780441</v>
      </c>
      <c r="K58" s="16" vm="2518">
        <f ca="1"/>
        <v>39.22</v>
      </c>
      <c r="L58" s="16" vm="2519">
        <f ca="1"/>
        <v>40.35</v>
      </c>
      <c r="M58" s="16" vm="2520">
        <f ca="1"/>
        <v>38.51</v>
      </c>
      <c r="N58" s="16" vm="2516">
        <f ca="1"/>
        <v>38.74</v>
      </c>
    </row>
    <row r="59" spans="1:14" x14ac:dyDescent="0.4">
      <c r="A59" s="15">
        <f t="shared" ca="1" si="2"/>
        <v>4373</v>
      </c>
      <c r="B59" s="16">
        <f t="shared" ca="1" si="0"/>
        <v>3024.3</v>
      </c>
      <c r="C59" s="17">
        <f t="shared" ca="1" si="3"/>
        <v>1348.6999999999998</v>
      </c>
      <c r="D59" s="17">
        <f t="shared" si="4"/>
        <v>0</v>
      </c>
      <c r="E59" s="16">
        <f t="shared" si="1"/>
        <v>100</v>
      </c>
      <c r="F59" s="16"/>
      <c r="G59" s="16"/>
      <c r="H59" s="16" vm="1634">
        <f t="shared" ca="1" si="5"/>
        <v>43.73</v>
      </c>
      <c r="I59" s="16" vm="219">
        <f ca="1"/>
        <v>44620</v>
      </c>
      <c r="J59" s="16" vm="2521">
        <f ca="1"/>
        <v>50039517</v>
      </c>
      <c r="K59" s="16" vm="2522">
        <f ca="1"/>
        <v>38.53</v>
      </c>
      <c r="L59" s="16" vm="1625">
        <f ca="1"/>
        <v>43.78</v>
      </c>
      <c r="M59" s="16" vm="2523">
        <f ca="1"/>
        <v>38.24</v>
      </c>
      <c r="N59" s="16" vm="1634">
        <f ca="1"/>
        <v>43.73</v>
      </c>
    </row>
    <row r="60" spans="1:14" x14ac:dyDescent="0.4">
      <c r="A60" s="15">
        <f t="shared" ca="1" si="2"/>
        <v>4679</v>
      </c>
      <c r="B60" s="16">
        <f t="shared" ca="1" si="0"/>
        <v>3024.3</v>
      </c>
      <c r="C60" s="17">
        <f t="shared" ca="1" si="3"/>
        <v>1654.6999999999998</v>
      </c>
      <c r="D60" s="17">
        <f t="shared" si="4"/>
        <v>0</v>
      </c>
      <c r="E60" s="16">
        <f t="shared" si="1"/>
        <v>100</v>
      </c>
      <c r="F60" s="16"/>
      <c r="G60" s="16"/>
      <c r="H60" s="16" vm="2524">
        <f t="shared" ca="1" si="5"/>
        <v>46.79</v>
      </c>
      <c r="I60" s="16" vm="225">
        <f ca="1"/>
        <v>44621</v>
      </c>
      <c r="J60" s="16" vm="2525">
        <f ca="1"/>
        <v>68949820</v>
      </c>
      <c r="K60" s="16" vm="2526">
        <f ca="1"/>
        <v>44.33</v>
      </c>
      <c r="L60" s="16" vm="2527">
        <f ca="1"/>
        <v>47.83</v>
      </c>
      <c r="M60" s="16" vm="1493">
        <f ca="1"/>
        <v>44.04</v>
      </c>
      <c r="N60" s="16" vm="2524">
        <f ca="1"/>
        <v>46.79</v>
      </c>
    </row>
    <row r="61" spans="1:14" x14ac:dyDescent="0.4">
      <c r="A61" s="15">
        <f t="shared" ca="1" si="2"/>
        <v>4837</v>
      </c>
      <c r="B61" s="16">
        <f t="shared" ca="1" si="0"/>
        <v>3024.3</v>
      </c>
      <c r="C61" s="17">
        <f t="shared" ca="1" si="3"/>
        <v>1812.6999999999998</v>
      </c>
      <c r="D61" s="17">
        <f t="shared" si="4"/>
        <v>0</v>
      </c>
      <c r="E61" s="16">
        <f t="shared" si="1"/>
        <v>100</v>
      </c>
      <c r="F61" s="16"/>
      <c r="G61" s="16"/>
      <c r="H61" s="16" vm="2528">
        <f t="shared" ca="1" si="5"/>
        <v>48.37</v>
      </c>
      <c r="I61" s="16" vm="229">
        <f ca="1"/>
        <v>44622</v>
      </c>
      <c r="J61" s="16" vm="2529">
        <f ca="1"/>
        <v>51230106</v>
      </c>
      <c r="K61" s="16" vm="2530">
        <f ca="1"/>
        <v>48.53</v>
      </c>
      <c r="L61" s="16" vm="2531">
        <f ca="1"/>
        <v>49.29</v>
      </c>
      <c r="M61" s="16" vm="2532">
        <f ca="1"/>
        <v>47.015000000000001</v>
      </c>
      <c r="N61" s="16" vm="2528">
        <f ca="1"/>
        <v>48.37</v>
      </c>
    </row>
    <row r="62" spans="1:14" x14ac:dyDescent="0.4">
      <c r="A62" s="15">
        <f t="shared" ca="1" si="2"/>
        <v>4775</v>
      </c>
      <c r="B62" s="16">
        <f t="shared" ca="1" si="0"/>
        <v>3024.3</v>
      </c>
      <c r="C62" s="17">
        <f t="shared" ca="1" si="3"/>
        <v>1750.6999999999998</v>
      </c>
      <c r="D62" s="17">
        <f t="shared" si="4"/>
        <v>0</v>
      </c>
      <c r="E62" s="16">
        <f t="shared" si="1"/>
        <v>100</v>
      </c>
      <c r="F62" s="16"/>
      <c r="G62" s="16"/>
      <c r="H62" s="16" vm="2533">
        <f t="shared" ca="1" si="5"/>
        <v>47.75</v>
      </c>
      <c r="I62" s="16" vm="235">
        <f ca="1"/>
        <v>44623</v>
      </c>
      <c r="J62" s="16" vm="2534">
        <f ca="1"/>
        <v>43690512</v>
      </c>
      <c r="K62" s="16" vm="2535">
        <f ca="1"/>
        <v>47.87</v>
      </c>
      <c r="L62" s="16" vm="2536">
        <f ca="1"/>
        <v>48.664999999999999</v>
      </c>
      <c r="M62" s="16" vm="1580">
        <f ca="1"/>
        <v>47.07</v>
      </c>
      <c r="N62" s="16" vm="2533">
        <f ca="1"/>
        <v>47.75</v>
      </c>
    </row>
    <row r="63" spans="1:14" x14ac:dyDescent="0.4">
      <c r="A63" s="15">
        <f t="shared" ca="1" si="2"/>
        <v>5615</v>
      </c>
      <c r="B63" s="16">
        <f t="shared" ca="1" si="0"/>
        <v>3024.3</v>
      </c>
      <c r="C63" s="17">
        <f t="shared" ca="1" si="3"/>
        <v>2590.6999999999998</v>
      </c>
      <c r="D63" s="17">
        <f t="shared" si="4"/>
        <v>0</v>
      </c>
      <c r="E63" s="16">
        <f t="shared" si="1"/>
        <v>100</v>
      </c>
      <c r="F63" s="16"/>
      <c r="G63" s="16"/>
      <c r="H63" s="16" vm="2537">
        <f t="shared" ca="1" si="5"/>
        <v>56.15</v>
      </c>
      <c r="I63" s="16" vm="240">
        <f ca="1"/>
        <v>44624</v>
      </c>
      <c r="J63" s="16" vm="2538">
        <f ca="1"/>
        <v>101759603</v>
      </c>
      <c r="K63" s="16" vm="2539">
        <f ca="1"/>
        <v>48.46</v>
      </c>
      <c r="L63" s="16" vm="2540">
        <f ca="1"/>
        <v>56.45</v>
      </c>
      <c r="M63" s="16" vm="2541">
        <f ca="1"/>
        <v>48.14</v>
      </c>
      <c r="N63" s="16" vm="2537">
        <f ca="1"/>
        <v>56.15</v>
      </c>
    </row>
    <row r="64" spans="1:14" x14ac:dyDescent="0.4">
      <c r="A64" s="15">
        <f t="shared" ca="1" si="2"/>
        <v>5538</v>
      </c>
      <c r="B64" s="16">
        <f t="shared" ca="1" si="0"/>
        <v>3024.3</v>
      </c>
      <c r="C64" s="17">
        <f t="shared" ca="1" si="3"/>
        <v>2513.6999999999998</v>
      </c>
      <c r="D64" s="17">
        <f t="shared" si="4"/>
        <v>0</v>
      </c>
      <c r="E64" s="16">
        <f t="shared" si="1"/>
        <v>100</v>
      </c>
      <c r="F64" s="16"/>
      <c r="G64" s="16"/>
      <c r="H64" s="16" vm="2542">
        <f t="shared" ca="1" si="5"/>
        <v>55.38</v>
      </c>
      <c r="I64" s="16" vm="246">
        <f ca="1"/>
        <v>44627</v>
      </c>
      <c r="J64" s="16" vm="2543">
        <f ca="1"/>
        <v>81361215</v>
      </c>
      <c r="K64" s="16" vm="2544">
        <f ca="1"/>
        <v>57.71</v>
      </c>
      <c r="L64" s="16" vm="2545">
        <f ca="1"/>
        <v>58.77</v>
      </c>
      <c r="M64" s="16" vm="2546">
        <f ca="1"/>
        <v>52.41</v>
      </c>
      <c r="N64" s="16" vm="2542">
        <f ca="1"/>
        <v>55.38</v>
      </c>
    </row>
    <row r="65" spans="1:14" x14ac:dyDescent="0.4">
      <c r="A65" s="15">
        <f t="shared" ca="1" si="2"/>
        <v>5460</v>
      </c>
      <c r="B65" s="16">
        <f t="shared" ca="1" si="0"/>
        <v>3024.3</v>
      </c>
      <c r="C65" s="17">
        <f t="shared" ca="1" si="3"/>
        <v>2435.6999999999998</v>
      </c>
      <c r="D65" s="17">
        <f t="shared" si="4"/>
        <v>0</v>
      </c>
      <c r="E65" s="16">
        <f t="shared" si="1"/>
        <v>100</v>
      </c>
      <c r="F65" s="16"/>
      <c r="G65" s="16"/>
      <c r="H65" s="16" vm="2547">
        <f t="shared" ca="1" si="5"/>
        <v>54.6</v>
      </c>
      <c r="I65" s="16" vm="252">
        <f ca="1"/>
        <v>44628</v>
      </c>
      <c r="J65" s="16" vm="2548">
        <f ca="1"/>
        <v>81141767</v>
      </c>
      <c r="K65" s="16" vm="2549">
        <f ca="1"/>
        <v>57.31</v>
      </c>
      <c r="L65" s="16" vm="2550">
        <f ca="1"/>
        <v>58.740099999999998</v>
      </c>
      <c r="M65" s="16" vm="2551">
        <f ca="1"/>
        <v>51.43</v>
      </c>
      <c r="N65" s="16" vm="2547">
        <f ca="1"/>
        <v>54.6</v>
      </c>
    </row>
    <row r="66" spans="1:14" x14ac:dyDescent="0.4">
      <c r="A66" s="15">
        <f t="shared" ca="1" si="2"/>
        <v>5750</v>
      </c>
      <c r="B66" s="16">
        <f t="shared" ca="1" si="0"/>
        <v>3024.3</v>
      </c>
      <c r="C66" s="17">
        <f t="shared" ca="1" si="3"/>
        <v>2725.7</v>
      </c>
      <c r="D66" s="17">
        <f t="shared" si="4"/>
        <v>0</v>
      </c>
      <c r="E66" s="16">
        <f t="shared" si="1"/>
        <v>100</v>
      </c>
      <c r="F66" s="16"/>
      <c r="G66" s="16"/>
      <c r="H66" s="16" vm="2552">
        <f t="shared" ca="1" si="5"/>
        <v>57.5</v>
      </c>
      <c r="I66" s="16" vm="258">
        <f ca="1"/>
        <v>44629</v>
      </c>
      <c r="J66" s="16" vm="2553">
        <f ca="1"/>
        <v>133945419</v>
      </c>
      <c r="K66" s="16" vm="2554">
        <f ca="1"/>
        <v>51.825000000000003</v>
      </c>
      <c r="L66" s="16" vm="2555">
        <f ca="1"/>
        <v>58.58</v>
      </c>
      <c r="M66" s="16" vm="2556">
        <f ca="1"/>
        <v>51.03</v>
      </c>
      <c r="N66" s="16" vm="2552">
        <f ca="1"/>
        <v>57.5</v>
      </c>
    </row>
    <row r="67" spans="1:14" x14ac:dyDescent="0.4">
      <c r="A67" s="15">
        <f t="shared" ca="1" si="2"/>
        <v>5813</v>
      </c>
      <c r="B67" s="16">
        <f t="shared" ca="1" si="0"/>
        <v>3024.3</v>
      </c>
      <c r="C67" s="17">
        <f t="shared" ca="1" si="3"/>
        <v>2788.7</v>
      </c>
      <c r="D67" s="17">
        <f t="shared" si="4"/>
        <v>0</v>
      </c>
      <c r="E67" s="16">
        <f t="shared" si="1"/>
        <v>100</v>
      </c>
      <c r="F67" s="16"/>
      <c r="G67" s="16"/>
      <c r="H67" s="16" vm="2557">
        <f t="shared" ca="1" si="5"/>
        <v>58.13</v>
      </c>
      <c r="I67" s="16" vm="264">
        <f ca="1"/>
        <v>44630</v>
      </c>
      <c r="J67" s="16" vm="2558">
        <f ca="1"/>
        <v>81812591</v>
      </c>
      <c r="K67" s="16" vm="2559">
        <f ca="1"/>
        <v>57.53</v>
      </c>
      <c r="L67" s="16" vm="2560">
        <f ca="1"/>
        <v>59.6</v>
      </c>
      <c r="M67" s="16" vm="2561">
        <f ca="1"/>
        <v>56.413499999999999</v>
      </c>
      <c r="N67" s="16" vm="2557">
        <f ca="1"/>
        <v>58.13</v>
      </c>
    </row>
    <row r="68" spans="1:14" x14ac:dyDescent="0.4">
      <c r="I68" s="10" vm="269">
        <f ca="1"/>
        <v>44631</v>
      </c>
      <c r="J68" s="10" vm="2562">
        <f ca="1"/>
        <v>48469639</v>
      </c>
      <c r="K68" s="10" vm="2563">
        <f ca="1"/>
        <v>56.74</v>
      </c>
      <c r="L68" s="10" vm="2564">
        <f ca="1"/>
        <v>58.88</v>
      </c>
      <c r="M68" s="10" vm="2565">
        <f ca="1"/>
        <v>56.47</v>
      </c>
      <c r="N68" s="10" vm="2566">
        <f ca="1"/>
        <v>57.95</v>
      </c>
    </row>
  </sheetData>
  <conditionalFormatting sqref="C21:D21 C22:C66 D22:D67">
    <cfRule type="cellIs" dxfId="43" priority="3" operator="greaterThan">
      <formula>0</formula>
    </cfRule>
    <cfRule type="cellIs" dxfId="42" priority="4" operator="lessThan">
      <formula>0</formula>
    </cfRule>
  </conditionalFormatting>
  <conditionalFormatting sqref="C67">
    <cfRule type="cellIs" dxfId="41" priority="1" operator="greaterThan">
      <formula>0</formula>
    </cfRule>
    <cfRule type="cellIs" dxfId="40" priority="2" operator="lessThan">
      <formula>0</formula>
    </cfRule>
  </conditionalFormatting>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20200-1336-4818-9AD1-73A6C3DE058A}">
  <dimension ref="A1:N68"/>
  <sheetViews>
    <sheetView zoomScale="66" zoomScaleNormal="55" workbookViewId="0">
      <selection activeCell="D24" sqref="D24"/>
    </sheetView>
  </sheetViews>
  <sheetFormatPr defaultColWidth="8.86328125" defaultRowHeight="13.9" x14ac:dyDescent="0.4"/>
  <cols>
    <col min="1" max="1" width="18.6640625" style="10" bestFit="1" customWidth="1"/>
    <col min="2" max="2" width="14.3984375" style="10" customWidth="1"/>
    <col min="3" max="3" width="13.59765625" style="10" customWidth="1"/>
    <col min="4" max="4" width="15.86328125" style="10" customWidth="1"/>
    <col min="5" max="5" width="35.796875" style="10" customWidth="1"/>
    <col min="6" max="6" width="18.9296875" style="10" customWidth="1"/>
    <col min="7" max="7" width="14.265625" style="10" customWidth="1"/>
    <col min="8" max="8" width="21.1328125" style="10" customWidth="1"/>
    <col min="9" max="9" width="12.6640625" style="10" customWidth="1"/>
    <col min="10" max="10" width="15.19921875" style="10" customWidth="1"/>
    <col min="11" max="11" width="13.33203125" style="10" customWidth="1"/>
    <col min="12" max="14" width="12.1328125" style="10" customWidth="1"/>
    <col min="15" max="16384" width="8.86328125" style="10"/>
  </cols>
  <sheetData>
    <row r="1" spans="1:14" ht="30.4" x14ac:dyDescent="0.8">
      <c r="A1" s="21" t="e" vm="2567">
        <v>#VALUE!</v>
      </c>
      <c r="B1" s="19"/>
      <c r="C1" s="19"/>
      <c r="D1" s="19"/>
      <c r="E1" s="19"/>
      <c r="F1" s="19"/>
      <c r="G1" s="19"/>
      <c r="H1" s="19"/>
      <c r="I1" s="19"/>
      <c r="J1" s="19"/>
      <c r="K1" s="19"/>
      <c r="L1" s="19"/>
      <c r="M1" s="19"/>
      <c r="N1" s="19"/>
    </row>
    <row r="3" spans="1:14" ht="18.75" x14ac:dyDescent="0.5">
      <c r="A3" s="11" t="s">
        <v>96</v>
      </c>
      <c r="B3" s="12">
        <f ca="1">MIN(N21:N66)</f>
        <v>91.16</v>
      </c>
      <c r="E3" s="11" t="s">
        <v>122</v>
      </c>
      <c r="F3" s="12">
        <f ca="1">SUM(A21:A67)</f>
        <v>562430.20000000007</v>
      </c>
      <c r="I3" s="13">
        <v>44562</v>
      </c>
    </row>
    <row r="4" spans="1:14" ht="18.75" x14ac:dyDescent="0.5">
      <c r="A4" s="11" t="s">
        <v>97</v>
      </c>
      <c r="B4" s="14">
        <f ca="1">MAX(N21:N66)</f>
        <v>120.15</v>
      </c>
    </row>
    <row r="6" spans="1:14" x14ac:dyDescent="0.4">
      <c r="A6" s="10" t="s">
        <v>85</v>
      </c>
    </row>
    <row r="17" spans="1:14" x14ac:dyDescent="0.4">
      <c r="B17" s="10" t="s">
        <v>99</v>
      </c>
      <c r="C17" s="10" t="s">
        <v>95</v>
      </c>
    </row>
    <row r="18" spans="1:14" x14ac:dyDescent="0.4">
      <c r="A18" s="10" t="s">
        <v>86</v>
      </c>
      <c r="B18" s="10">
        <v>21</v>
      </c>
      <c r="C18" s="10">
        <v>22</v>
      </c>
    </row>
    <row r="20" spans="1:14" ht="15" x14ac:dyDescent="0.4">
      <c r="A20" s="20" t="s">
        <v>87</v>
      </c>
      <c r="B20" s="20" t="s">
        <v>88</v>
      </c>
      <c r="C20" s="20" t="s">
        <v>89</v>
      </c>
      <c r="D20" s="20" t="s">
        <v>95</v>
      </c>
      <c r="E20" s="20" t="s">
        <v>123</v>
      </c>
      <c r="F20" s="20" t="s">
        <v>90</v>
      </c>
      <c r="G20" s="20" t="s">
        <v>91</v>
      </c>
      <c r="H20" s="20" t="s">
        <v>92</v>
      </c>
      <c r="I20" s="22" t="str" cm="1">
        <f t="array" aca="1" ref="I20:N68" ca="1">_xlfn.STOCKHISTORY(A1,I3,TODAY(),0,1,0,5,2,3,4,1)</f>
        <v>Date</v>
      </c>
      <c r="J20" s="22" t="str">
        <f ca="1"/>
        <v>Volume</v>
      </c>
      <c r="K20" s="22" t="str">
        <f ca="1"/>
        <v>Open</v>
      </c>
      <c r="L20" s="22" t="str">
        <f ca="1"/>
        <v>High</v>
      </c>
      <c r="M20" s="22" t="str">
        <f ca="1"/>
        <v>Low</v>
      </c>
      <c r="N20" s="22" t="str">
        <f ca="1"/>
        <v>Close</v>
      </c>
    </row>
    <row r="21" spans="1:14" x14ac:dyDescent="0.4">
      <c r="A21" s="15">
        <f ca="1">E21*N21</f>
        <v>9116</v>
      </c>
      <c r="B21" s="16">
        <f t="shared" ref="B21:B67" ca="1" si="0">IF(ROW()=B$18,(F21*H21)-(G21*H21),(F21*H21)-(G21*H21)+B20)</f>
        <v>9116</v>
      </c>
      <c r="C21" s="17">
        <f ca="1">A21-B21</f>
        <v>0</v>
      </c>
      <c r="D21" s="17">
        <f>IF(AND(F21&gt;0,ROW()&gt;C$18),N21-$N$21,0)-IF(AND(G21&gt;0,ROW()&gt;C$18),N21-$N$21,0)</f>
        <v>0</v>
      </c>
      <c r="E21" s="16">
        <f t="shared" ref="E21:E67" si="1">IF(ROW()=B$18,F21-G21,(F21-G21)+E20)</f>
        <v>100</v>
      </c>
      <c r="F21" s="16">
        <v>100</v>
      </c>
      <c r="G21" s="16"/>
      <c r="H21" s="16" vm="2568">
        <f ca="1">N21</f>
        <v>91.16</v>
      </c>
      <c r="I21" s="16" vm="3">
        <f ca="1"/>
        <v>44564</v>
      </c>
      <c r="J21" s="16" vm="2569">
        <f ca="1"/>
        <v>2997915</v>
      </c>
      <c r="K21" s="16" vm="2570">
        <f ca="1"/>
        <v>88.33</v>
      </c>
      <c r="L21" s="16" vm="2571">
        <f ca="1"/>
        <v>91.22</v>
      </c>
      <c r="M21" s="16" vm="2572">
        <f ca="1"/>
        <v>88.29</v>
      </c>
      <c r="N21" s="16" vm="2568">
        <f ca="1"/>
        <v>91.16</v>
      </c>
    </row>
    <row r="22" spans="1:14" x14ac:dyDescent="0.4">
      <c r="A22" s="15">
        <f t="shared" ref="A22:A67" ca="1" si="2">E22*N22</f>
        <v>9535</v>
      </c>
      <c r="B22" s="16">
        <f t="shared" ca="1" si="0"/>
        <v>9116</v>
      </c>
      <c r="C22" s="17">
        <f t="shared" ref="C22:C67" ca="1" si="3">A22-B22</f>
        <v>419</v>
      </c>
      <c r="D22" s="17">
        <f t="shared" ref="D22:D67" si="4">IF(AND(F22&gt;0,ROW()&gt;C$18),N22-$N$21,0)-IF(AND(G22&gt;0,ROW()&gt;C$18),N22-$N$21,0)</f>
        <v>0</v>
      </c>
      <c r="E22" s="16">
        <f t="shared" si="1"/>
        <v>100</v>
      </c>
      <c r="F22" s="16"/>
      <c r="G22" s="16"/>
      <c r="H22" s="16" vm="2573">
        <f t="shared" ref="H22:H67" ca="1" si="5">N22</f>
        <v>95.35</v>
      </c>
      <c r="I22" s="16" vm="9">
        <f ca="1"/>
        <v>44565</v>
      </c>
      <c r="J22" s="16" vm="2574">
        <f ca="1"/>
        <v>5716505</v>
      </c>
      <c r="K22" s="16" vm="2575">
        <f ca="1"/>
        <v>92.05</v>
      </c>
      <c r="L22" s="16" vm="2576">
        <f ca="1"/>
        <v>96.27</v>
      </c>
      <c r="M22" s="16" vm="2577">
        <f ca="1"/>
        <v>91.65</v>
      </c>
      <c r="N22" s="16" vm="2573">
        <f ca="1"/>
        <v>95.35</v>
      </c>
    </row>
    <row r="23" spans="1:14" x14ac:dyDescent="0.4">
      <c r="A23" s="15">
        <f t="shared" ca="1" si="2"/>
        <v>9360</v>
      </c>
      <c r="B23" s="16">
        <f t="shared" ca="1" si="0"/>
        <v>9116</v>
      </c>
      <c r="C23" s="17">
        <f t="shared" ca="1" si="3"/>
        <v>244</v>
      </c>
      <c r="D23" s="17">
        <f t="shared" si="4"/>
        <v>0</v>
      </c>
      <c r="E23" s="16">
        <f t="shared" si="1"/>
        <v>100</v>
      </c>
      <c r="F23" s="16"/>
      <c r="G23" s="16"/>
      <c r="H23" s="16" vm="2578">
        <f t="shared" ca="1" si="5"/>
        <v>93.6</v>
      </c>
      <c r="I23" s="16" vm="15">
        <f ca="1"/>
        <v>44566</v>
      </c>
      <c r="J23" s="16" vm="2579">
        <f ca="1"/>
        <v>6632080</v>
      </c>
      <c r="K23" s="16" vm="2580">
        <f ca="1"/>
        <v>97</v>
      </c>
      <c r="L23" s="16" vm="2581">
        <f ca="1"/>
        <v>97.33</v>
      </c>
      <c r="M23" s="16" vm="2582">
        <f ca="1"/>
        <v>93.55</v>
      </c>
      <c r="N23" s="16" vm="2578">
        <f ca="1"/>
        <v>93.6</v>
      </c>
    </row>
    <row r="24" spans="1:14" x14ac:dyDescent="0.4">
      <c r="A24" s="15">
        <f t="shared" ca="1" si="2"/>
        <v>9552</v>
      </c>
      <c r="B24" s="16">
        <f t="shared" ca="1" si="0"/>
        <v>9116</v>
      </c>
      <c r="C24" s="17">
        <f t="shared" ca="1" si="3"/>
        <v>436</v>
      </c>
      <c r="D24" s="17">
        <f t="shared" si="4"/>
        <v>0</v>
      </c>
      <c r="E24" s="16">
        <f t="shared" si="1"/>
        <v>100</v>
      </c>
      <c r="F24" s="16"/>
      <c r="G24" s="16"/>
      <c r="H24" s="16" vm="2583">
        <f t="shared" ca="1" si="5"/>
        <v>95.52</v>
      </c>
      <c r="I24" s="16" vm="21">
        <f ca="1"/>
        <v>44567</v>
      </c>
      <c r="J24" s="16" vm="2584">
        <f ca="1"/>
        <v>5254741</v>
      </c>
      <c r="K24" s="16" vm="2585">
        <f ca="1"/>
        <v>97.25</v>
      </c>
      <c r="L24" s="16" vm="2586">
        <f ca="1"/>
        <v>97.4</v>
      </c>
      <c r="M24" s="16" vm="2587">
        <f ca="1"/>
        <v>94.57</v>
      </c>
      <c r="N24" s="16" vm="2583">
        <f ca="1"/>
        <v>95.52</v>
      </c>
    </row>
    <row r="25" spans="1:14" x14ac:dyDescent="0.4">
      <c r="A25" s="15">
        <f t="shared" ca="1" si="2"/>
        <v>11779.199999999999</v>
      </c>
      <c r="B25" s="16">
        <f t="shared" ca="1" si="0"/>
        <v>11079.2</v>
      </c>
      <c r="C25" s="17">
        <f t="shared" ca="1" si="3"/>
        <v>699.99999999999818</v>
      </c>
      <c r="D25" s="17">
        <f t="shared" ca="1" si="4"/>
        <v>7</v>
      </c>
      <c r="E25" s="16">
        <f t="shared" si="1"/>
        <v>120</v>
      </c>
      <c r="F25" s="16">
        <v>20</v>
      </c>
      <c r="G25" s="16"/>
      <c r="H25" s="16" vm="2588">
        <f t="shared" ca="1" si="5"/>
        <v>98.16</v>
      </c>
      <c r="I25" s="16" vm="27">
        <f ca="1"/>
        <v>44568</v>
      </c>
      <c r="J25" s="16" vm="2589">
        <f ca="1"/>
        <v>6277812</v>
      </c>
      <c r="K25" s="16" vm="2590">
        <f ca="1"/>
        <v>96.01</v>
      </c>
      <c r="L25" s="16" vm="2591">
        <f ca="1"/>
        <v>98.27</v>
      </c>
      <c r="M25" s="16" vm="2592">
        <f ca="1"/>
        <v>94.89</v>
      </c>
      <c r="N25" s="16" vm="2588">
        <f ca="1"/>
        <v>98.16</v>
      </c>
    </row>
    <row r="26" spans="1:14" x14ac:dyDescent="0.4">
      <c r="A26" s="15">
        <f t="shared" ca="1" si="2"/>
        <v>11767.2</v>
      </c>
      <c r="B26" s="16">
        <f t="shared" ca="1" si="0"/>
        <v>11079.2</v>
      </c>
      <c r="C26" s="17">
        <f t="shared" ca="1" si="3"/>
        <v>688</v>
      </c>
      <c r="D26" s="17">
        <f t="shared" si="4"/>
        <v>0</v>
      </c>
      <c r="E26" s="16">
        <f t="shared" si="1"/>
        <v>120</v>
      </c>
      <c r="F26" s="16"/>
      <c r="G26" s="16"/>
      <c r="H26" s="16" vm="2593">
        <f t="shared" ca="1" si="5"/>
        <v>98.06</v>
      </c>
      <c r="I26" s="16" vm="33">
        <f ca="1"/>
        <v>44571</v>
      </c>
      <c r="J26" s="16" vm="2594">
        <f ca="1"/>
        <v>5381726</v>
      </c>
      <c r="K26" s="16" vm="2595">
        <f ca="1"/>
        <v>98.36</v>
      </c>
      <c r="L26" s="16" vm="2596">
        <f ca="1"/>
        <v>99.31</v>
      </c>
      <c r="M26" s="16" vm="2597">
        <f ca="1"/>
        <v>96.03</v>
      </c>
      <c r="N26" s="16" vm="2593">
        <f ca="1"/>
        <v>98.06</v>
      </c>
    </row>
    <row r="27" spans="1:14" x14ac:dyDescent="0.4">
      <c r="A27" s="15">
        <f t="shared" ca="1" si="2"/>
        <v>12264</v>
      </c>
      <c r="B27" s="16">
        <f t="shared" ca="1" si="0"/>
        <v>11079.2</v>
      </c>
      <c r="C27" s="17">
        <f t="shared" ca="1" si="3"/>
        <v>1184.7999999999993</v>
      </c>
      <c r="D27" s="17">
        <f t="shared" si="4"/>
        <v>0</v>
      </c>
      <c r="E27" s="16">
        <f t="shared" si="1"/>
        <v>120</v>
      </c>
      <c r="F27" s="16"/>
      <c r="G27" s="16"/>
      <c r="H27" s="16" vm="2598">
        <f t="shared" ca="1" si="5"/>
        <v>102.2</v>
      </c>
      <c r="I27" s="16" vm="39">
        <f ca="1"/>
        <v>44572</v>
      </c>
      <c r="J27" s="16" vm="2599">
        <f ca="1"/>
        <v>4866428</v>
      </c>
      <c r="K27" s="16" vm="2600">
        <f ca="1"/>
        <v>99.35</v>
      </c>
      <c r="L27" s="16" vm="2601">
        <f ca="1"/>
        <v>102.44</v>
      </c>
      <c r="M27" s="16" vm="2602">
        <f ca="1"/>
        <v>97.43</v>
      </c>
      <c r="N27" s="16" vm="2598">
        <f ca="1"/>
        <v>102.2</v>
      </c>
    </row>
    <row r="28" spans="1:14" x14ac:dyDescent="0.4">
      <c r="A28" s="15">
        <f t="shared" ca="1" si="2"/>
        <v>12332.4</v>
      </c>
      <c r="B28" s="16">
        <f t="shared" ca="1" si="0"/>
        <v>11079.2</v>
      </c>
      <c r="C28" s="17">
        <f t="shared" ca="1" si="3"/>
        <v>1253.1999999999989</v>
      </c>
      <c r="D28" s="17">
        <f t="shared" si="4"/>
        <v>0</v>
      </c>
      <c r="E28" s="16">
        <f t="shared" si="1"/>
        <v>120</v>
      </c>
      <c r="F28" s="16"/>
      <c r="G28" s="16"/>
      <c r="H28" s="16" vm="2603">
        <f t="shared" ca="1" si="5"/>
        <v>102.77</v>
      </c>
      <c r="I28" s="16" vm="45">
        <f ca="1"/>
        <v>44573</v>
      </c>
      <c r="J28" s="16" vm="2604">
        <f ca="1"/>
        <v>3953925</v>
      </c>
      <c r="K28" s="16" vm="489">
        <f ca="1"/>
        <v>103.29</v>
      </c>
      <c r="L28" s="16" vm="2605">
        <f ca="1"/>
        <v>103.5</v>
      </c>
      <c r="M28" s="16" vm="2606">
        <f ca="1"/>
        <v>101.25</v>
      </c>
      <c r="N28" s="16" vm="2603">
        <f ca="1"/>
        <v>102.77</v>
      </c>
    </row>
    <row r="29" spans="1:14" x14ac:dyDescent="0.4">
      <c r="A29" s="15">
        <f t="shared" ca="1" si="2"/>
        <v>12240</v>
      </c>
      <c r="B29" s="16">
        <f t="shared" ca="1" si="0"/>
        <v>11079.2</v>
      </c>
      <c r="C29" s="17">
        <f t="shared" ca="1" si="3"/>
        <v>1160.7999999999993</v>
      </c>
      <c r="D29" s="17">
        <f t="shared" si="4"/>
        <v>0</v>
      </c>
      <c r="E29" s="16">
        <f t="shared" si="1"/>
        <v>120</v>
      </c>
      <c r="F29" s="16"/>
      <c r="G29" s="16"/>
      <c r="H29" s="16" vm="2607">
        <f t="shared" ca="1" si="5"/>
        <v>102</v>
      </c>
      <c r="I29" s="16" vm="51">
        <f ca="1"/>
        <v>44574</v>
      </c>
      <c r="J29" s="16" vm="2608">
        <f ca="1"/>
        <v>3469211</v>
      </c>
      <c r="K29" s="16" vm="2609">
        <f ca="1"/>
        <v>101.5</v>
      </c>
      <c r="L29" s="16" vm="2610">
        <f ca="1"/>
        <v>103.35</v>
      </c>
      <c r="M29" s="16" vm="2611">
        <f ca="1"/>
        <v>100.62</v>
      </c>
      <c r="N29" s="16" vm="2607">
        <f ca="1"/>
        <v>102</v>
      </c>
    </row>
    <row r="30" spans="1:14" x14ac:dyDescent="0.4">
      <c r="A30" s="15">
        <f t="shared" ca="1" si="2"/>
        <v>12675.599999999999</v>
      </c>
      <c r="B30" s="16">
        <f t="shared" ca="1" si="0"/>
        <v>11079.2</v>
      </c>
      <c r="C30" s="17">
        <f t="shared" ca="1" si="3"/>
        <v>1596.3999999999978</v>
      </c>
      <c r="D30" s="17">
        <f t="shared" si="4"/>
        <v>0</v>
      </c>
      <c r="E30" s="16">
        <f t="shared" si="1"/>
        <v>120</v>
      </c>
      <c r="F30" s="16"/>
      <c r="G30" s="16"/>
      <c r="H30" s="16" vm="2612">
        <f t="shared" ca="1" si="5"/>
        <v>105.63</v>
      </c>
      <c r="I30" s="16" vm="55">
        <f ca="1"/>
        <v>44575</v>
      </c>
      <c r="J30" s="16" vm="2613">
        <f ca="1"/>
        <v>4752248</v>
      </c>
      <c r="K30" s="16" vm="2614">
        <f ca="1"/>
        <v>102.13</v>
      </c>
      <c r="L30" s="16" vm="2615">
        <f ca="1"/>
        <v>106.02</v>
      </c>
      <c r="M30" s="16" vm="2614">
        <f ca="1"/>
        <v>102.13</v>
      </c>
      <c r="N30" s="16" vm="2612">
        <f ca="1"/>
        <v>105.63</v>
      </c>
    </row>
    <row r="31" spans="1:14" x14ac:dyDescent="0.4">
      <c r="A31" s="15">
        <f t="shared" ca="1" si="2"/>
        <v>12680.4</v>
      </c>
      <c r="B31" s="16">
        <f t="shared" ca="1" si="0"/>
        <v>11079.2</v>
      </c>
      <c r="C31" s="17">
        <f t="shared" ca="1" si="3"/>
        <v>1601.1999999999989</v>
      </c>
      <c r="D31" s="17">
        <f t="shared" si="4"/>
        <v>0</v>
      </c>
      <c r="E31" s="16">
        <f t="shared" si="1"/>
        <v>120</v>
      </c>
      <c r="F31" s="16"/>
      <c r="G31" s="16"/>
      <c r="H31" s="16" vm="2616">
        <f t="shared" ca="1" si="5"/>
        <v>105.67</v>
      </c>
      <c r="I31" s="16" vm="61">
        <f ca="1"/>
        <v>44579</v>
      </c>
      <c r="J31" s="16" vm="2617">
        <f ca="1"/>
        <v>6206163</v>
      </c>
      <c r="K31" s="16" vm="481">
        <f ca="1"/>
        <v>107.6</v>
      </c>
      <c r="L31" s="16" vm="2618">
        <f ca="1"/>
        <v>107.99</v>
      </c>
      <c r="M31" s="16" vm="2619">
        <f ca="1"/>
        <v>104.32</v>
      </c>
      <c r="N31" s="16" vm="2616">
        <f ca="1"/>
        <v>105.67</v>
      </c>
    </row>
    <row r="32" spans="1:14" x14ac:dyDescent="0.4">
      <c r="A32" s="15">
        <f t="shared" ca="1" si="2"/>
        <v>12615.599999999999</v>
      </c>
      <c r="B32" s="16">
        <f t="shared" ca="1" si="0"/>
        <v>11079.2</v>
      </c>
      <c r="C32" s="17">
        <f t="shared" ca="1" si="3"/>
        <v>1536.3999999999978</v>
      </c>
      <c r="D32" s="17">
        <f t="shared" si="4"/>
        <v>0</v>
      </c>
      <c r="E32" s="16">
        <f t="shared" si="1"/>
        <v>120</v>
      </c>
      <c r="F32" s="16"/>
      <c r="G32" s="16"/>
      <c r="H32" s="16" vm="2620">
        <f t="shared" ca="1" si="5"/>
        <v>105.13</v>
      </c>
      <c r="I32" s="16" vm="67">
        <f ca="1"/>
        <v>44580</v>
      </c>
      <c r="J32" s="16" vm="2621">
        <f ca="1"/>
        <v>4935494</v>
      </c>
      <c r="K32" s="16" vm="2622">
        <f ca="1"/>
        <v>106.78</v>
      </c>
      <c r="L32" s="16" vm="2623">
        <f ca="1"/>
        <v>107.17</v>
      </c>
      <c r="M32" s="16" vm="2624">
        <f ca="1"/>
        <v>103.05</v>
      </c>
      <c r="N32" s="16" vm="2620">
        <f ca="1"/>
        <v>105.13</v>
      </c>
    </row>
    <row r="33" spans="1:14" x14ac:dyDescent="0.4">
      <c r="A33" s="15">
        <f t="shared" ca="1" si="2"/>
        <v>12420</v>
      </c>
      <c r="B33" s="16">
        <f t="shared" ca="1" si="0"/>
        <v>11079.2</v>
      </c>
      <c r="C33" s="17">
        <f t="shared" ca="1" si="3"/>
        <v>1340.7999999999993</v>
      </c>
      <c r="D33" s="17">
        <f t="shared" si="4"/>
        <v>0</v>
      </c>
      <c r="E33" s="16">
        <f t="shared" si="1"/>
        <v>120</v>
      </c>
      <c r="F33" s="16"/>
      <c r="G33" s="16"/>
      <c r="H33" s="16" vm="2605">
        <f t="shared" ca="1" si="5"/>
        <v>103.5</v>
      </c>
      <c r="I33" s="16" vm="73">
        <f ca="1"/>
        <v>44581</v>
      </c>
      <c r="J33" s="16" vm="2625">
        <f ca="1"/>
        <v>4863461</v>
      </c>
      <c r="K33" s="16" vm="2626">
        <f ca="1"/>
        <v>103.74</v>
      </c>
      <c r="L33" s="16" vm="2627">
        <f ca="1"/>
        <v>107.82</v>
      </c>
      <c r="M33" s="16" vm="2624">
        <f ca="1"/>
        <v>103.05</v>
      </c>
      <c r="N33" s="16" vm="2605">
        <f ca="1"/>
        <v>103.5</v>
      </c>
    </row>
    <row r="34" spans="1:14" x14ac:dyDescent="0.4">
      <c r="A34" s="15">
        <f t="shared" ca="1" si="2"/>
        <v>12075.599999999999</v>
      </c>
      <c r="B34" s="16">
        <f t="shared" ca="1" si="0"/>
        <v>11079.2</v>
      </c>
      <c r="C34" s="17">
        <f t="shared" ca="1" si="3"/>
        <v>996.39999999999782</v>
      </c>
      <c r="D34" s="17">
        <f t="shared" si="4"/>
        <v>0</v>
      </c>
      <c r="E34" s="16">
        <f t="shared" si="1"/>
        <v>120</v>
      </c>
      <c r="F34" s="16"/>
      <c r="G34" s="16"/>
      <c r="H34" s="16" vm="2628">
        <f t="shared" ca="1" si="5"/>
        <v>100.63</v>
      </c>
      <c r="I34" s="16" vm="79">
        <f ca="1"/>
        <v>44582</v>
      </c>
      <c r="J34" s="16" vm="2629">
        <f ca="1"/>
        <v>3801646</v>
      </c>
      <c r="K34" s="16" vm="2630">
        <f ca="1"/>
        <v>102.39</v>
      </c>
      <c r="L34" s="16" vm="2631">
        <f ca="1"/>
        <v>102.54</v>
      </c>
      <c r="M34" s="16" vm="2632">
        <f ca="1"/>
        <v>99.449799999999996</v>
      </c>
      <c r="N34" s="16" vm="2628">
        <f ca="1"/>
        <v>100.63</v>
      </c>
    </row>
    <row r="35" spans="1:14" x14ac:dyDescent="0.4">
      <c r="A35" s="15">
        <f t="shared" ca="1" si="2"/>
        <v>12277.2</v>
      </c>
      <c r="B35" s="16">
        <f t="shared" ca="1" si="0"/>
        <v>11079.2</v>
      </c>
      <c r="C35" s="17">
        <f t="shared" ca="1" si="3"/>
        <v>1198</v>
      </c>
      <c r="D35" s="17">
        <f t="shared" si="4"/>
        <v>0</v>
      </c>
      <c r="E35" s="16">
        <f t="shared" si="1"/>
        <v>120</v>
      </c>
      <c r="F35" s="16"/>
      <c r="G35" s="16"/>
      <c r="H35" s="16" vm="2633">
        <f t="shared" ca="1" si="5"/>
        <v>102.31</v>
      </c>
      <c r="I35" s="16" vm="85">
        <f ca="1"/>
        <v>44585</v>
      </c>
      <c r="J35" s="16" vm="2634">
        <f ca="1"/>
        <v>5917807</v>
      </c>
      <c r="K35" s="16" vm="2635">
        <f ca="1"/>
        <v>97.52</v>
      </c>
      <c r="L35" s="16" vm="2636">
        <f ca="1"/>
        <v>103.04</v>
      </c>
      <c r="M35" s="16" vm="2637">
        <f ca="1"/>
        <v>95.93</v>
      </c>
      <c r="N35" s="16" vm="2633">
        <f ca="1"/>
        <v>102.31</v>
      </c>
    </row>
    <row r="36" spans="1:14" x14ac:dyDescent="0.4">
      <c r="A36" s="15">
        <f t="shared" ca="1" si="2"/>
        <v>12832.8</v>
      </c>
      <c r="B36" s="16">
        <f t="shared" ca="1" si="0"/>
        <v>11079.2</v>
      </c>
      <c r="C36" s="17">
        <f t="shared" ca="1" si="3"/>
        <v>1753.5999999999985</v>
      </c>
      <c r="D36" s="17">
        <f t="shared" si="4"/>
        <v>0</v>
      </c>
      <c r="E36" s="16">
        <f t="shared" si="1"/>
        <v>120</v>
      </c>
      <c r="F36" s="16"/>
      <c r="G36" s="16"/>
      <c r="H36" s="16" vm="2638">
        <f t="shared" ca="1" si="5"/>
        <v>106.94</v>
      </c>
      <c r="I36" s="16" vm="91">
        <f ca="1"/>
        <v>44586</v>
      </c>
      <c r="J36" s="16" vm="2639">
        <f ca="1"/>
        <v>4764932</v>
      </c>
      <c r="K36" s="16" vm="2640">
        <f ca="1"/>
        <v>102.25</v>
      </c>
      <c r="L36" s="16" vm="2641">
        <f ca="1"/>
        <v>107.7</v>
      </c>
      <c r="M36" s="16" vm="2642">
        <f ca="1"/>
        <v>99.36</v>
      </c>
      <c r="N36" s="16" vm="2638">
        <f ca="1"/>
        <v>106.94</v>
      </c>
    </row>
    <row r="37" spans="1:14" x14ac:dyDescent="0.4">
      <c r="A37" s="15">
        <f t="shared" ca="1" si="2"/>
        <v>12903.6</v>
      </c>
      <c r="B37" s="16">
        <f t="shared" ca="1" si="0"/>
        <v>11079.2</v>
      </c>
      <c r="C37" s="17">
        <f t="shared" ca="1" si="3"/>
        <v>1824.3999999999996</v>
      </c>
      <c r="D37" s="17">
        <f t="shared" si="4"/>
        <v>0</v>
      </c>
      <c r="E37" s="16">
        <f t="shared" si="1"/>
        <v>120</v>
      </c>
      <c r="F37" s="16"/>
      <c r="G37" s="16"/>
      <c r="H37" s="16" vm="2643">
        <f t="shared" ca="1" si="5"/>
        <v>107.53</v>
      </c>
      <c r="I37" s="16" vm="97">
        <f ca="1"/>
        <v>44587</v>
      </c>
      <c r="J37" s="16" vm="2644">
        <f ca="1"/>
        <v>5122618</v>
      </c>
      <c r="K37" s="16" vm="2645">
        <f ca="1"/>
        <v>107.67</v>
      </c>
      <c r="L37" s="16" vm="2646">
        <f ca="1"/>
        <v>109.9</v>
      </c>
      <c r="M37" s="16" vm="2647">
        <f ca="1"/>
        <v>106.07</v>
      </c>
      <c r="N37" s="16" vm="2643">
        <f ca="1"/>
        <v>107.53</v>
      </c>
    </row>
    <row r="38" spans="1:14" x14ac:dyDescent="0.4">
      <c r="A38" s="15">
        <f t="shared" ca="1" si="2"/>
        <v>12072.5</v>
      </c>
      <c r="B38" s="16">
        <f t="shared" ca="1" si="0"/>
        <v>9981.7000000000007</v>
      </c>
      <c r="C38" s="17">
        <f t="shared" ca="1" si="3"/>
        <v>2090.7999999999993</v>
      </c>
      <c r="D38" s="17">
        <f t="shared" ca="1" si="4"/>
        <v>-18.590000000000003</v>
      </c>
      <c r="E38" s="16">
        <f t="shared" si="1"/>
        <v>110</v>
      </c>
      <c r="F38" s="16"/>
      <c r="G38" s="16">
        <v>10</v>
      </c>
      <c r="H38" s="16" vm="2648">
        <f t="shared" ca="1" si="5"/>
        <v>109.75</v>
      </c>
      <c r="I38" s="16" vm="103">
        <f ca="1"/>
        <v>44588</v>
      </c>
      <c r="J38" s="16" vm="2649">
        <f ca="1"/>
        <v>6218909</v>
      </c>
      <c r="K38" s="16" vm="2650">
        <f ca="1"/>
        <v>109.67</v>
      </c>
      <c r="L38" s="16" vm="2651">
        <f ca="1"/>
        <v>111.28</v>
      </c>
      <c r="M38" s="16" vm="2652">
        <f ca="1"/>
        <v>107.75</v>
      </c>
      <c r="N38" s="16" vm="2648">
        <f ca="1"/>
        <v>109.75</v>
      </c>
    </row>
    <row r="39" spans="1:14" x14ac:dyDescent="0.4">
      <c r="A39" s="15">
        <f t="shared" ca="1" si="2"/>
        <v>12067</v>
      </c>
      <c r="B39" s="16">
        <f t="shared" ca="1" si="0"/>
        <v>9981.7000000000007</v>
      </c>
      <c r="C39" s="17">
        <f t="shared" ca="1" si="3"/>
        <v>2085.2999999999993</v>
      </c>
      <c r="D39" s="17">
        <f t="shared" si="4"/>
        <v>0</v>
      </c>
      <c r="E39" s="16">
        <f t="shared" si="1"/>
        <v>110</v>
      </c>
      <c r="F39" s="16"/>
      <c r="G39" s="16"/>
      <c r="H39" s="16" vm="2653">
        <f t="shared" ca="1" si="5"/>
        <v>109.7</v>
      </c>
      <c r="I39" s="16" vm="109">
        <f ca="1"/>
        <v>44589</v>
      </c>
      <c r="J39" s="16" vm="2654">
        <f ca="1"/>
        <v>3832573</v>
      </c>
      <c r="K39" s="16" vm="2648">
        <f ca="1"/>
        <v>109.75</v>
      </c>
      <c r="L39" s="16" vm="2655">
        <f ca="1"/>
        <v>110.95</v>
      </c>
      <c r="M39" s="16" vm="2656">
        <f ca="1"/>
        <v>107.42</v>
      </c>
      <c r="N39" s="16" vm="2653">
        <f ca="1"/>
        <v>109.7</v>
      </c>
    </row>
    <row r="40" spans="1:14" x14ac:dyDescent="0.4">
      <c r="A40" s="15">
        <f t="shared" ca="1" si="2"/>
        <v>12262.800000000001</v>
      </c>
      <c r="B40" s="16">
        <f t="shared" ca="1" si="0"/>
        <v>9981.7000000000007</v>
      </c>
      <c r="C40" s="17">
        <f t="shared" ca="1" si="3"/>
        <v>2281.1000000000004</v>
      </c>
      <c r="D40" s="17">
        <f t="shared" si="4"/>
        <v>0</v>
      </c>
      <c r="E40" s="16">
        <f t="shared" si="1"/>
        <v>110</v>
      </c>
      <c r="F40" s="16"/>
      <c r="G40" s="16"/>
      <c r="H40" s="16" vm="2657">
        <f t="shared" ca="1" si="5"/>
        <v>111.48</v>
      </c>
      <c r="I40" s="16" vm="115">
        <f ca="1"/>
        <v>44592</v>
      </c>
      <c r="J40" s="16" vm="2658">
        <f ca="1"/>
        <v>5685030</v>
      </c>
      <c r="K40" s="16" vm="2659">
        <f ca="1"/>
        <v>110.53</v>
      </c>
      <c r="L40" s="16" vm="2660">
        <f ca="1"/>
        <v>113.2</v>
      </c>
      <c r="M40" s="16" vm="2661">
        <f ca="1"/>
        <v>107.68</v>
      </c>
      <c r="N40" s="16" vm="2657">
        <f ca="1"/>
        <v>111.48</v>
      </c>
    </row>
    <row r="41" spans="1:14" x14ac:dyDescent="0.4">
      <c r="A41" s="15">
        <f t="shared" ca="1" si="2"/>
        <v>12449.800000000001</v>
      </c>
      <c r="B41" s="16">
        <f t="shared" ca="1" si="0"/>
        <v>9981.7000000000007</v>
      </c>
      <c r="C41" s="17">
        <f t="shared" ca="1" si="3"/>
        <v>2468.1000000000004</v>
      </c>
      <c r="D41" s="17">
        <f t="shared" si="4"/>
        <v>0</v>
      </c>
      <c r="E41" s="16">
        <f t="shared" si="1"/>
        <v>110</v>
      </c>
      <c r="F41" s="16"/>
      <c r="G41" s="16"/>
      <c r="H41" s="16" vm="2662">
        <f t="shared" ca="1" si="5"/>
        <v>113.18</v>
      </c>
      <c r="I41" s="16" vm="121">
        <f ca="1"/>
        <v>44593</v>
      </c>
      <c r="J41" s="16" vm="2663">
        <f ca="1"/>
        <v>4590896</v>
      </c>
      <c r="K41" s="16" vm="2664">
        <f ca="1"/>
        <v>110.18</v>
      </c>
      <c r="L41" s="16" vm="2665">
        <f ca="1"/>
        <v>114.93</v>
      </c>
      <c r="M41" s="16" vm="476">
        <f ca="1"/>
        <v>109.97</v>
      </c>
      <c r="N41" s="16" vm="2662">
        <f ca="1"/>
        <v>113.18</v>
      </c>
    </row>
    <row r="42" spans="1:14" x14ac:dyDescent="0.4">
      <c r="A42" s="15">
        <f t="shared" ca="1" si="2"/>
        <v>12421.2</v>
      </c>
      <c r="B42" s="16">
        <f t="shared" ca="1" si="0"/>
        <v>9981.7000000000007</v>
      </c>
      <c r="C42" s="17">
        <f t="shared" ca="1" si="3"/>
        <v>2439.5</v>
      </c>
      <c r="D42" s="17">
        <f t="shared" si="4"/>
        <v>0</v>
      </c>
      <c r="E42" s="16">
        <f t="shared" si="1"/>
        <v>110</v>
      </c>
      <c r="F42" s="16"/>
      <c r="G42" s="16"/>
      <c r="H42" s="16" vm="2666">
        <f t="shared" ca="1" si="5"/>
        <v>112.92</v>
      </c>
      <c r="I42" s="16" vm="127">
        <f ca="1"/>
        <v>44594</v>
      </c>
      <c r="J42" s="16" vm="2667">
        <f ca="1"/>
        <v>4368281</v>
      </c>
      <c r="K42" s="16" vm="2668">
        <f ca="1"/>
        <v>112.54</v>
      </c>
      <c r="L42" s="16" vm="2669">
        <f ca="1"/>
        <v>113.26</v>
      </c>
      <c r="M42" s="16" vm="2670">
        <f ca="1"/>
        <v>109.26</v>
      </c>
      <c r="N42" s="16" vm="2666">
        <f ca="1"/>
        <v>112.92</v>
      </c>
    </row>
    <row r="43" spans="1:14" x14ac:dyDescent="0.4">
      <c r="A43" s="15">
        <f t="shared" ca="1" si="2"/>
        <v>12295.8</v>
      </c>
      <c r="B43" s="16">
        <f t="shared" ca="1" si="0"/>
        <v>9981.7000000000007</v>
      </c>
      <c r="C43" s="17">
        <f t="shared" ca="1" si="3"/>
        <v>2314.0999999999985</v>
      </c>
      <c r="D43" s="17">
        <f t="shared" si="4"/>
        <v>0</v>
      </c>
      <c r="E43" s="16">
        <f t="shared" si="1"/>
        <v>110</v>
      </c>
      <c r="F43" s="16"/>
      <c r="G43" s="16"/>
      <c r="H43" s="16" vm="2671">
        <f t="shared" ca="1" si="5"/>
        <v>111.78</v>
      </c>
      <c r="I43" s="16" vm="131">
        <f ca="1"/>
        <v>44595</v>
      </c>
      <c r="J43" s="16" vm="2672">
        <f ca="1"/>
        <v>3569037</v>
      </c>
      <c r="K43" s="16" vm="2673">
        <f ca="1"/>
        <v>112.25</v>
      </c>
      <c r="L43" s="16" vm="2674">
        <f ca="1"/>
        <v>112.97</v>
      </c>
      <c r="M43" s="16" vm="2675">
        <f ca="1"/>
        <v>109.95</v>
      </c>
      <c r="N43" s="16" vm="2671">
        <f ca="1"/>
        <v>111.78</v>
      </c>
    </row>
    <row r="44" spans="1:14" x14ac:dyDescent="0.4">
      <c r="A44" s="15">
        <f t="shared" ca="1" si="2"/>
        <v>12507</v>
      </c>
      <c r="B44" s="16">
        <f t="shared" ca="1" si="0"/>
        <v>9981.7000000000007</v>
      </c>
      <c r="C44" s="17">
        <f t="shared" ca="1" si="3"/>
        <v>2525.2999999999993</v>
      </c>
      <c r="D44" s="17">
        <f t="shared" si="4"/>
        <v>0</v>
      </c>
      <c r="E44" s="16">
        <f t="shared" si="1"/>
        <v>110</v>
      </c>
      <c r="F44" s="16"/>
      <c r="G44" s="16"/>
      <c r="H44" s="16" vm="2676">
        <f t="shared" ca="1" si="5"/>
        <v>113.7</v>
      </c>
      <c r="I44" s="16" vm="137">
        <f ca="1"/>
        <v>44596</v>
      </c>
      <c r="J44" s="16" vm="2677">
        <f ca="1"/>
        <v>3708267</v>
      </c>
      <c r="K44" s="16" vm="2678">
        <f ca="1"/>
        <v>113.31</v>
      </c>
      <c r="L44" s="16" vm="2679">
        <f ca="1"/>
        <v>116.53</v>
      </c>
      <c r="M44" s="16" vm="2680">
        <f ca="1"/>
        <v>112.93</v>
      </c>
      <c r="N44" s="16" vm="2676">
        <f ca="1"/>
        <v>113.7</v>
      </c>
    </row>
    <row r="45" spans="1:14" x14ac:dyDescent="0.4">
      <c r="A45" s="15">
        <f t="shared" ca="1" si="2"/>
        <v>12615.9</v>
      </c>
      <c r="B45" s="16">
        <f t="shared" ca="1" si="0"/>
        <v>9981.7000000000007</v>
      </c>
      <c r="C45" s="17">
        <f t="shared" ca="1" si="3"/>
        <v>2634.1999999999989</v>
      </c>
      <c r="D45" s="17">
        <f t="shared" si="4"/>
        <v>0</v>
      </c>
      <c r="E45" s="16">
        <f t="shared" si="1"/>
        <v>110</v>
      </c>
      <c r="F45" s="16"/>
      <c r="G45" s="16"/>
      <c r="H45" s="16" vm="2681">
        <f t="shared" ca="1" si="5"/>
        <v>114.69</v>
      </c>
      <c r="I45" s="16" vm="143">
        <f ca="1"/>
        <v>44599</v>
      </c>
      <c r="J45" s="16" vm="2682">
        <f ca="1"/>
        <v>3282839</v>
      </c>
      <c r="K45" s="16" vm="2683">
        <f ca="1"/>
        <v>113.34</v>
      </c>
      <c r="L45" s="16" vm="2684">
        <f ca="1"/>
        <v>116.285</v>
      </c>
      <c r="M45" s="16" vm="2685">
        <f ca="1"/>
        <v>111.41</v>
      </c>
      <c r="N45" s="16" vm="2681">
        <f ca="1"/>
        <v>114.69</v>
      </c>
    </row>
    <row r="46" spans="1:14" x14ac:dyDescent="0.4">
      <c r="A46" s="15">
        <f t="shared" ca="1" si="2"/>
        <v>12268.3</v>
      </c>
      <c r="B46" s="16">
        <f t="shared" ca="1" si="0"/>
        <v>9981.7000000000007</v>
      </c>
      <c r="C46" s="17">
        <f t="shared" ca="1" si="3"/>
        <v>2286.5999999999985</v>
      </c>
      <c r="D46" s="17">
        <f t="shared" si="4"/>
        <v>0</v>
      </c>
      <c r="E46" s="16">
        <f t="shared" si="1"/>
        <v>110</v>
      </c>
      <c r="F46" s="16"/>
      <c r="G46" s="16"/>
      <c r="H46" s="16" vm="2686">
        <f t="shared" ca="1" si="5"/>
        <v>111.53</v>
      </c>
      <c r="I46" s="16" vm="148">
        <f ca="1"/>
        <v>44600</v>
      </c>
      <c r="J46" s="16" vm="2687">
        <f ca="1"/>
        <v>5698363</v>
      </c>
      <c r="K46" s="16" vm="2688">
        <f ca="1"/>
        <v>113.4</v>
      </c>
      <c r="L46" s="16" vm="2689">
        <f ca="1"/>
        <v>113.61</v>
      </c>
      <c r="M46" s="16" vm="2690">
        <f ca="1"/>
        <v>109.565</v>
      </c>
      <c r="N46" s="16" vm="2686">
        <f ca="1"/>
        <v>111.53</v>
      </c>
    </row>
    <row r="47" spans="1:14" x14ac:dyDescent="0.4">
      <c r="A47" s="15">
        <f t="shared" ca="1" si="2"/>
        <v>13030.65</v>
      </c>
      <c r="B47" s="16">
        <f t="shared" ca="1" si="0"/>
        <v>10548.25</v>
      </c>
      <c r="C47" s="17">
        <f t="shared" ca="1" si="3"/>
        <v>2482.3999999999996</v>
      </c>
      <c r="D47" s="17">
        <f t="shared" ca="1" si="4"/>
        <v>22.150000000000006</v>
      </c>
      <c r="E47" s="16">
        <f t="shared" si="1"/>
        <v>115</v>
      </c>
      <c r="F47" s="16">
        <v>5</v>
      </c>
      <c r="G47" s="16"/>
      <c r="H47" s="16" vm="2678">
        <f t="shared" ca="1" si="5"/>
        <v>113.31</v>
      </c>
      <c r="I47" s="16" vm="153">
        <f ca="1"/>
        <v>44601</v>
      </c>
      <c r="J47" s="16" vm="2691">
        <f ca="1"/>
        <v>2969145</v>
      </c>
      <c r="K47" s="16" vm="2692">
        <f ca="1"/>
        <v>111.46</v>
      </c>
      <c r="L47" s="16" vm="2693">
        <f ca="1"/>
        <v>114.24</v>
      </c>
      <c r="M47" s="16" vm="2694">
        <f ca="1"/>
        <v>111.12</v>
      </c>
      <c r="N47" s="16" vm="2678">
        <f ca="1"/>
        <v>113.31</v>
      </c>
    </row>
    <row r="48" spans="1:14" x14ac:dyDescent="0.4">
      <c r="A48" s="15">
        <f t="shared" ca="1" si="2"/>
        <v>12955.9</v>
      </c>
      <c r="B48" s="16">
        <f t="shared" ca="1" si="0"/>
        <v>10548.25</v>
      </c>
      <c r="C48" s="17">
        <f t="shared" ca="1" si="3"/>
        <v>2407.6499999999996</v>
      </c>
      <c r="D48" s="17">
        <f t="shared" si="4"/>
        <v>0</v>
      </c>
      <c r="E48" s="16">
        <f t="shared" si="1"/>
        <v>115</v>
      </c>
      <c r="F48" s="16"/>
      <c r="G48" s="16"/>
      <c r="H48" s="16" vm="2695">
        <f t="shared" ca="1" si="5"/>
        <v>112.66</v>
      </c>
      <c r="I48" s="16" vm="159">
        <f ca="1"/>
        <v>44602</v>
      </c>
      <c r="J48" s="16" vm="2696">
        <f ca="1"/>
        <v>3861945</v>
      </c>
      <c r="K48" s="16" vm="2697">
        <f ca="1"/>
        <v>112.4</v>
      </c>
      <c r="L48" s="16" vm="2698">
        <f ca="1"/>
        <v>115.464</v>
      </c>
      <c r="M48" s="16" vm="2699">
        <f ca="1"/>
        <v>111.85</v>
      </c>
      <c r="N48" s="16" vm="2695">
        <f ca="1"/>
        <v>112.66</v>
      </c>
    </row>
    <row r="49" spans="1:14" x14ac:dyDescent="0.4">
      <c r="A49" s="15">
        <f t="shared" ca="1" si="2"/>
        <v>13426.25</v>
      </c>
      <c r="B49" s="16">
        <f t="shared" ca="1" si="0"/>
        <v>10548.25</v>
      </c>
      <c r="C49" s="17">
        <f t="shared" ca="1" si="3"/>
        <v>2878</v>
      </c>
      <c r="D49" s="17">
        <f t="shared" si="4"/>
        <v>0</v>
      </c>
      <c r="E49" s="16">
        <f t="shared" si="1"/>
        <v>115</v>
      </c>
      <c r="F49" s="16"/>
      <c r="G49" s="16"/>
      <c r="H49" s="16" vm="2700">
        <f t="shared" ca="1" si="5"/>
        <v>116.75</v>
      </c>
      <c r="I49" s="16" vm="165">
        <f ca="1"/>
        <v>44603</v>
      </c>
      <c r="J49" s="16" vm="2701">
        <f ca="1"/>
        <v>4732863</v>
      </c>
      <c r="K49" s="16" vm="2702">
        <f ca="1"/>
        <v>113.73</v>
      </c>
      <c r="L49" s="16" vm="2703">
        <f ca="1"/>
        <v>116.89</v>
      </c>
      <c r="M49" s="16" vm="2704">
        <f ca="1"/>
        <v>113.13</v>
      </c>
      <c r="N49" s="16" vm="2700">
        <f ca="1"/>
        <v>116.75</v>
      </c>
    </row>
    <row r="50" spans="1:14" x14ac:dyDescent="0.4">
      <c r="A50" s="15">
        <f t="shared" ca="1" si="2"/>
        <v>13042.15</v>
      </c>
      <c r="B50" s="16">
        <f t="shared" ca="1" si="0"/>
        <v>10548.25</v>
      </c>
      <c r="C50" s="17">
        <f t="shared" ca="1" si="3"/>
        <v>2493.8999999999996</v>
      </c>
      <c r="D50" s="17">
        <f t="shared" si="4"/>
        <v>0</v>
      </c>
      <c r="E50" s="16">
        <f t="shared" si="1"/>
        <v>115</v>
      </c>
      <c r="F50" s="16"/>
      <c r="G50" s="16"/>
      <c r="H50" s="16" vm="2705">
        <f t="shared" ca="1" si="5"/>
        <v>113.41</v>
      </c>
      <c r="I50" s="16" vm="170">
        <f ca="1"/>
        <v>44606</v>
      </c>
      <c r="J50" s="16" vm="2706">
        <f ca="1"/>
        <v>3960496</v>
      </c>
      <c r="K50" s="16" vm="2707">
        <f ca="1"/>
        <v>116.01</v>
      </c>
      <c r="L50" s="16" vm="2708">
        <f ca="1"/>
        <v>116.45</v>
      </c>
      <c r="M50" s="16" vm="2697">
        <f ca="1"/>
        <v>112.4</v>
      </c>
      <c r="N50" s="16" vm="2705">
        <f ca="1"/>
        <v>113.41</v>
      </c>
    </row>
    <row r="51" spans="1:14" x14ac:dyDescent="0.4">
      <c r="A51" s="15">
        <f t="shared" ca="1" si="2"/>
        <v>12753.5</v>
      </c>
      <c r="B51" s="16">
        <f t="shared" ca="1" si="0"/>
        <v>10548.25</v>
      </c>
      <c r="C51" s="17">
        <f t="shared" ca="1" si="3"/>
        <v>2205.25</v>
      </c>
      <c r="D51" s="17">
        <f t="shared" si="4"/>
        <v>0</v>
      </c>
      <c r="E51" s="16">
        <f t="shared" si="1"/>
        <v>115</v>
      </c>
      <c r="F51" s="16"/>
      <c r="G51" s="16"/>
      <c r="H51" s="16" vm="2709">
        <f t="shared" ca="1" si="5"/>
        <v>110.9</v>
      </c>
      <c r="I51" s="16" vm="175">
        <f ca="1"/>
        <v>44607</v>
      </c>
      <c r="J51" s="16" vm="2710">
        <f ca="1"/>
        <v>4002623</v>
      </c>
      <c r="K51" s="16" vm="2711">
        <f ca="1"/>
        <v>109.65</v>
      </c>
      <c r="L51" s="16" vm="2712">
        <f ca="1"/>
        <v>111.19</v>
      </c>
      <c r="M51" s="16" vm="2713">
        <f ca="1"/>
        <v>108.43</v>
      </c>
      <c r="N51" s="16" vm="2709">
        <f ca="1"/>
        <v>110.9</v>
      </c>
    </row>
    <row r="52" spans="1:14" x14ac:dyDescent="0.4">
      <c r="A52" s="15">
        <f t="shared" ca="1" si="2"/>
        <v>12853.55</v>
      </c>
      <c r="B52" s="16">
        <f t="shared" ca="1" si="0"/>
        <v>10548.25</v>
      </c>
      <c r="C52" s="17">
        <f t="shared" ca="1" si="3"/>
        <v>2305.2999999999993</v>
      </c>
      <c r="D52" s="17">
        <f t="shared" si="4"/>
        <v>0</v>
      </c>
      <c r="E52" s="16">
        <f t="shared" si="1"/>
        <v>115</v>
      </c>
      <c r="F52" s="16"/>
      <c r="G52" s="16"/>
      <c r="H52" s="16" vm="2714">
        <f t="shared" ca="1" si="5"/>
        <v>111.77</v>
      </c>
      <c r="I52" s="16" vm="181">
        <f ca="1"/>
        <v>44608</v>
      </c>
      <c r="J52" s="16" vm="2715">
        <f ca="1"/>
        <v>4041127</v>
      </c>
      <c r="K52" s="16" vm="2716">
        <f ca="1"/>
        <v>112.08</v>
      </c>
      <c r="L52" s="16" vm="2717">
        <f ca="1"/>
        <v>114.31</v>
      </c>
      <c r="M52" s="16" vm="2718">
        <f ca="1"/>
        <v>110.88</v>
      </c>
      <c r="N52" s="16" vm="2714">
        <f ca="1"/>
        <v>111.77</v>
      </c>
    </row>
    <row r="53" spans="1:14" x14ac:dyDescent="0.4">
      <c r="A53" s="15">
        <f t="shared" ca="1" si="2"/>
        <v>12949</v>
      </c>
      <c r="B53" s="16">
        <f t="shared" ca="1" si="0"/>
        <v>10548.25</v>
      </c>
      <c r="C53" s="17">
        <f t="shared" ca="1" si="3"/>
        <v>2400.75</v>
      </c>
      <c r="D53" s="17">
        <f t="shared" si="4"/>
        <v>0</v>
      </c>
      <c r="E53" s="16">
        <f t="shared" si="1"/>
        <v>115</v>
      </c>
      <c r="F53" s="16"/>
      <c r="G53" s="16"/>
      <c r="H53" s="16" vm="2719">
        <f t="shared" ca="1" si="5"/>
        <v>112.6</v>
      </c>
      <c r="I53" s="16" vm="186">
        <f ca="1"/>
        <v>44609</v>
      </c>
      <c r="J53" s="16" vm="2720">
        <f ca="1"/>
        <v>3049671</v>
      </c>
      <c r="K53" s="16" vm="2721">
        <f ca="1"/>
        <v>111.51</v>
      </c>
      <c r="L53" s="16" vm="2722">
        <f ca="1"/>
        <v>114.06</v>
      </c>
      <c r="M53" s="16" vm="2723">
        <f ca="1"/>
        <v>111.14</v>
      </c>
      <c r="N53" s="16" vm="2719">
        <f ca="1"/>
        <v>112.6</v>
      </c>
    </row>
    <row r="54" spans="1:14" x14ac:dyDescent="0.4">
      <c r="A54" s="15">
        <f t="shared" ca="1" si="2"/>
        <v>12836.300000000001</v>
      </c>
      <c r="B54" s="16">
        <f t="shared" ca="1" si="0"/>
        <v>10548.25</v>
      </c>
      <c r="C54" s="17">
        <f t="shared" ca="1" si="3"/>
        <v>2288.0500000000011</v>
      </c>
      <c r="D54" s="17">
        <f t="shared" si="4"/>
        <v>0</v>
      </c>
      <c r="E54" s="16">
        <f t="shared" si="1"/>
        <v>115</v>
      </c>
      <c r="F54" s="16"/>
      <c r="G54" s="16"/>
      <c r="H54" s="16" vm="2724">
        <f t="shared" ca="1" si="5"/>
        <v>111.62</v>
      </c>
      <c r="I54" s="16" vm="192">
        <f ca="1"/>
        <v>44610</v>
      </c>
      <c r="J54" s="16" vm="2725">
        <f ca="1"/>
        <v>3315504</v>
      </c>
      <c r="K54" s="16" vm="2726">
        <f ca="1"/>
        <v>110.57</v>
      </c>
      <c r="L54" s="16" vm="2727">
        <f ca="1"/>
        <v>112.76</v>
      </c>
      <c r="M54" s="16" vm="2728">
        <f ca="1"/>
        <v>110.45</v>
      </c>
      <c r="N54" s="16" vm="2724">
        <f ca="1"/>
        <v>111.62</v>
      </c>
    </row>
    <row r="55" spans="1:14" x14ac:dyDescent="0.4">
      <c r="A55" s="15">
        <f t="shared" ca="1" si="2"/>
        <v>10953</v>
      </c>
      <c r="B55" s="16">
        <f t="shared" ca="1" si="0"/>
        <v>8905.2999999999993</v>
      </c>
      <c r="C55" s="17">
        <f t="shared" ca="1" si="3"/>
        <v>2047.7000000000007</v>
      </c>
      <c r="D55" s="17">
        <f t="shared" ca="1" si="4"/>
        <v>-18.370000000000005</v>
      </c>
      <c r="E55" s="16">
        <f t="shared" si="1"/>
        <v>100</v>
      </c>
      <c r="F55" s="16"/>
      <c r="G55" s="16">
        <v>15</v>
      </c>
      <c r="H55" s="16" vm="2729">
        <f t="shared" ca="1" si="5"/>
        <v>109.53</v>
      </c>
      <c r="I55" s="16" vm="197">
        <f ca="1"/>
        <v>44614</v>
      </c>
      <c r="J55" s="16" vm="2730">
        <f ca="1"/>
        <v>4658592</v>
      </c>
      <c r="K55" s="16" vm="2731">
        <f ca="1"/>
        <v>116.87</v>
      </c>
      <c r="L55" s="16" vm="2732">
        <f ca="1"/>
        <v>116.97</v>
      </c>
      <c r="M55" s="16" vm="455">
        <f ca="1"/>
        <v>108</v>
      </c>
      <c r="N55" s="16" vm="2729">
        <f ca="1"/>
        <v>109.53</v>
      </c>
    </row>
    <row r="56" spans="1:14" x14ac:dyDescent="0.4">
      <c r="A56" s="15">
        <f t="shared" ca="1" si="2"/>
        <v>11033</v>
      </c>
      <c r="B56" s="16">
        <f t="shared" ca="1" si="0"/>
        <v>8905.2999999999993</v>
      </c>
      <c r="C56" s="17">
        <f t="shared" ca="1" si="3"/>
        <v>2127.7000000000007</v>
      </c>
      <c r="D56" s="17">
        <f t="shared" si="4"/>
        <v>0</v>
      </c>
      <c r="E56" s="16">
        <f t="shared" si="1"/>
        <v>100</v>
      </c>
      <c r="F56" s="16"/>
      <c r="G56" s="16"/>
      <c r="H56" s="16" vm="2733">
        <f t="shared" ca="1" si="5"/>
        <v>110.33</v>
      </c>
      <c r="I56" s="16" vm="201">
        <f ca="1"/>
        <v>44615</v>
      </c>
      <c r="J56" s="16" vm="2734">
        <f ca="1"/>
        <v>4606620</v>
      </c>
      <c r="K56" s="16" vm="2735">
        <f ca="1"/>
        <v>110.36</v>
      </c>
      <c r="L56" s="16" vm="2736">
        <f ca="1"/>
        <v>111.545</v>
      </c>
      <c r="M56" s="16" vm="2737">
        <f ca="1"/>
        <v>108.88</v>
      </c>
      <c r="N56" s="16" vm="2733">
        <f ca="1"/>
        <v>110.33</v>
      </c>
    </row>
    <row r="57" spans="1:14" x14ac:dyDescent="0.4">
      <c r="A57" s="15">
        <f t="shared" ca="1" si="2"/>
        <v>11010</v>
      </c>
      <c r="B57" s="16">
        <f t="shared" ca="1" si="0"/>
        <v>8905.2999999999993</v>
      </c>
      <c r="C57" s="17">
        <f t="shared" ca="1" si="3"/>
        <v>2104.7000000000007</v>
      </c>
      <c r="D57" s="17">
        <f t="shared" si="4"/>
        <v>0</v>
      </c>
      <c r="E57" s="16">
        <f t="shared" si="1"/>
        <v>100</v>
      </c>
      <c r="F57" s="16"/>
      <c r="G57" s="16"/>
      <c r="H57" s="16" vm="2738">
        <f t="shared" ca="1" si="5"/>
        <v>110.1</v>
      </c>
      <c r="I57" s="16" vm="207">
        <f ca="1"/>
        <v>44616</v>
      </c>
      <c r="J57" s="16" vm="2739">
        <f ca="1"/>
        <v>6777851</v>
      </c>
      <c r="K57" s="16" vm="461">
        <f ca="1"/>
        <v>113</v>
      </c>
      <c r="L57" s="16" vm="2740">
        <f ca="1"/>
        <v>113.19</v>
      </c>
      <c r="M57" s="16" vm="2741">
        <f ca="1"/>
        <v>106.27</v>
      </c>
      <c r="N57" s="16" vm="2738">
        <f ca="1"/>
        <v>110.1</v>
      </c>
    </row>
    <row r="58" spans="1:14" x14ac:dyDescent="0.4">
      <c r="A58" s="15">
        <f t="shared" ca="1" si="2"/>
        <v>10728</v>
      </c>
      <c r="B58" s="16">
        <f t="shared" ca="1" si="0"/>
        <v>8905.2999999999993</v>
      </c>
      <c r="C58" s="17">
        <f t="shared" ca="1" si="3"/>
        <v>1822.7000000000007</v>
      </c>
      <c r="D58" s="17">
        <f t="shared" si="4"/>
        <v>0</v>
      </c>
      <c r="E58" s="16">
        <f t="shared" si="1"/>
        <v>100</v>
      </c>
      <c r="F58" s="16"/>
      <c r="G58" s="16"/>
      <c r="H58" s="16" vm="2742">
        <f t="shared" ca="1" si="5"/>
        <v>107.28</v>
      </c>
      <c r="I58" s="16" vm="213">
        <f ca="1"/>
        <v>44617</v>
      </c>
      <c r="J58" s="16" vm="2743">
        <f ca="1"/>
        <v>10111292</v>
      </c>
      <c r="K58" s="16" vm="2744">
        <f ca="1"/>
        <v>111.24</v>
      </c>
      <c r="L58" s="16" vm="2745">
        <f ca="1"/>
        <v>112.2499</v>
      </c>
      <c r="M58" s="16" vm="2746">
        <f ca="1"/>
        <v>105.85</v>
      </c>
      <c r="N58" s="16" vm="2742">
        <f ca="1"/>
        <v>107.28</v>
      </c>
    </row>
    <row r="59" spans="1:14" x14ac:dyDescent="0.4">
      <c r="A59" s="15">
        <f t="shared" ca="1" si="2"/>
        <v>11492</v>
      </c>
      <c r="B59" s="16">
        <f t="shared" ca="1" si="0"/>
        <v>8905.2999999999993</v>
      </c>
      <c r="C59" s="17">
        <f t="shared" ca="1" si="3"/>
        <v>2586.7000000000007</v>
      </c>
      <c r="D59" s="17">
        <f t="shared" si="4"/>
        <v>0</v>
      </c>
      <c r="E59" s="16">
        <f t="shared" si="1"/>
        <v>100</v>
      </c>
      <c r="F59" s="16"/>
      <c r="G59" s="16"/>
      <c r="H59" s="16" vm="2747">
        <f t="shared" ca="1" si="5"/>
        <v>114.92</v>
      </c>
      <c r="I59" s="16" vm="219">
        <f ca="1"/>
        <v>44620</v>
      </c>
      <c r="J59" s="16" vm="2748">
        <f ca="1"/>
        <v>7793999</v>
      </c>
      <c r="K59" s="16" vm="2749">
        <f ca="1"/>
        <v>109.04</v>
      </c>
      <c r="L59" s="16" vm="2750">
        <f ca="1"/>
        <v>115.05</v>
      </c>
      <c r="M59" s="16" vm="2751">
        <f ca="1"/>
        <v>107.84</v>
      </c>
      <c r="N59" s="16" vm="2747">
        <f ca="1"/>
        <v>114.92</v>
      </c>
    </row>
    <row r="60" spans="1:14" x14ac:dyDescent="0.4">
      <c r="A60" s="15">
        <f t="shared" ca="1" si="2"/>
        <v>11641</v>
      </c>
      <c r="B60" s="16">
        <f t="shared" ca="1" si="0"/>
        <v>8905.2999999999993</v>
      </c>
      <c r="C60" s="17">
        <f t="shared" ca="1" si="3"/>
        <v>2735.7000000000007</v>
      </c>
      <c r="D60" s="17">
        <f t="shared" si="4"/>
        <v>0</v>
      </c>
      <c r="E60" s="16">
        <f t="shared" si="1"/>
        <v>100</v>
      </c>
      <c r="F60" s="16"/>
      <c r="G60" s="16"/>
      <c r="H60" s="16" vm="2752">
        <f t="shared" ca="1" si="5"/>
        <v>116.41</v>
      </c>
      <c r="I60" s="16" vm="225">
        <f ca="1"/>
        <v>44621</v>
      </c>
      <c r="J60" s="16" vm="2753">
        <f ca="1"/>
        <v>6225162</v>
      </c>
      <c r="K60" s="16" vm="2754">
        <f ca="1"/>
        <v>116</v>
      </c>
      <c r="L60" s="16" vm="2755">
        <f ca="1"/>
        <v>117.44</v>
      </c>
      <c r="M60" s="16" vm="2756">
        <f ca="1"/>
        <v>114.3828</v>
      </c>
      <c r="N60" s="16" vm="2752">
        <f ca="1"/>
        <v>116.41</v>
      </c>
    </row>
    <row r="61" spans="1:14" x14ac:dyDescent="0.4">
      <c r="A61" s="15">
        <f t="shared" ca="1" si="2"/>
        <v>11674</v>
      </c>
      <c r="B61" s="16">
        <f t="shared" ca="1" si="0"/>
        <v>8905.2999999999993</v>
      </c>
      <c r="C61" s="17">
        <f t="shared" ca="1" si="3"/>
        <v>2768.7000000000007</v>
      </c>
      <c r="D61" s="17">
        <f t="shared" si="4"/>
        <v>0</v>
      </c>
      <c r="E61" s="16">
        <f t="shared" si="1"/>
        <v>100</v>
      </c>
      <c r="F61" s="16"/>
      <c r="G61" s="16"/>
      <c r="H61" s="16" vm="2757">
        <f t="shared" ca="1" si="5"/>
        <v>116.74</v>
      </c>
      <c r="I61" s="16" vm="229">
        <f ca="1"/>
        <v>44622</v>
      </c>
      <c r="J61" s="16" vm="2758">
        <f ca="1"/>
        <v>4287660</v>
      </c>
      <c r="K61" s="16" vm="422">
        <f ca="1"/>
        <v>118</v>
      </c>
      <c r="L61" s="16" vm="2759">
        <f ca="1"/>
        <v>118.95</v>
      </c>
      <c r="M61" s="16" vm="2760">
        <f ca="1"/>
        <v>115.88</v>
      </c>
      <c r="N61" s="16" vm="2757">
        <f ca="1"/>
        <v>116.74</v>
      </c>
    </row>
    <row r="62" spans="1:14" x14ac:dyDescent="0.4">
      <c r="A62" s="15">
        <f t="shared" ca="1" si="2"/>
        <v>11629</v>
      </c>
      <c r="B62" s="16">
        <f t="shared" ca="1" si="0"/>
        <v>8905.2999999999993</v>
      </c>
      <c r="C62" s="17">
        <f t="shared" ca="1" si="3"/>
        <v>2723.7000000000007</v>
      </c>
      <c r="D62" s="17">
        <f t="shared" si="4"/>
        <v>0</v>
      </c>
      <c r="E62" s="16">
        <f t="shared" si="1"/>
        <v>100</v>
      </c>
      <c r="F62" s="16"/>
      <c r="G62" s="16"/>
      <c r="H62" s="16" vm="2761">
        <f t="shared" ca="1" si="5"/>
        <v>116.29</v>
      </c>
      <c r="I62" s="16" vm="235">
        <f ca="1"/>
        <v>44623</v>
      </c>
      <c r="J62" s="16" vm="2762">
        <f ca="1"/>
        <v>4147299</v>
      </c>
      <c r="K62" s="16" vm="2763">
        <f ca="1"/>
        <v>115.61</v>
      </c>
      <c r="L62" s="16" vm="2764">
        <f ca="1"/>
        <v>117.88</v>
      </c>
      <c r="M62" s="16" vm="2765">
        <f ca="1"/>
        <v>114.6001</v>
      </c>
      <c r="N62" s="16" vm="2761">
        <f ca="1"/>
        <v>116.29</v>
      </c>
    </row>
    <row r="63" spans="1:14" x14ac:dyDescent="0.4">
      <c r="A63" s="15">
        <f t="shared" ca="1" si="2"/>
        <v>11875</v>
      </c>
      <c r="B63" s="16">
        <f t="shared" ca="1" si="0"/>
        <v>8905.2999999999993</v>
      </c>
      <c r="C63" s="17">
        <f t="shared" ca="1" si="3"/>
        <v>2969.7000000000007</v>
      </c>
      <c r="D63" s="17">
        <f t="shared" si="4"/>
        <v>0</v>
      </c>
      <c r="E63" s="16">
        <f t="shared" si="1"/>
        <v>100</v>
      </c>
      <c r="F63" s="16"/>
      <c r="G63" s="16"/>
      <c r="H63" s="16" vm="2766">
        <f t="shared" ca="1" si="5"/>
        <v>118.75</v>
      </c>
      <c r="I63" s="16" vm="240">
        <f ca="1"/>
        <v>44624</v>
      </c>
      <c r="J63" s="16" vm="2767">
        <f ca="1"/>
        <v>4904851</v>
      </c>
      <c r="K63" s="16" vm="2768">
        <f ca="1"/>
        <v>116.68</v>
      </c>
      <c r="L63" s="16" vm="2769">
        <f ca="1"/>
        <v>120.53</v>
      </c>
      <c r="M63" s="16" vm="2770">
        <f ca="1"/>
        <v>116.31</v>
      </c>
      <c r="N63" s="16" vm="2766">
        <f ca="1"/>
        <v>118.75</v>
      </c>
    </row>
    <row r="64" spans="1:14" x14ac:dyDescent="0.4">
      <c r="A64" s="15">
        <f t="shared" ca="1" si="2"/>
        <v>12015</v>
      </c>
      <c r="B64" s="16">
        <f t="shared" ca="1" si="0"/>
        <v>8905.2999999999993</v>
      </c>
      <c r="C64" s="17">
        <f t="shared" ca="1" si="3"/>
        <v>3109.7000000000007</v>
      </c>
      <c r="D64" s="17">
        <f t="shared" si="4"/>
        <v>0</v>
      </c>
      <c r="E64" s="16">
        <f t="shared" si="1"/>
        <v>100</v>
      </c>
      <c r="F64" s="16"/>
      <c r="G64" s="16"/>
      <c r="H64" s="16" vm="2771">
        <f t="shared" ca="1" si="5"/>
        <v>120.15</v>
      </c>
      <c r="I64" s="16" vm="246">
        <f ca="1"/>
        <v>44627</v>
      </c>
      <c r="J64" s="16" vm="2772">
        <f ca="1"/>
        <v>5521302</v>
      </c>
      <c r="K64" s="16" vm="2773">
        <f ca="1"/>
        <v>120.02</v>
      </c>
      <c r="L64" s="16" vm="2774">
        <f ca="1"/>
        <v>121.78</v>
      </c>
      <c r="M64" s="16" vm="2775">
        <f ca="1"/>
        <v>116.54</v>
      </c>
      <c r="N64" s="16" vm="2771">
        <f ca="1"/>
        <v>120.15</v>
      </c>
    </row>
    <row r="65" spans="1:14" x14ac:dyDescent="0.4">
      <c r="A65" s="15">
        <f t="shared" ca="1" si="2"/>
        <v>11781</v>
      </c>
      <c r="B65" s="16">
        <f t="shared" ca="1" si="0"/>
        <v>8905.2999999999993</v>
      </c>
      <c r="C65" s="17">
        <f t="shared" ca="1" si="3"/>
        <v>2875.7000000000007</v>
      </c>
      <c r="D65" s="17">
        <f t="shared" si="4"/>
        <v>0</v>
      </c>
      <c r="E65" s="16">
        <f t="shared" si="1"/>
        <v>100</v>
      </c>
      <c r="F65" s="16"/>
      <c r="G65" s="16"/>
      <c r="H65" s="16" vm="2776">
        <f t="shared" ca="1" si="5"/>
        <v>117.81</v>
      </c>
      <c r="I65" s="16" vm="252">
        <f ca="1"/>
        <v>44628</v>
      </c>
      <c r="J65" s="16" vm="2777">
        <f ca="1"/>
        <v>7619906</v>
      </c>
      <c r="K65" s="16" vm="400">
        <f ca="1"/>
        <v>122</v>
      </c>
      <c r="L65" s="16" vm="2778">
        <f ca="1"/>
        <v>122.5</v>
      </c>
      <c r="M65" s="16" vm="2779">
        <f ca="1"/>
        <v>113.01</v>
      </c>
      <c r="N65" s="16" vm="2776">
        <f ca="1"/>
        <v>117.81</v>
      </c>
    </row>
    <row r="66" spans="1:14" x14ac:dyDescent="0.4">
      <c r="A66" s="15">
        <f t="shared" ca="1" si="2"/>
        <v>11377</v>
      </c>
      <c r="B66" s="16">
        <f t="shared" ca="1" si="0"/>
        <v>8905.2999999999993</v>
      </c>
      <c r="C66" s="17">
        <f t="shared" ca="1" si="3"/>
        <v>2471.7000000000007</v>
      </c>
      <c r="D66" s="17">
        <f t="shared" si="4"/>
        <v>0</v>
      </c>
      <c r="E66" s="16">
        <f t="shared" si="1"/>
        <v>100</v>
      </c>
      <c r="F66" s="16"/>
      <c r="G66" s="16"/>
      <c r="H66" s="16" vm="2780">
        <f t="shared" ca="1" si="5"/>
        <v>113.77</v>
      </c>
      <c r="I66" s="16" vm="258">
        <f ca="1"/>
        <v>44629</v>
      </c>
      <c r="J66" s="16" vm="2781">
        <f ca="1"/>
        <v>5747749</v>
      </c>
      <c r="K66" s="16" vm="2782">
        <f ca="1"/>
        <v>114.35</v>
      </c>
      <c r="L66" s="16" vm="2783">
        <f ca="1"/>
        <v>116.35</v>
      </c>
      <c r="M66" s="16" vm="2784">
        <f ca="1"/>
        <v>111.53149999999999</v>
      </c>
      <c r="N66" s="16" vm="2780">
        <f ca="1"/>
        <v>113.77</v>
      </c>
    </row>
    <row r="67" spans="1:14" x14ac:dyDescent="0.4">
      <c r="A67" s="15">
        <f t="shared" ca="1" si="2"/>
        <v>11988</v>
      </c>
      <c r="B67" s="16">
        <f t="shared" ca="1" si="0"/>
        <v>8905.2999999999993</v>
      </c>
      <c r="C67" s="17">
        <f t="shared" ca="1" si="3"/>
        <v>3082.7000000000007</v>
      </c>
      <c r="D67" s="17">
        <f t="shared" si="4"/>
        <v>0</v>
      </c>
      <c r="E67" s="16">
        <f t="shared" si="1"/>
        <v>100</v>
      </c>
      <c r="F67" s="16"/>
      <c r="G67" s="16"/>
      <c r="H67" s="16" vm="2785">
        <f t="shared" ca="1" si="5"/>
        <v>119.88</v>
      </c>
      <c r="I67" s="16" vm="264">
        <f ca="1"/>
        <v>44630</v>
      </c>
      <c r="J67" s="16" vm="2786">
        <f ca="1"/>
        <v>5386852</v>
      </c>
      <c r="K67" s="16" vm="2787">
        <f ca="1"/>
        <v>115.37</v>
      </c>
      <c r="L67" s="16" vm="2788">
        <f ca="1"/>
        <v>120.57</v>
      </c>
      <c r="M67" s="16" vm="2789">
        <f ca="1"/>
        <v>113.99</v>
      </c>
      <c r="N67" s="16" vm="2785">
        <f ca="1"/>
        <v>119.88</v>
      </c>
    </row>
    <row r="68" spans="1:14" x14ac:dyDescent="0.4">
      <c r="I68" s="10" vm="269">
        <f ca="1"/>
        <v>44631</v>
      </c>
      <c r="J68" s="10" vm="2790">
        <f ca="1"/>
        <v>3963639</v>
      </c>
      <c r="K68" s="10" vm="2791">
        <f ca="1"/>
        <v>117.82</v>
      </c>
      <c r="L68" s="10" vm="2792">
        <f ca="1"/>
        <v>119.309</v>
      </c>
      <c r="M68" s="10" vm="2793">
        <f ca="1"/>
        <v>115.3</v>
      </c>
      <c r="N68" s="10" vm="2768">
        <f ca="1"/>
        <v>116.68</v>
      </c>
    </row>
  </sheetData>
  <conditionalFormatting sqref="C21:D21 C22:C66 D22:D67">
    <cfRule type="cellIs" dxfId="39" priority="3" operator="greaterThan">
      <formula>0</formula>
    </cfRule>
    <cfRule type="cellIs" dxfId="38" priority="4" operator="lessThan">
      <formula>0</formula>
    </cfRule>
  </conditionalFormatting>
  <conditionalFormatting sqref="C67">
    <cfRule type="cellIs" dxfId="37" priority="1" operator="greaterThan">
      <formula>0</formula>
    </cfRule>
    <cfRule type="cellIs" dxfId="36" priority="2" operator="lessThan">
      <formula>0</formula>
    </cfRule>
  </conditionalFormatting>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8D5AE-660B-4F8C-A8C6-3351C190A6C5}">
  <dimension ref="A1:N68"/>
  <sheetViews>
    <sheetView zoomScale="66" zoomScaleNormal="55" workbookViewId="0">
      <selection activeCell="I20" sqref="I20:N20"/>
    </sheetView>
  </sheetViews>
  <sheetFormatPr defaultColWidth="8.86328125" defaultRowHeight="13.9" x14ac:dyDescent="0.4"/>
  <cols>
    <col min="1" max="1" width="18.6640625" style="10" bestFit="1" customWidth="1"/>
    <col min="2" max="2" width="14.3984375" style="10" customWidth="1"/>
    <col min="3" max="3" width="13.59765625" style="10" customWidth="1"/>
    <col min="4" max="4" width="15.86328125" style="10" customWidth="1"/>
    <col min="5" max="5" width="35.796875" style="10" customWidth="1"/>
    <col min="6" max="6" width="18.9296875" style="10" customWidth="1"/>
    <col min="7" max="7" width="14.265625" style="10" customWidth="1"/>
    <col min="8" max="8" width="21.1328125" style="10" customWidth="1"/>
    <col min="9" max="9" width="12.6640625" style="10" customWidth="1"/>
    <col min="10" max="10" width="15.19921875" style="10" customWidth="1"/>
    <col min="11" max="11" width="13.33203125" style="10" customWidth="1"/>
    <col min="12" max="14" width="12.1328125" style="10" customWidth="1"/>
    <col min="15" max="16384" width="8.86328125" style="10"/>
  </cols>
  <sheetData>
    <row r="1" spans="1:14" ht="30.4" x14ac:dyDescent="0.8">
      <c r="A1" s="21" t="e" vm="2794">
        <v>#VALUE!</v>
      </c>
      <c r="B1" s="19"/>
      <c r="C1" s="19"/>
      <c r="D1" s="19"/>
      <c r="E1" s="19"/>
      <c r="F1" s="19"/>
      <c r="G1" s="19"/>
      <c r="H1" s="19"/>
      <c r="I1" s="19"/>
      <c r="J1" s="19"/>
      <c r="K1" s="19"/>
      <c r="L1" s="19"/>
      <c r="M1" s="19"/>
      <c r="N1" s="19"/>
    </row>
    <row r="3" spans="1:14" ht="18.75" x14ac:dyDescent="0.5">
      <c r="A3" s="11" t="s">
        <v>96</v>
      </c>
      <c r="B3" s="12">
        <f ca="1">MIN(N21:N66)</f>
        <v>56.21</v>
      </c>
      <c r="E3" s="11" t="s">
        <v>122</v>
      </c>
      <c r="F3" s="12">
        <f ca="1">SUM(A21:A67)</f>
        <v>351310.35</v>
      </c>
      <c r="I3" s="13">
        <v>44562</v>
      </c>
    </row>
    <row r="4" spans="1:14" ht="18.75" x14ac:dyDescent="0.5">
      <c r="A4" s="11" t="s">
        <v>97</v>
      </c>
      <c r="B4" s="14">
        <f ca="1">MAX(N21:N66)</f>
        <v>90.66</v>
      </c>
    </row>
    <row r="6" spans="1:14" x14ac:dyDescent="0.4">
      <c r="A6" s="10" t="s">
        <v>85</v>
      </c>
    </row>
    <row r="17" spans="1:14" x14ac:dyDescent="0.4">
      <c r="B17" s="10" t="s">
        <v>99</v>
      </c>
      <c r="C17" s="10" t="s">
        <v>95</v>
      </c>
    </row>
    <row r="18" spans="1:14" x14ac:dyDescent="0.4">
      <c r="A18" s="10" t="s">
        <v>86</v>
      </c>
      <c r="B18" s="10">
        <v>21</v>
      </c>
      <c r="C18" s="10">
        <v>22</v>
      </c>
    </row>
    <row r="20" spans="1:14" ht="15" x14ac:dyDescent="0.4">
      <c r="A20" s="20" t="s">
        <v>87</v>
      </c>
      <c r="B20" s="20" t="s">
        <v>88</v>
      </c>
      <c r="C20" s="20" t="s">
        <v>89</v>
      </c>
      <c r="D20" s="20" t="s">
        <v>95</v>
      </c>
      <c r="E20" s="20" t="s">
        <v>123</v>
      </c>
      <c r="F20" s="20" t="s">
        <v>90</v>
      </c>
      <c r="G20" s="20" t="s">
        <v>91</v>
      </c>
      <c r="H20" s="20" t="s">
        <v>92</v>
      </c>
      <c r="I20" s="22" t="str" cm="1">
        <f t="array" aca="1" ref="I20:N68" ca="1">_xlfn.STOCKHISTORY(A1,I3,TODAY(),0,1,0,5,2,3,4,1)</f>
        <v>Date</v>
      </c>
      <c r="J20" s="22" t="str">
        <f ca="1"/>
        <v>Volume</v>
      </c>
      <c r="K20" s="22" t="str">
        <f ca="1"/>
        <v>Open</v>
      </c>
      <c r="L20" s="22" t="str">
        <f ca="1"/>
        <v>High</v>
      </c>
      <c r="M20" s="22" t="str">
        <f ca="1"/>
        <v>Low</v>
      </c>
      <c r="N20" s="22" t="str">
        <f ca="1"/>
        <v>Close</v>
      </c>
    </row>
    <row r="21" spans="1:14" x14ac:dyDescent="0.4">
      <c r="A21" s="15">
        <f ca="1">E21*N21</f>
        <v>6036</v>
      </c>
      <c r="B21" s="16">
        <f t="shared" ref="B21:B67" ca="1" si="0">IF(ROW()=B$18,(F21*H21)-(G21*H21),(F21*H21)-(G21*H21)+B20)</f>
        <v>6036</v>
      </c>
      <c r="C21" s="17">
        <f ca="1">A21-B21</f>
        <v>0</v>
      </c>
      <c r="D21" s="17">
        <f>IF(AND(F21&gt;0,ROW()&gt;C$18),N21-$N$21,0)-IF(AND(G21&gt;0,ROW()&gt;C$18),N21-$N$21,0)</f>
        <v>0</v>
      </c>
      <c r="E21" s="16">
        <f t="shared" ref="E21:E67" si="1">IF(ROW()=B$18,F21-G21,(F21-G21)+E20)</f>
        <v>100</v>
      </c>
      <c r="F21" s="16">
        <v>100</v>
      </c>
      <c r="G21" s="16"/>
      <c r="H21" s="16" vm="2795">
        <f ca="1">N21</f>
        <v>60.36</v>
      </c>
      <c r="I21" s="16" vm="3">
        <f ca="1"/>
        <v>44564</v>
      </c>
      <c r="J21" s="16" vm="2796">
        <f ca="1"/>
        <v>6208442</v>
      </c>
      <c r="K21" s="16" vm="2797">
        <f ca="1"/>
        <v>60.24</v>
      </c>
      <c r="L21" s="16" vm="2798">
        <f ca="1"/>
        <v>62.61</v>
      </c>
      <c r="M21" s="16" vm="2799">
        <f ca="1"/>
        <v>60.09</v>
      </c>
      <c r="N21" s="16" vm="2795">
        <f ca="1"/>
        <v>60.36</v>
      </c>
    </row>
    <row r="22" spans="1:14" x14ac:dyDescent="0.4">
      <c r="A22" s="15">
        <f t="shared" ref="A22:A67" ca="1" si="2">E22*N22</f>
        <v>5753</v>
      </c>
      <c r="B22" s="16">
        <f t="shared" ca="1" si="0"/>
        <v>6036</v>
      </c>
      <c r="C22" s="17">
        <f t="shared" ref="C22:C67" ca="1" si="3">A22-B22</f>
        <v>-283</v>
      </c>
      <c r="D22" s="17">
        <f t="shared" ref="D22:D67" si="4">IF(AND(F22&gt;0,ROW()&gt;C$18),N22-$N$21,0)-IF(AND(G22&gt;0,ROW()&gt;C$18),N22-$N$21,0)</f>
        <v>0</v>
      </c>
      <c r="E22" s="16">
        <f t="shared" si="1"/>
        <v>100</v>
      </c>
      <c r="F22" s="16"/>
      <c r="G22" s="16"/>
      <c r="H22" s="16" vm="2559">
        <f t="shared" ref="H22:H67" ca="1" si="5">N22</f>
        <v>57.53</v>
      </c>
      <c r="I22" s="16" vm="9">
        <f ca="1"/>
        <v>44565</v>
      </c>
      <c r="J22" s="16" vm="2800">
        <f ca="1"/>
        <v>7980653</v>
      </c>
      <c r="K22" s="16" vm="2801">
        <f ca="1"/>
        <v>60.68</v>
      </c>
      <c r="L22" s="16" vm="2802">
        <f ca="1"/>
        <v>61.15</v>
      </c>
      <c r="M22" s="16" vm="2803">
        <f ca="1"/>
        <v>57.21</v>
      </c>
      <c r="N22" s="16" vm="2559">
        <f ca="1"/>
        <v>57.53</v>
      </c>
    </row>
    <row r="23" spans="1:14" x14ac:dyDescent="0.4">
      <c r="A23" s="15">
        <f t="shared" ca="1" si="2"/>
        <v>5855</v>
      </c>
      <c r="B23" s="16">
        <f t="shared" ca="1" si="0"/>
        <v>6036</v>
      </c>
      <c r="C23" s="17">
        <f t="shared" ca="1" si="3"/>
        <v>-181</v>
      </c>
      <c r="D23" s="17">
        <f t="shared" si="4"/>
        <v>0</v>
      </c>
      <c r="E23" s="16">
        <f t="shared" si="1"/>
        <v>100</v>
      </c>
      <c r="F23" s="16"/>
      <c r="G23" s="16"/>
      <c r="H23" s="16" vm="2804">
        <f t="shared" ca="1" si="5"/>
        <v>58.55</v>
      </c>
      <c r="I23" s="16" vm="15">
        <f ca="1"/>
        <v>44566</v>
      </c>
      <c r="J23" s="16" vm="2805">
        <f ca="1"/>
        <v>7599751</v>
      </c>
      <c r="K23" s="16" vm="2806">
        <f ca="1"/>
        <v>58.95</v>
      </c>
      <c r="L23" s="16" vm="2807">
        <f ca="1"/>
        <v>61.79</v>
      </c>
      <c r="M23" s="16" vm="2808">
        <f ca="1"/>
        <v>58.445</v>
      </c>
      <c r="N23" s="16" vm="2804">
        <f ca="1"/>
        <v>58.55</v>
      </c>
    </row>
    <row r="24" spans="1:14" x14ac:dyDescent="0.4">
      <c r="A24" s="15">
        <f t="shared" ca="1" si="2"/>
        <v>5845</v>
      </c>
      <c r="B24" s="16">
        <f t="shared" ca="1" si="0"/>
        <v>6036</v>
      </c>
      <c r="C24" s="17">
        <f t="shared" ca="1" si="3"/>
        <v>-191</v>
      </c>
      <c r="D24" s="17">
        <f t="shared" si="4"/>
        <v>0</v>
      </c>
      <c r="E24" s="16">
        <f t="shared" si="1"/>
        <v>100</v>
      </c>
      <c r="F24" s="16"/>
      <c r="G24" s="16"/>
      <c r="H24" s="16" vm="2809">
        <f t="shared" ca="1" si="5"/>
        <v>58.45</v>
      </c>
      <c r="I24" s="16" vm="21">
        <f ca="1"/>
        <v>44567</v>
      </c>
      <c r="J24" s="16" vm="2810">
        <f ca="1"/>
        <v>4363058</v>
      </c>
      <c r="K24" s="16" vm="2811">
        <f ca="1"/>
        <v>58.94</v>
      </c>
      <c r="L24" s="16" vm="2812">
        <f ca="1"/>
        <v>59.491100000000003</v>
      </c>
      <c r="M24" s="16" vm="2813">
        <f ca="1"/>
        <v>57.25</v>
      </c>
      <c r="N24" s="16" vm="2809">
        <f ca="1"/>
        <v>58.45</v>
      </c>
    </row>
    <row r="25" spans="1:14" x14ac:dyDescent="0.4">
      <c r="A25" s="15">
        <f t="shared" ca="1" si="2"/>
        <v>7484.4</v>
      </c>
      <c r="B25" s="16">
        <f t="shared" ca="1" si="0"/>
        <v>7283.4</v>
      </c>
      <c r="C25" s="17">
        <f t="shared" ca="1" si="3"/>
        <v>201</v>
      </c>
      <c r="D25" s="17">
        <f t="shared" ca="1" si="4"/>
        <v>2.009999999999998</v>
      </c>
      <c r="E25" s="16">
        <f t="shared" si="1"/>
        <v>120</v>
      </c>
      <c r="F25" s="16">
        <v>20</v>
      </c>
      <c r="G25" s="16"/>
      <c r="H25" s="16" vm="2814">
        <f t="shared" ca="1" si="5"/>
        <v>62.37</v>
      </c>
      <c r="I25" s="16" vm="27">
        <f ca="1"/>
        <v>44568</v>
      </c>
      <c r="J25" s="16" vm="2815">
        <f ca="1"/>
        <v>8071270</v>
      </c>
      <c r="K25" s="16" vm="2816">
        <f ca="1"/>
        <v>60.14</v>
      </c>
      <c r="L25" s="16" vm="2817">
        <f ca="1"/>
        <v>62.89</v>
      </c>
      <c r="M25" s="16" vm="2818">
        <f ca="1"/>
        <v>59.65</v>
      </c>
      <c r="N25" s="16" vm="2814">
        <f ca="1"/>
        <v>62.37</v>
      </c>
    </row>
    <row r="26" spans="1:14" x14ac:dyDescent="0.4">
      <c r="A26" s="15">
        <f t="shared" ca="1" si="2"/>
        <v>7384.8</v>
      </c>
      <c r="B26" s="16">
        <f t="shared" ca="1" si="0"/>
        <v>7283.4</v>
      </c>
      <c r="C26" s="17">
        <f t="shared" ca="1" si="3"/>
        <v>101.40000000000055</v>
      </c>
      <c r="D26" s="17">
        <f t="shared" si="4"/>
        <v>0</v>
      </c>
      <c r="E26" s="16">
        <f t="shared" si="1"/>
        <v>120</v>
      </c>
      <c r="F26" s="16"/>
      <c r="G26" s="16"/>
      <c r="H26" s="16" vm="2819">
        <f t="shared" ca="1" si="5"/>
        <v>61.54</v>
      </c>
      <c r="I26" s="16" vm="33">
        <f ca="1"/>
        <v>44571</v>
      </c>
      <c r="J26" s="16" vm="2820">
        <f ca="1"/>
        <v>5653472</v>
      </c>
      <c r="K26" s="16" vm="2821">
        <f ca="1"/>
        <v>61.62</v>
      </c>
      <c r="L26" s="16" vm="2822">
        <f ca="1"/>
        <v>62.71</v>
      </c>
      <c r="M26" s="16" vm="2823">
        <f ca="1"/>
        <v>60.441000000000003</v>
      </c>
      <c r="N26" s="16" vm="2819">
        <f ca="1"/>
        <v>61.54</v>
      </c>
    </row>
    <row r="27" spans="1:14" x14ac:dyDescent="0.4">
      <c r="A27" s="15">
        <f t="shared" ca="1" si="2"/>
        <v>7464</v>
      </c>
      <c r="B27" s="16">
        <f t="shared" ca="1" si="0"/>
        <v>7283.4</v>
      </c>
      <c r="C27" s="17">
        <f t="shared" ca="1" si="3"/>
        <v>180.60000000000036</v>
      </c>
      <c r="D27" s="17">
        <f t="shared" si="4"/>
        <v>0</v>
      </c>
      <c r="E27" s="16">
        <f t="shared" si="1"/>
        <v>120</v>
      </c>
      <c r="F27" s="16"/>
      <c r="G27" s="16"/>
      <c r="H27" s="16" vm="2824">
        <f t="shared" ca="1" si="5"/>
        <v>62.2</v>
      </c>
      <c r="I27" s="16" vm="39">
        <f ca="1"/>
        <v>44572</v>
      </c>
      <c r="J27" s="16" vm="2825">
        <f ca="1"/>
        <v>6003582</v>
      </c>
      <c r="K27" s="16" vm="2826">
        <f ca="1"/>
        <v>60.71</v>
      </c>
      <c r="L27" s="16" vm="2827">
        <f ca="1"/>
        <v>62.25</v>
      </c>
      <c r="M27" s="16" vm="2828">
        <f ca="1"/>
        <v>59.12</v>
      </c>
      <c r="N27" s="16" vm="2824">
        <f ca="1"/>
        <v>62.2</v>
      </c>
    </row>
    <row r="28" spans="1:14" x14ac:dyDescent="0.4">
      <c r="A28" s="15">
        <f t="shared" ca="1" si="2"/>
        <v>7425.6</v>
      </c>
      <c r="B28" s="16">
        <f t="shared" ca="1" si="0"/>
        <v>7283.4</v>
      </c>
      <c r="C28" s="17">
        <f t="shared" ca="1" si="3"/>
        <v>142.20000000000073</v>
      </c>
      <c r="D28" s="17">
        <f t="shared" si="4"/>
        <v>0</v>
      </c>
      <c r="E28" s="16">
        <f t="shared" si="1"/>
        <v>120</v>
      </c>
      <c r="F28" s="16"/>
      <c r="G28" s="16"/>
      <c r="H28" s="16" vm="2829">
        <f t="shared" ca="1" si="5"/>
        <v>61.88</v>
      </c>
      <c r="I28" s="16" vm="45">
        <f ca="1"/>
        <v>44573</v>
      </c>
      <c r="J28" s="16" vm="2830">
        <f ca="1"/>
        <v>6434989</v>
      </c>
      <c r="K28" s="16" vm="2831">
        <f ca="1"/>
        <v>63.66</v>
      </c>
      <c r="L28" s="16" vm="2832">
        <f ca="1"/>
        <v>64.37</v>
      </c>
      <c r="M28" s="16" vm="2833">
        <f ca="1"/>
        <v>60.86</v>
      </c>
      <c r="N28" s="16" vm="2829">
        <f ca="1"/>
        <v>61.88</v>
      </c>
    </row>
    <row r="29" spans="1:14" x14ac:dyDescent="0.4">
      <c r="A29" s="15">
        <f t="shared" ca="1" si="2"/>
        <v>7261.2</v>
      </c>
      <c r="B29" s="16">
        <f t="shared" ca="1" si="0"/>
        <v>7283.4</v>
      </c>
      <c r="C29" s="17">
        <f t="shared" ca="1" si="3"/>
        <v>-22.199999999999818</v>
      </c>
      <c r="D29" s="17">
        <f t="shared" si="4"/>
        <v>0</v>
      </c>
      <c r="E29" s="16">
        <f t="shared" si="1"/>
        <v>120</v>
      </c>
      <c r="F29" s="16"/>
      <c r="G29" s="16"/>
      <c r="H29" s="16" vm="2834">
        <f t="shared" ca="1" si="5"/>
        <v>60.51</v>
      </c>
      <c r="I29" s="16" vm="51">
        <f ca="1"/>
        <v>44574</v>
      </c>
      <c r="J29" s="16" vm="2835">
        <f ca="1"/>
        <v>5769838</v>
      </c>
      <c r="K29" s="16" vm="2836">
        <f ca="1"/>
        <v>61.75</v>
      </c>
      <c r="L29" s="16" vm="2837">
        <f ca="1"/>
        <v>63.26</v>
      </c>
      <c r="M29" s="16" vm="2838">
        <f ca="1"/>
        <v>60.37</v>
      </c>
      <c r="N29" s="16" vm="2834">
        <f ca="1"/>
        <v>60.51</v>
      </c>
    </row>
    <row r="30" spans="1:14" x14ac:dyDescent="0.4">
      <c r="A30" s="15">
        <f t="shared" ca="1" si="2"/>
        <v>7366.8</v>
      </c>
      <c r="B30" s="16">
        <f t="shared" ca="1" si="0"/>
        <v>7283.4</v>
      </c>
      <c r="C30" s="17">
        <f t="shared" ca="1" si="3"/>
        <v>83.400000000000546</v>
      </c>
      <c r="D30" s="17">
        <f t="shared" si="4"/>
        <v>0</v>
      </c>
      <c r="E30" s="16">
        <f t="shared" si="1"/>
        <v>120</v>
      </c>
      <c r="F30" s="16"/>
      <c r="G30" s="16"/>
      <c r="H30" s="16" vm="2839">
        <f t="shared" ca="1" si="5"/>
        <v>61.39</v>
      </c>
      <c r="I30" s="16" vm="55">
        <f ca="1"/>
        <v>44575</v>
      </c>
      <c r="J30" s="16" vm="2840">
        <f ca="1"/>
        <v>4397108</v>
      </c>
      <c r="K30" s="16" vm="2841">
        <f ca="1"/>
        <v>60.27</v>
      </c>
      <c r="L30" s="16" vm="2842">
        <f ca="1"/>
        <v>61.44</v>
      </c>
      <c r="M30" s="16" vm="2843">
        <f ca="1"/>
        <v>59.34</v>
      </c>
      <c r="N30" s="16" vm="2839">
        <f ca="1"/>
        <v>61.39</v>
      </c>
    </row>
    <row r="31" spans="1:14" x14ac:dyDescent="0.4">
      <c r="A31" s="15">
        <f t="shared" ca="1" si="2"/>
        <v>7206</v>
      </c>
      <c r="B31" s="16">
        <f t="shared" ca="1" si="0"/>
        <v>7283.4</v>
      </c>
      <c r="C31" s="17">
        <f t="shared" ca="1" si="3"/>
        <v>-77.399999999999636</v>
      </c>
      <c r="D31" s="17">
        <f t="shared" si="4"/>
        <v>0</v>
      </c>
      <c r="E31" s="16">
        <f t="shared" si="1"/>
        <v>120</v>
      </c>
      <c r="F31" s="16"/>
      <c r="G31" s="16"/>
      <c r="H31" s="16" vm="2844">
        <f t="shared" ca="1" si="5"/>
        <v>60.05</v>
      </c>
      <c r="I31" s="16" vm="61">
        <f ca="1"/>
        <v>44579</v>
      </c>
      <c r="J31" s="16" vm="2845">
        <f ca="1"/>
        <v>5994091</v>
      </c>
      <c r="K31" s="16" vm="2846">
        <f ca="1"/>
        <v>60.5</v>
      </c>
      <c r="L31" s="16" vm="2847">
        <f ca="1"/>
        <v>61.56</v>
      </c>
      <c r="M31" s="16" vm="2848">
        <f ca="1"/>
        <v>58.8</v>
      </c>
      <c r="N31" s="16" vm="2844">
        <f ca="1"/>
        <v>60.05</v>
      </c>
    </row>
    <row r="32" spans="1:14" x14ac:dyDescent="0.4">
      <c r="A32" s="15">
        <f t="shared" ca="1" si="2"/>
        <v>7155.6</v>
      </c>
      <c r="B32" s="16">
        <f t="shared" ca="1" si="0"/>
        <v>7283.4</v>
      </c>
      <c r="C32" s="17">
        <f t="shared" ca="1" si="3"/>
        <v>-127.79999999999927</v>
      </c>
      <c r="D32" s="17">
        <f t="shared" si="4"/>
        <v>0</v>
      </c>
      <c r="E32" s="16">
        <f t="shared" si="1"/>
        <v>120</v>
      </c>
      <c r="F32" s="16"/>
      <c r="G32" s="16"/>
      <c r="H32" s="16" vm="2849">
        <f t="shared" ca="1" si="5"/>
        <v>59.63</v>
      </c>
      <c r="I32" s="16" vm="67">
        <f ca="1"/>
        <v>44580</v>
      </c>
      <c r="J32" s="16" vm="2850">
        <f ca="1"/>
        <v>7851084</v>
      </c>
      <c r="K32" s="16" vm="2839">
        <f ca="1"/>
        <v>61.39</v>
      </c>
      <c r="L32" s="16" vm="2851">
        <f ca="1"/>
        <v>61.93</v>
      </c>
      <c r="M32" s="16" vm="2852">
        <f ca="1"/>
        <v>58.884999999999998</v>
      </c>
      <c r="N32" s="16" vm="2849">
        <f ca="1"/>
        <v>59.63</v>
      </c>
    </row>
    <row r="33" spans="1:14" x14ac:dyDescent="0.4">
      <c r="A33" s="15">
        <f t="shared" ca="1" si="2"/>
        <v>7350</v>
      </c>
      <c r="B33" s="16">
        <f t="shared" ca="1" si="0"/>
        <v>7283.4</v>
      </c>
      <c r="C33" s="17">
        <f t="shared" ca="1" si="3"/>
        <v>66.600000000000364</v>
      </c>
      <c r="D33" s="17">
        <f t="shared" si="4"/>
        <v>0</v>
      </c>
      <c r="E33" s="16">
        <f t="shared" si="1"/>
        <v>120</v>
      </c>
      <c r="F33" s="16"/>
      <c r="G33" s="16"/>
      <c r="H33" s="16" vm="2853">
        <f t="shared" ca="1" si="5"/>
        <v>61.25</v>
      </c>
      <c r="I33" s="16" vm="73">
        <f ca="1"/>
        <v>44581</v>
      </c>
      <c r="J33" s="16" vm="2854">
        <f ca="1"/>
        <v>15925959</v>
      </c>
      <c r="K33" s="16" vm="2855">
        <f ca="1"/>
        <v>62.1</v>
      </c>
      <c r="L33" s="16" vm="2856">
        <f ca="1"/>
        <v>64.25</v>
      </c>
      <c r="M33" s="16" vm="2857">
        <f ca="1"/>
        <v>59.97</v>
      </c>
      <c r="N33" s="16" vm="2853">
        <f ca="1"/>
        <v>61.25</v>
      </c>
    </row>
    <row r="34" spans="1:14" x14ac:dyDescent="0.4">
      <c r="A34" s="15">
        <f t="shared" ca="1" si="2"/>
        <v>6745.2</v>
      </c>
      <c r="B34" s="16">
        <f t="shared" ca="1" si="0"/>
        <v>7283.4</v>
      </c>
      <c r="C34" s="17">
        <f t="shared" ca="1" si="3"/>
        <v>-538.19999999999982</v>
      </c>
      <c r="D34" s="17">
        <f t="shared" si="4"/>
        <v>0</v>
      </c>
      <c r="E34" s="16">
        <f t="shared" si="1"/>
        <v>120</v>
      </c>
      <c r="F34" s="16"/>
      <c r="G34" s="16"/>
      <c r="H34" s="16" vm="2858">
        <f t="shared" ca="1" si="5"/>
        <v>56.21</v>
      </c>
      <c r="I34" s="16" vm="79">
        <f ca="1"/>
        <v>44582</v>
      </c>
      <c r="J34" s="16" vm="2859">
        <f ca="1"/>
        <v>11024982</v>
      </c>
      <c r="K34" s="16" vm="2860">
        <f ca="1"/>
        <v>60.02</v>
      </c>
      <c r="L34" s="16" vm="2861">
        <f ca="1"/>
        <v>60.15</v>
      </c>
      <c r="M34" s="16" vm="2862">
        <f ca="1"/>
        <v>56.04</v>
      </c>
      <c r="N34" s="16" vm="2858">
        <f ca="1"/>
        <v>56.21</v>
      </c>
    </row>
    <row r="35" spans="1:14" x14ac:dyDescent="0.4">
      <c r="A35" s="15">
        <f t="shared" ca="1" si="2"/>
        <v>6962.4000000000005</v>
      </c>
      <c r="B35" s="16">
        <f t="shared" ca="1" si="0"/>
        <v>7283.4</v>
      </c>
      <c r="C35" s="17">
        <f t="shared" ca="1" si="3"/>
        <v>-320.99999999999909</v>
      </c>
      <c r="D35" s="17">
        <f t="shared" si="4"/>
        <v>0</v>
      </c>
      <c r="E35" s="16">
        <f t="shared" si="1"/>
        <v>120</v>
      </c>
      <c r="F35" s="16"/>
      <c r="G35" s="16"/>
      <c r="H35" s="16" vm="2863">
        <f t="shared" ca="1" si="5"/>
        <v>58.02</v>
      </c>
      <c r="I35" s="16" vm="85">
        <f ca="1"/>
        <v>44585</v>
      </c>
      <c r="J35" s="16" vm="2864">
        <f ca="1"/>
        <v>9209629</v>
      </c>
      <c r="K35" s="16" vm="2865">
        <f ca="1"/>
        <v>53.81</v>
      </c>
      <c r="L35" s="16" vm="2866">
        <f ca="1"/>
        <v>58.2</v>
      </c>
      <c r="M35" s="16" vm="2867">
        <f ca="1"/>
        <v>53.26</v>
      </c>
      <c r="N35" s="16" vm="2863">
        <f ca="1"/>
        <v>58.02</v>
      </c>
    </row>
    <row r="36" spans="1:14" x14ac:dyDescent="0.4">
      <c r="A36" s="15">
        <f t="shared" ca="1" si="2"/>
        <v>7345.2</v>
      </c>
      <c r="B36" s="16">
        <f t="shared" ca="1" si="0"/>
        <v>7283.4</v>
      </c>
      <c r="C36" s="17">
        <f t="shared" ca="1" si="3"/>
        <v>61.800000000000182</v>
      </c>
      <c r="D36" s="17">
        <f t="shared" si="4"/>
        <v>0</v>
      </c>
      <c r="E36" s="16">
        <f t="shared" si="1"/>
        <v>120</v>
      </c>
      <c r="F36" s="16"/>
      <c r="G36" s="16"/>
      <c r="H36" s="16" vm="2868">
        <f t="shared" ca="1" si="5"/>
        <v>61.21</v>
      </c>
      <c r="I36" s="16" vm="91">
        <f ca="1"/>
        <v>44586</v>
      </c>
      <c r="J36" s="16" vm="2869">
        <f ca="1"/>
        <v>7780587</v>
      </c>
      <c r="K36" s="16" vm="2870">
        <f ca="1"/>
        <v>57.51</v>
      </c>
      <c r="L36" s="16" vm="2871">
        <f ca="1"/>
        <v>61.6</v>
      </c>
      <c r="M36" s="16" vm="2872">
        <f ca="1"/>
        <v>56.760800000000003</v>
      </c>
      <c r="N36" s="16" vm="2868">
        <f ca="1"/>
        <v>61.21</v>
      </c>
    </row>
    <row r="37" spans="1:14" x14ac:dyDescent="0.4">
      <c r="A37" s="15">
        <f t="shared" ca="1" si="2"/>
        <v>7290</v>
      </c>
      <c r="B37" s="16">
        <f t="shared" ca="1" si="0"/>
        <v>7283.4</v>
      </c>
      <c r="C37" s="17">
        <f t="shared" ca="1" si="3"/>
        <v>6.6000000000003638</v>
      </c>
      <c r="D37" s="17">
        <f t="shared" si="4"/>
        <v>0</v>
      </c>
      <c r="E37" s="16">
        <f t="shared" si="1"/>
        <v>120</v>
      </c>
      <c r="F37" s="16"/>
      <c r="G37" s="16"/>
      <c r="H37" s="16" vm="2873">
        <f t="shared" ca="1" si="5"/>
        <v>60.75</v>
      </c>
      <c r="I37" s="16" vm="97">
        <f ca="1"/>
        <v>44587</v>
      </c>
      <c r="J37" s="16" vm="2874">
        <f ca="1"/>
        <v>9267426</v>
      </c>
      <c r="K37" s="16" vm="2819">
        <f ca="1"/>
        <v>61.54</v>
      </c>
      <c r="L37" s="16" vm="2875">
        <f ca="1"/>
        <v>63.64</v>
      </c>
      <c r="M37" s="16" vm="2876">
        <f ca="1"/>
        <v>59.88</v>
      </c>
      <c r="N37" s="16" vm="2873">
        <f ca="1"/>
        <v>60.75</v>
      </c>
    </row>
    <row r="38" spans="1:14" x14ac:dyDescent="0.4">
      <c r="A38" s="15">
        <f t="shared" ca="1" si="2"/>
        <v>6383.3</v>
      </c>
      <c r="B38" s="16">
        <f t="shared" ca="1" si="0"/>
        <v>6703.0999999999995</v>
      </c>
      <c r="C38" s="17">
        <f t="shared" ca="1" si="3"/>
        <v>-319.79999999999927</v>
      </c>
      <c r="D38" s="17">
        <f t="shared" ca="1" si="4"/>
        <v>2.3299999999999983</v>
      </c>
      <c r="E38" s="16">
        <f t="shared" si="1"/>
        <v>110</v>
      </c>
      <c r="F38" s="16"/>
      <c r="G38" s="16">
        <v>10</v>
      </c>
      <c r="H38" s="16" vm="2877">
        <f t="shared" ca="1" si="5"/>
        <v>58.03</v>
      </c>
      <c r="I38" s="16" vm="103">
        <f ca="1"/>
        <v>44588</v>
      </c>
      <c r="J38" s="16" vm="2878">
        <f ca="1"/>
        <v>6445290</v>
      </c>
      <c r="K38" s="16" vm="2879">
        <f ca="1"/>
        <v>60.6</v>
      </c>
      <c r="L38" s="16" vm="2880">
        <f ca="1"/>
        <v>61.6599</v>
      </c>
      <c r="M38" s="16" vm="2881">
        <f ca="1"/>
        <v>57.47</v>
      </c>
      <c r="N38" s="16" vm="2877">
        <f ca="1"/>
        <v>58.03</v>
      </c>
    </row>
    <row r="39" spans="1:14" x14ac:dyDescent="0.4">
      <c r="A39" s="15">
        <f t="shared" ca="1" si="2"/>
        <v>6314</v>
      </c>
      <c r="B39" s="16">
        <f t="shared" ca="1" si="0"/>
        <v>6703.0999999999995</v>
      </c>
      <c r="C39" s="17">
        <f t="shared" ca="1" si="3"/>
        <v>-389.09999999999945</v>
      </c>
      <c r="D39" s="17">
        <f t="shared" si="4"/>
        <v>0</v>
      </c>
      <c r="E39" s="16">
        <f t="shared" si="1"/>
        <v>110</v>
      </c>
      <c r="F39" s="16"/>
      <c r="G39" s="16"/>
      <c r="H39" s="16" vm="2882">
        <f t="shared" ca="1" si="5"/>
        <v>57.4</v>
      </c>
      <c r="I39" s="16" vm="109">
        <f ca="1"/>
        <v>44589</v>
      </c>
      <c r="J39" s="16" vm="2883">
        <f ca="1"/>
        <v>6995278</v>
      </c>
      <c r="K39" s="16" vm="2884">
        <f ca="1"/>
        <v>58</v>
      </c>
      <c r="L39" s="16" vm="2885">
        <f ca="1"/>
        <v>58.39</v>
      </c>
      <c r="M39" s="16" vm="2886">
        <f ca="1"/>
        <v>55.58</v>
      </c>
      <c r="N39" s="16" vm="2882">
        <f ca="1"/>
        <v>57.4</v>
      </c>
    </row>
    <row r="40" spans="1:14" x14ac:dyDescent="0.4">
      <c r="A40" s="15">
        <f t="shared" ca="1" si="2"/>
        <v>6238.1</v>
      </c>
      <c r="B40" s="16">
        <f t="shared" ca="1" si="0"/>
        <v>6703.0999999999995</v>
      </c>
      <c r="C40" s="17">
        <f t="shared" ca="1" si="3"/>
        <v>-464.99999999999909</v>
      </c>
      <c r="D40" s="17">
        <f t="shared" si="4"/>
        <v>0</v>
      </c>
      <c r="E40" s="16">
        <f t="shared" si="1"/>
        <v>110</v>
      </c>
      <c r="F40" s="16"/>
      <c r="G40" s="16"/>
      <c r="H40" s="16" vm="2887">
        <f t="shared" ca="1" si="5"/>
        <v>56.71</v>
      </c>
      <c r="I40" s="16" vm="115">
        <f ca="1"/>
        <v>44592</v>
      </c>
      <c r="J40" s="16" vm="2888">
        <f ca="1"/>
        <v>7206053</v>
      </c>
      <c r="K40" s="16" vm="2889">
        <f ca="1"/>
        <v>56.94</v>
      </c>
      <c r="L40" s="16" vm="2890">
        <f ca="1"/>
        <v>57.02</v>
      </c>
      <c r="M40" s="16" vm="2891">
        <f ca="1"/>
        <v>55.02</v>
      </c>
      <c r="N40" s="16" vm="2887">
        <f ca="1"/>
        <v>56.71</v>
      </c>
    </row>
    <row r="41" spans="1:14" x14ac:dyDescent="0.4">
      <c r="A41" s="15">
        <f t="shared" ca="1" si="2"/>
        <v>6398.7</v>
      </c>
      <c r="B41" s="16">
        <f t="shared" ca="1" si="0"/>
        <v>6703.0999999999995</v>
      </c>
      <c r="C41" s="17">
        <f t="shared" ca="1" si="3"/>
        <v>-304.39999999999964</v>
      </c>
      <c r="D41" s="17">
        <f t="shared" si="4"/>
        <v>0</v>
      </c>
      <c r="E41" s="16">
        <f t="shared" si="1"/>
        <v>110</v>
      </c>
      <c r="F41" s="16"/>
      <c r="G41" s="16"/>
      <c r="H41" s="16" vm="2892">
        <f t="shared" ca="1" si="5"/>
        <v>58.17</v>
      </c>
      <c r="I41" s="16" vm="121">
        <f ca="1"/>
        <v>44593</v>
      </c>
      <c r="J41" s="16" vm="2893">
        <f ca="1"/>
        <v>5939348</v>
      </c>
      <c r="K41" s="16" vm="2894">
        <f ca="1"/>
        <v>57.99</v>
      </c>
      <c r="L41" s="16" vm="2895">
        <f ca="1"/>
        <v>58.44</v>
      </c>
      <c r="M41" s="16" vm="2896">
        <f ca="1"/>
        <v>56.73</v>
      </c>
      <c r="N41" s="16" vm="2892">
        <f ca="1"/>
        <v>58.17</v>
      </c>
    </row>
    <row r="42" spans="1:14" x14ac:dyDescent="0.4">
      <c r="A42" s="15">
        <f t="shared" ca="1" si="2"/>
        <v>6513.1</v>
      </c>
      <c r="B42" s="16">
        <f t="shared" ca="1" si="0"/>
        <v>6703.0999999999995</v>
      </c>
      <c r="C42" s="17">
        <f t="shared" ca="1" si="3"/>
        <v>-189.99999999999909</v>
      </c>
      <c r="D42" s="17">
        <f t="shared" si="4"/>
        <v>0</v>
      </c>
      <c r="E42" s="16">
        <f t="shared" si="1"/>
        <v>110</v>
      </c>
      <c r="F42" s="16"/>
      <c r="G42" s="16"/>
      <c r="H42" s="16" vm="2897">
        <f t="shared" ca="1" si="5"/>
        <v>59.21</v>
      </c>
      <c r="I42" s="16" vm="127">
        <f ca="1"/>
        <v>44594</v>
      </c>
      <c r="J42" s="16" vm="2898">
        <f ca="1"/>
        <v>5613758</v>
      </c>
      <c r="K42" s="16" vm="2899">
        <f ca="1"/>
        <v>58.19</v>
      </c>
      <c r="L42" s="16" vm="2900">
        <f ca="1"/>
        <v>59.585000000000001</v>
      </c>
      <c r="M42" s="16" vm="2813">
        <f ca="1"/>
        <v>57.25</v>
      </c>
      <c r="N42" s="16" vm="2897">
        <f ca="1"/>
        <v>59.21</v>
      </c>
    </row>
    <row r="43" spans="1:14" x14ac:dyDescent="0.4">
      <c r="A43" s="15">
        <f t="shared" ca="1" si="2"/>
        <v>6901.4000000000005</v>
      </c>
      <c r="B43" s="16">
        <f t="shared" ca="1" si="0"/>
        <v>6703.0999999999995</v>
      </c>
      <c r="C43" s="17">
        <f t="shared" ca="1" si="3"/>
        <v>198.30000000000109</v>
      </c>
      <c r="D43" s="17">
        <f t="shared" si="4"/>
        <v>0</v>
      </c>
      <c r="E43" s="16">
        <f t="shared" si="1"/>
        <v>110</v>
      </c>
      <c r="F43" s="16"/>
      <c r="G43" s="16"/>
      <c r="H43" s="16" vm="2901">
        <f t="shared" ca="1" si="5"/>
        <v>62.74</v>
      </c>
      <c r="I43" s="16" vm="131">
        <f ca="1"/>
        <v>44595</v>
      </c>
      <c r="J43" s="16" vm="2902">
        <f ca="1"/>
        <v>8076610</v>
      </c>
      <c r="K43" s="16" vm="2903">
        <f ca="1"/>
        <v>58.9</v>
      </c>
      <c r="L43" s="16" vm="2904">
        <f ca="1"/>
        <v>63.36</v>
      </c>
      <c r="M43" s="16" vm="2905">
        <f ca="1"/>
        <v>58.33</v>
      </c>
      <c r="N43" s="16" vm="2901">
        <f ca="1"/>
        <v>62.74</v>
      </c>
    </row>
    <row r="44" spans="1:14" x14ac:dyDescent="0.4">
      <c r="A44" s="15">
        <f t="shared" ca="1" si="2"/>
        <v>7064.2</v>
      </c>
      <c r="B44" s="16">
        <f t="shared" ca="1" si="0"/>
        <v>6703.0999999999995</v>
      </c>
      <c r="C44" s="17">
        <f t="shared" ca="1" si="3"/>
        <v>361.10000000000036</v>
      </c>
      <c r="D44" s="17">
        <f t="shared" si="4"/>
        <v>0</v>
      </c>
      <c r="E44" s="16">
        <f t="shared" si="1"/>
        <v>110</v>
      </c>
      <c r="F44" s="16"/>
      <c r="G44" s="16"/>
      <c r="H44" s="16" vm="2906">
        <f t="shared" ca="1" si="5"/>
        <v>64.22</v>
      </c>
      <c r="I44" s="16" vm="137">
        <f ca="1"/>
        <v>44596</v>
      </c>
      <c r="J44" s="16" vm="2907">
        <f ca="1"/>
        <v>7161159</v>
      </c>
      <c r="K44" s="16" vm="2908">
        <f ca="1"/>
        <v>62.26</v>
      </c>
      <c r="L44" s="16" vm="2909">
        <f ca="1"/>
        <v>65.599999999999994</v>
      </c>
      <c r="M44" s="16" vm="2829">
        <f ca="1"/>
        <v>61.88</v>
      </c>
      <c r="N44" s="16" vm="2906">
        <f ca="1"/>
        <v>64.22</v>
      </c>
    </row>
    <row r="45" spans="1:14" x14ac:dyDescent="0.4">
      <c r="A45" s="15">
        <f t="shared" ca="1" si="2"/>
        <v>7012.5</v>
      </c>
      <c r="B45" s="16">
        <f t="shared" ca="1" si="0"/>
        <v>6703.0999999999995</v>
      </c>
      <c r="C45" s="17">
        <f t="shared" ca="1" si="3"/>
        <v>309.40000000000055</v>
      </c>
      <c r="D45" s="17">
        <f t="shared" si="4"/>
        <v>0</v>
      </c>
      <c r="E45" s="16">
        <f t="shared" si="1"/>
        <v>110</v>
      </c>
      <c r="F45" s="16"/>
      <c r="G45" s="16"/>
      <c r="H45" s="16" vm="2910">
        <f t="shared" ca="1" si="5"/>
        <v>63.75</v>
      </c>
      <c r="I45" s="16" vm="143">
        <f ca="1"/>
        <v>44599</v>
      </c>
      <c r="J45" s="16" vm="2911">
        <f ca="1"/>
        <v>5021855</v>
      </c>
      <c r="K45" s="16" vm="2912">
        <f ca="1"/>
        <v>64.95</v>
      </c>
      <c r="L45" s="16" vm="2913">
        <f ca="1"/>
        <v>65.77</v>
      </c>
      <c r="M45" s="16" vm="2914">
        <f ca="1"/>
        <v>63.02</v>
      </c>
      <c r="N45" s="16" vm="2910">
        <f ca="1"/>
        <v>63.75</v>
      </c>
    </row>
    <row r="46" spans="1:14" x14ac:dyDescent="0.4">
      <c r="A46" s="15">
        <f t="shared" ca="1" si="2"/>
        <v>7696.7</v>
      </c>
      <c r="B46" s="16">
        <f t="shared" ca="1" si="0"/>
        <v>6703.0999999999995</v>
      </c>
      <c r="C46" s="17">
        <f t="shared" ca="1" si="3"/>
        <v>993.60000000000036</v>
      </c>
      <c r="D46" s="17">
        <f t="shared" si="4"/>
        <v>0</v>
      </c>
      <c r="E46" s="16">
        <f t="shared" si="1"/>
        <v>110</v>
      </c>
      <c r="F46" s="16"/>
      <c r="G46" s="16"/>
      <c r="H46" s="16" vm="2915">
        <f t="shared" ca="1" si="5"/>
        <v>69.97</v>
      </c>
      <c r="I46" s="16" vm="148">
        <f ca="1"/>
        <v>44600</v>
      </c>
      <c r="J46" s="16" vm="2916">
        <f ca="1"/>
        <v>16122881</v>
      </c>
      <c r="K46" s="16" vm="2917">
        <f ca="1"/>
        <v>65.83</v>
      </c>
      <c r="L46" s="16" vm="2918">
        <f ca="1"/>
        <v>71.97</v>
      </c>
      <c r="M46" s="16" vm="2909">
        <f ca="1"/>
        <v>65.599999999999994</v>
      </c>
      <c r="N46" s="16" vm="2915">
        <f ca="1"/>
        <v>69.97</v>
      </c>
    </row>
    <row r="47" spans="1:14" x14ac:dyDescent="0.4">
      <c r="A47" s="15">
        <f t="shared" ca="1" si="2"/>
        <v>8269.65</v>
      </c>
      <c r="B47" s="16">
        <f t="shared" ca="1" si="0"/>
        <v>7062.65</v>
      </c>
      <c r="C47" s="17">
        <f t="shared" ca="1" si="3"/>
        <v>1207</v>
      </c>
      <c r="D47" s="17">
        <f t="shared" ca="1" si="4"/>
        <v>11.549999999999997</v>
      </c>
      <c r="E47" s="16">
        <f t="shared" si="1"/>
        <v>115</v>
      </c>
      <c r="F47" s="16">
        <v>5</v>
      </c>
      <c r="G47" s="16"/>
      <c r="H47" s="16" vm="2919">
        <f t="shared" ca="1" si="5"/>
        <v>71.91</v>
      </c>
      <c r="I47" s="16" vm="153">
        <f ca="1"/>
        <v>44601</v>
      </c>
      <c r="J47" s="16" vm="2920">
        <f ca="1"/>
        <v>10244697</v>
      </c>
      <c r="K47" s="16" vm="2921">
        <f ca="1"/>
        <v>69.52</v>
      </c>
      <c r="L47" s="16" vm="2922">
        <f ca="1"/>
        <v>72.37</v>
      </c>
      <c r="M47" s="16" vm="2923">
        <f ca="1"/>
        <v>68.97</v>
      </c>
      <c r="N47" s="16" vm="2919">
        <f ca="1"/>
        <v>71.91</v>
      </c>
    </row>
    <row r="48" spans="1:14" x14ac:dyDescent="0.4">
      <c r="A48" s="15">
        <f t="shared" ca="1" si="2"/>
        <v>8184.55</v>
      </c>
      <c r="B48" s="16">
        <f t="shared" ca="1" si="0"/>
        <v>7062.65</v>
      </c>
      <c r="C48" s="17">
        <f t="shared" ca="1" si="3"/>
        <v>1121.9000000000005</v>
      </c>
      <c r="D48" s="17">
        <f t="shared" si="4"/>
        <v>0</v>
      </c>
      <c r="E48" s="16">
        <f t="shared" si="1"/>
        <v>115</v>
      </c>
      <c r="F48" s="16"/>
      <c r="G48" s="16"/>
      <c r="H48" s="16" vm="2924">
        <f t="shared" ca="1" si="5"/>
        <v>71.17</v>
      </c>
      <c r="I48" s="16" vm="159">
        <f ca="1"/>
        <v>44602</v>
      </c>
      <c r="J48" s="16" vm="2925">
        <f ca="1"/>
        <v>11437736</v>
      </c>
      <c r="K48" s="16" vm="2926">
        <f ca="1"/>
        <v>70.94</v>
      </c>
      <c r="L48" s="16" vm="2927">
        <f ca="1"/>
        <v>73.72</v>
      </c>
      <c r="M48" s="16" vm="2928">
        <f ca="1"/>
        <v>70.12</v>
      </c>
      <c r="N48" s="16" vm="2924">
        <f ca="1"/>
        <v>71.17</v>
      </c>
    </row>
    <row r="49" spans="1:14" x14ac:dyDescent="0.4">
      <c r="A49" s="15">
        <f t="shared" ca="1" si="2"/>
        <v>8454.7999999999993</v>
      </c>
      <c r="B49" s="16">
        <f t="shared" ca="1" si="0"/>
        <v>7062.65</v>
      </c>
      <c r="C49" s="17">
        <f t="shared" ca="1" si="3"/>
        <v>1392.1499999999996</v>
      </c>
      <c r="D49" s="17">
        <f t="shared" si="4"/>
        <v>0</v>
      </c>
      <c r="E49" s="16">
        <f t="shared" si="1"/>
        <v>115</v>
      </c>
      <c r="F49" s="16"/>
      <c r="G49" s="16"/>
      <c r="H49" s="16" vm="2929">
        <f t="shared" ca="1" si="5"/>
        <v>73.52</v>
      </c>
      <c r="I49" s="16" vm="165">
        <f ca="1"/>
        <v>44603</v>
      </c>
      <c r="J49" s="16" vm="2930">
        <f ca="1"/>
        <v>9952265</v>
      </c>
      <c r="K49" s="16" vm="2931">
        <f ca="1"/>
        <v>68.959999999999994</v>
      </c>
      <c r="L49" s="16" vm="2932">
        <f ca="1"/>
        <v>74.5</v>
      </c>
      <c r="M49" s="16" vm="2933">
        <f ca="1"/>
        <v>68.730800000000002</v>
      </c>
      <c r="N49" s="16" vm="2929">
        <f ca="1"/>
        <v>73.52</v>
      </c>
    </row>
    <row r="50" spans="1:14" x14ac:dyDescent="0.4">
      <c r="A50" s="15">
        <f t="shared" ca="1" si="2"/>
        <v>8493.9</v>
      </c>
      <c r="B50" s="16">
        <f t="shared" ca="1" si="0"/>
        <v>7062.65</v>
      </c>
      <c r="C50" s="17">
        <f t="shared" ca="1" si="3"/>
        <v>1431.25</v>
      </c>
      <c r="D50" s="17">
        <f t="shared" si="4"/>
        <v>0</v>
      </c>
      <c r="E50" s="16">
        <f t="shared" si="1"/>
        <v>115</v>
      </c>
      <c r="F50" s="16"/>
      <c r="G50" s="16"/>
      <c r="H50" s="16" vm="2934">
        <f t="shared" ca="1" si="5"/>
        <v>73.86</v>
      </c>
      <c r="I50" s="16" vm="170">
        <f ca="1"/>
        <v>44606</v>
      </c>
      <c r="J50" s="16" vm="2935">
        <f ca="1"/>
        <v>7813281</v>
      </c>
      <c r="K50" s="16" vm="2936">
        <f ca="1"/>
        <v>74.540000000000006</v>
      </c>
      <c r="L50" s="16" vm="2937">
        <f ca="1"/>
        <v>75.23</v>
      </c>
      <c r="M50" s="16" vm="2938">
        <f ca="1"/>
        <v>71.92</v>
      </c>
      <c r="N50" s="16" vm="2934">
        <f ca="1"/>
        <v>73.86</v>
      </c>
    </row>
    <row r="51" spans="1:14" x14ac:dyDescent="0.4">
      <c r="A51" s="15">
        <f t="shared" ca="1" si="2"/>
        <v>8514.6</v>
      </c>
      <c r="B51" s="16">
        <f t="shared" ca="1" si="0"/>
        <v>7062.65</v>
      </c>
      <c r="C51" s="17">
        <f t="shared" ca="1" si="3"/>
        <v>1451.9500000000007</v>
      </c>
      <c r="D51" s="17">
        <f t="shared" si="4"/>
        <v>0</v>
      </c>
      <c r="E51" s="16">
        <f t="shared" si="1"/>
        <v>115</v>
      </c>
      <c r="F51" s="16"/>
      <c r="G51" s="16"/>
      <c r="H51" s="16" vm="2939">
        <f t="shared" ca="1" si="5"/>
        <v>74.040000000000006</v>
      </c>
      <c r="I51" s="16" vm="175">
        <f ca="1"/>
        <v>44607</v>
      </c>
      <c r="J51" s="16" vm="2940">
        <f ca="1"/>
        <v>6823367</v>
      </c>
      <c r="K51" s="16" vm="2941">
        <f ca="1"/>
        <v>72.45</v>
      </c>
      <c r="L51" s="16" vm="2942">
        <f ca="1"/>
        <v>74.19</v>
      </c>
      <c r="M51" s="16" vm="2943">
        <f ca="1"/>
        <v>70.56</v>
      </c>
      <c r="N51" s="16" vm="2939">
        <f ca="1"/>
        <v>74.040000000000006</v>
      </c>
    </row>
    <row r="52" spans="1:14" x14ac:dyDescent="0.4">
      <c r="A52" s="15">
        <f t="shared" ca="1" si="2"/>
        <v>8951.6</v>
      </c>
      <c r="B52" s="16">
        <f t="shared" ca="1" si="0"/>
        <v>7062.65</v>
      </c>
      <c r="C52" s="17">
        <f t="shared" ca="1" si="3"/>
        <v>1888.9500000000007</v>
      </c>
      <c r="D52" s="17">
        <f t="shared" si="4"/>
        <v>0</v>
      </c>
      <c r="E52" s="16">
        <f t="shared" si="1"/>
        <v>115</v>
      </c>
      <c r="F52" s="16"/>
      <c r="G52" s="16"/>
      <c r="H52" s="16" vm="2944">
        <f t="shared" ca="1" si="5"/>
        <v>77.84</v>
      </c>
      <c r="I52" s="16" vm="181">
        <f ca="1"/>
        <v>44608</v>
      </c>
      <c r="J52" s="16" vm="2945">
        <f ca="1"/>
        <v>7355774</v>
      </c>
      <c r="K52" s="16" vm="2946">
        <f ca="1"/>
        <v>75</v>
      </c>
      <c r="L52" s="16" vm="2947">
        <f ca="1"/>
        <v>77.95</v>
      </c>
      <c r="M52" s="16" vm="2948">
        <f ca="1"/>
        <v>74.72</v>
      </c>
      <c r="N52" s="16" vm="2944">
        <f ca="1"/>
        <v>77.84</v>
      </c>
    </row>
    <row r="53" spans="1:14" x14ac:dyDescent="0.4">
      <c r="A53" s="15">
        <f t="shared" ca="1" si="2"/>
        <v>8794.0499999999993</v>
      </c>
      <c r="B53" s="16">
        <f t="shared" ca="1" si="0"/>
        <v>7062.65</v>
      </c>
      <c r="C53" s="17">
        <f t="shared" ca="1" si="3"/>
        <v>1731.3999999999996</v>
      </c>
      <c r="D53" s="17">
        <f t="shared" si="4"/>
        <v>0</v>
      </c>
      <c r="E53" s="16">
        <f t="shared" si="1"/>
        <v>115</v>
      </c>
      <c r="F53" s="16"/>
      <c r="G53" s="16"/>
      <c r="H53" s="16" vm="2949">
        <f t="shared" ca="1" si="5"/>
        <v>76.47</v>
      </c>
      <c r="I53" s="16" vm="186">
        <f ca="1"/>
        <v>44609</v>
      </c>
      <c r="J53" s="16" vm="2950">
        <f ca="1"/>
        <v>5515030</v>
      </c>
      <c r="K53" s="16" vm="2951">
        <f ca="1"/>
        <v>77.06</v>
      </c>
      <c r="L53" s="16" vm="2952">
        <f ca="1"/>
        <v>77.66</v>
      </c>
      <c r="M53" s="16" vm="2953">
        <f ca="1"/>
        <v>75.4345</v>
      </c>
      <c r="N53" s="16" vm="2949">
        <f ca="1"/>
        <v>76.47</v>
      </c>
    </row>
    <row r="54" spans="1:14" x14ac:dyDescent="0.4">
      <c r="A54" s="15">
        <f t="shared" ca="1" si="2"/>
        <v>8993</v>
      </c>
      <c r="B54" s="16">
        <f t="shared" ca="1" si="0"/>
        <v>7062.65</v>
      </c>
      <c r="C54" s="17">
        <f t="shared" ca="1" si="3"/>
        <v>1930.3500000000004</v>
      </c>
      <c r="D54" s="17">
        <f t="shared" si="4"/>
        <v>0</v>
      </c>
      <c r="E54" s="16">
        <f t="shared" si="1"/>
        <v>115</v>
      </c>
      <c r="F54" s="16"/>
      <c r="G54" s="16"/>
      <c r="H54" s="16" vm="2954">
        <f t="shared" ca="1" si="5"/>
        <v>78.2</v>
      </c>
      <c r="I54" s="16" vm="192">
        <f ca="1"/>
        <v>44610</v>
      </c>
      <c r="J54" s="16" vm="2955">
        <f ca="1"/>
        <v>5825344</v>
      </c>
      <c r="K54" s="16" vm="2956">
        <f ca="1"/>
        <v>76.03</v>
      </c>
      <c r="L54" s="16" vm="2957">
        <f ca="1"/>
        <v>78.37</v>
      </c>
      <c r="M54" s="16" vm="2958">
        <f ca="1"/>
        <v>75.55</v>
      </c>
      <c r="N54" s="16" vm="2954">
        <f ca="1"/>
        <v>78.2</v>
      </c>
    </row>
    <row r="55" spans="1:14" x14ac:dyDescent="0.4">
      <c r="A55" s="15">
        <f t="shared" ca="1" si="2"/>
        <v>7409</v>
      </c>
      <c r="B55" s="16">
        <f t="shared" ca="1" si="0"/>
        <v>5951.2999999999993</v>
      </c>
      <c r="C55" s="17">
        <f t="shared" ca="1" si="3"/>
        <v>1457.7000000000007</v>
      </c>
      <c r="D55" s="17">
        <f t="shared" ca="1" si="4"/>
        <v>-13.730000000000004</v>
      </c>
      <c r="E55" s="16">
        <f t="shared" si="1"/>
        <v>100</v>
      </c>
      <c r="F55" s="16"/>
      <c r="G55" s="16">
        <v>15</v>
      </c>
      <c r="H55" s="16" vm="2959">
        <f t="shared" ca="1" si="5"/>
        <v>74.09</v>
      </c>
      <c r="I55" s="16" vm="197">
        <f ca="1"/>
        <v>44614</v>
      </c>
      <c r="J55" s="16" vm="2960">
        <f ca="1"/>
        <v>8994048</v>
      </c>
      <c r="K55" s="16" vm="2961">
        <f ca="1"/>
        <v>80</v>
      </c>
      <c r="L55" s="16" vm="2962">
        <f ca="1"/>
        <v>80.08</v>
      </c>
      <c r="M55" s="16" vm="2963">
        <f ca="1"/>
        <v>73.11</v>
      </c>
      <c r="N55" s="16" vm="2959">
        <f ca="1"/>
        <v>74.09</v>
      </c>
    </row>
    <row r="56" spans="1:14" x14ac:dyDescent="0.4">
      <c r="A56" s="15">
        <f t="shared" ca="1" si="2"/>
        <v>7531.9999999999991</v>
      </c>
      <c r="B56" s="16">
        <f t="shared" ca="1" si="0"/>
        <v>5951.2999999999993</v>
      </c>
      <c r="C56" s="17">
        <f t="shared" ca="1" si="3"/>
        <v>1580.6999999999998</v>
      </c>
      <c r="D56" s="17">
        <f t="shared" si="4"/>
        <v>0</v>
      </c>
      <c r="E56" s="16">
        <f t="shared" si="1"/>
        <v>100</v>
      </c>
      <c r="F56" s="16"/>
      <c r="G56" s="16"/>
      <c r="H56" s="16" vm="2964">
        <f t="shared" ca="1" si="5"/>
        <v>75.319999999999993</v>
      </c>
      <c r="I56" s="16" vm="201">
        <f ca="1"/>
        <v>44615</v>
      </c>
      <c r="J56" s="16" vm="2965">
        <f ca="1"/>
        <v>6588168</v>
      </c>
      <c r="K56" s="16" vm="2966">
        <f ca="1"/>
        <v>74.25</v>
      </c>
      <c r="L56" s="16" vm="2967">
        <f ca="1"/>
        <v>75.680000000000007</v>
      </c>
      <c r="M56" s="16" vm="2968">
        <f ca="1"/>
        <v>73.110100000000003</v>
      </c>
      <c r="N56" s="16" vm="2964">
        <f ca="1"/>
        <v>75.319999999999993</v>
      </c>
    </row>
    <row r="57" spans="1:14" x14ac:dyDescent="0.4">
      <c r="A57" s="15">
        <f t="shared" ca="1" si="2"/>
        <v>7330</v>
      </c>
      <c r="B57" s="16">
        <f t="shared" ca="1" si="0"/>
        <v>5951.2999999999993</v>
      </c>
      <c r="C57" s="17">
        <f t="shared" ca="1" si="3"/>
        <v>1378.7000000000007</v>
      </c>
      <c r="D57" s="17">
        <f t="shared" si="4"/>
        <v>0</v>
      </c>
      <c r="E57" s="16">
        <f t="shared" si="1"/>
        <v>100</v>
      </c>
      <c r="F57" s="16"/>
      <c r="G57" s="16"/>
      <c r="H57" s="16" vm="2969">
        <f t="shared" ca="1" si="5"/>
        <v>73.3</v>
      </c>
      <c r="I57" s="16" vm="207">
        <f ca="1"/>
        <v>44616</v>
      </c>
      <c r="J57" s="16" vm="2970">
        <f ca="1"/>
        <v>11610911</v>
      </c>
      <c r="K57" s="16" vm="2971">
        <f ca="1"/>
        <v>75.290000000000006</v>
      </c>
      <c r="L57" s="16" vm="2972">
        <f ca="1"/>
        <v>77.45</v>
      </c>
      <c r="M57" s="16" vm="2973">
        <f ca="1"/>
        <v>69.849999999999994</v>
      </c>
      <c r="N57" s="16" vm="2969">
        <f ca="1"/>
        <v>73.3</v>
      </c>
    </row>
    <row r="58" spans="1:14" x14ac:dyDescent="0.4">
      <c r="A58" s="15">
        <f t="shared" ca="1" si="2"/>
        <v>7784.9999999999991</v>
      </c>
      <c r="B58" s="16">
        <f t="shared" ca="1" si="0"/>
        <v>5951.2999999999993</v>
      </c>
      <c r="C58" s="17">
        <f t="shared" ca="1" si="3"/>
        <v>1833.6999999999998</v>
      </c>
      <c r="D58" s="17">
        <f t="shared" si="4"/>
        <v>0</v>
      </c>
      <c r="E58" s="16">
        <f t="shared" si="1"/>
        <v>100</v>
      </c>
      <c r="F58" s="16"/>
      <c r="G58" s="16"/>
      <c r="H58" s="16" vm="2974">
        <f t="shared" ca="1" si="5"/>
        <v>77.849999999999994</v>
      </c>
      <c r="I58" s="16" vm="213">
        <f ca="1"/>
        <v>44617</v>
      </c>
      <c r="J58" s="16" vm="2975">
        <f ca="1"/>
        <v>7361905</v>
      </c>
      <c r="K58" s="16" vm="2963">
        <f ca="1"/>
        <v>73.11</v>
      </c>
      <c r="L58" s="16" vm="2976">
        <f ca="1"/>
        <v>78.38</v>
      </c>
      <c r="M58" s="16" vm="2977">
        <f ca="1"/>
        <v>71.781000000000006</v>
      </c>
      <c r="N58" s="16" vm="2974">
        <f ca="1"/>
        <v>77.849999999999994</v>
      </c>
    </row>
    <row r="59" spans="1:14" x14ac:dyDescent="0.4">
      <c r="A59" s="15">
        <f t="shared" ca="1" si="2"/>
        <v>7534</v>
      </c>
      <c r="B59" s="16">
        <f t="shared" ca="1" si="0"/>
        <v>5951.2999999999993</v>
      </c>
      <c r="C59" s="17">
        <f t="shared" ca="1" si="3"/>
        <v>1582.7000000000007</v>
      </c>
      <c r="D59" s="17">
        <f t="shared" si="4"/>
        <v>0</v>
      </c>
      <c r="E59" s="16">
        <f t="shared" si="1"/>
        <v>100</v>
      </c>
      <c r="F59" s="16"/>
      <c r="G59" s="16"/>
      <c r="H59" s="16" vm="2978">
        <f t="shared" ca="1" si="5"/>
        <v>75.34</v>
      </c>
      <c r="I59" s="16" vm="219">
        <f ca="1"/>
        <v>44620</v>
      </c>
      <c r="J59" s="16" vm="2979">
        <f ca="1"/>
        <v>9363349</v>
      </c>
      <c r="K59" s="16" vm="2980">
        <f ca="1"/>
        <v>77.650000000000006</v>
      </c>
      <c r="L59" s="16" vm="2981">
        <f ca="1"/>
        <v>80.579899999999995</v>
      </c>
      <c r="M59" s="16" vm="2982">
        <f ca="1"/>
        <v>75.010000000000005</v>
      </c>
      <c r="N59" s="16" vm="2978">
        <f ca="1"/>
        <v>75.34</v>
      </c>
    </row>
    <row r="60" spans="1:14" x14ac:dyDescent="0.4">
      <c r="A60" s="15">
        <f t="shared" ca="1" si="2"/>
        <v>7978</v>
      </c>
      <c r="B60" s="16">
        <f t="shared" ca="1" si="0"/>
        <v>5951.2999999999993</v>
      </c>
      <c r="C60" s="17">
        <f t="shared" ca="1" si="3"/>
        <v>2026.7000000000007</v>
      </c>
      <c r="D60" s="17">
        <f t="shared" si="4"/>
        <v>0</v>
      </c>
      <c r="E60" s="16">
        <f t="shared" si="1"/>
        <v>100</v>
      </c>
      <c r="F60" s="16"/>
      <c r="G60" s="16"/>
      <c r="H60" s="16" vm="2983">
        <f t="shared" ca="1" si="5"/>
        <v>79.78</v>
      </c>
      <c r="I60" s="16" vm="225">
        <f ca="1"/>
        <v>44621</v>
      </c>
      <c r="J60" s="16" vm="2984">
        <f ca="1"/>
        <v>15303424</v>
      </c>
      <c r="K60" s="16" vm="2985">
        <f ca="1"/>
        <v>77.89</v>
      </c>
      <c r="L60" s="16" vm="2986">
        <f ca="1"/>
        <v>85.73</v>
      </c>
      <c r="M60" s="16" vm="2951">
        <f ca="1"/>
        <v>77.06</v>
      </c>
      <c r="N60" s="16" vm="2983">
        <f ca="1"/>
        <v>79.78</v>
      </c>
    </row>
    <row r="61" spans="1:14" x14ac:dyDescent="0.4">
      <c r="A61" s="15">
        <f t="shared" ca="1" si="2"/>
        <v>8256</v>
      </c>
      <c r="B61" s="16">
        <f t="shared" ca="1" si="0"/>
        <v>5951.2999999999993</v>
      </c>
      <c r="C61" s="17">
        <f t="shared" ca="1" si="3"/>
        <v>2304.7000000000007</v>
      </c>
      <c r="D61" s="17">
        <f t="shared" si="4"/>
        <v>0</v>
      </c>
      <c r="E61" s="16">
        <f t="shared" si="1"/>
        <v>100</v>
      </c>
      <c r="F61" s="16"/>
      <c r="G61" s="16"/>
      <c r="H61" s="16" vm="2987">
        <f t="shared" ca="1" si="5"/>
        <v>82.56</v>
      </c>
      <c r="I61" s="16" vm="229">
        <f ca="1"/>
        <v>44622</v>
      </c>
      <c r="J61" s="16" vm="2988">
        <f ca="1"/>
        <v>10760849</v>
      </c>
      <c r="K61" s="16" vm="2989">
        <f ca="1"/>
        <v>81.010000000000005</v>
      </c>
      <c r="L61" s="16" vm="2990">
        <f ca="1"/>
        <v>83.16</v>
      </c>
      <c r="M61" s="16" vm="2991">
        <f ca="1"/>
        <v>78.781899999999993</v>
      </c>
      <c r="N61" s="16" vm="2987">
        <f ca="1"/>
        <v>82.56</v>
      </c>
    </row>
    <row r="62" spans="1:14" x14ac:dyDescent="0.4">
      <c r="A62" s="15">
        <f t="shared" ca="1" si="2"/>
        <v>8289</v>
      </c>
      <c r="B62" s="16">
        <f t="shared" ca="1" si="0"/>
        <v>5951.2999999999993</v>
      </c>
      <c r="C62" s="17">
        <f t="shared" ca="1" si="3"/>
        <v>2337.7000000000007</v>
      </c>
      <c r="D62" s="17">
        <f t="shared" si="4"/>
        <v>0</v>
      </c>
      <c r="E62" s="16">
        <f t="shared" si="1"/>
        <v>100</v>
      </c>
      <c r="F62" s="16"/>
      <c r="G62" s="16"/>
      <c r="H62" s="16" vm="2992">
        <f t="shared" ca="1" si="5"/>
        <v>82.89</v>
      </c>
      <c r="I62" s="16" vm="235">
        <f ca="1"/>
        <v>44623</v>
      </c>
      <c r="J62" s="16" vm="2993">
        <f ca="1"/>
        <v>7513666</v>
      </c>
      <c r="K62" s="16" vm="2994">
        <f ca="1"/>
        <v>82.53</v>
      </c>
      <c r="L62" s="16" vm="2995">
        <f ca="1"/>
        <v>84.275000000000006</v>
      </c>
      <c r="M62" s="16" vm="2996">
        <f ca="1"/>
        <v>79.45</v>
      </c>
      <c r="N62" s="16" vm="2992">
        <f ca="1"/>
        <v>82.89</v>
      </c>
    </row>
    <row r="63" spans="1:14" x14ac:dyDescent="0.4">
      <c r="A63" s="15">
        <f t="shared" ca="1" si="2"/>
        <v>9066</v>
      </c>
      <c r="B63" s="16">
        <f t="shared" ca="1" si="0"/>
        <v>5951.2999999999993</v>
      </c>
      <c r="C63" s="17">
        <f t="shared" ca="1" si="3"/>
        <v>3114.7000000000007</v>
      </c>
      <c r="D63" s="17">
        <f t="shared" si="4"/>
        <v>0</v>
      </c>
      <c r="E63" s="16">
        <f t="shared" si="1"/>
        <v>100</v>
      </c>
      <c r="F63" s="16"/>
      <c r="G63" s="16"/>
      <c r="H63" s="16" vm="2997">
        <f t="shared" ca="1" si="5"/>
        <v>90.66</v>
      </c>
      <c r="I63" s="16" vm="240">
        <f ca="1"/>
        <v>44624</v>
      </c>
      <c r="J63" s="16" vm="2998">
        <f ca="1"/>
        <v>19676804</v>
      </c>
      <c r="K63" s="16" vm="2999">
        <f ca="1"/>
        <v>82.01</v>
      </c>
      <c r="L63" s="16" vm="3000">
        <f ca="1"/>
        <v>90.95</v>
      </c>
      <c r="M63" s="16" vm="3001">
        <f ca="1"/>
        <v>81.73</v>
      </c>
      <c r="N63" s="16" vm="2997">
        <f ca="1"/>
        <v>90.66</v>
      </c>
    </row>
    <row r="64" spans="1:14" x14ac:dyDescent="0.4">
      <c r="A64" s="15">
        <f t="shared" ca="1" si="2"/>
        <v>8540</v>
      </c>
      <c r="B64" s="16">
        <f t="shared" ca="1" si="0"/>
        <v>5951.2999999999993</v>
      </c>
      <c r="C64" s="17">
        <f t="shared" ca="1" si="3"/>
        <v>2588.7000000000007</v>
      </c>
      <c r="D64" s="17">
        <f t="shared" si="4"/>
        <v>0</v>
      </c>
      <c r="E64" s="16">
        <f t="shared" si="1"/>
        <v>100</v>
      </c>
      <c r="F64" s="16"/>
      <c r="G64" s="16"/>
      <c r="H64" s="16" vm="3002">
        <f t="shared" ca="1" si="5"/>
        <v>85.4</v>
      </c>
      <c r="I64" s="16" vm="246">
        <f ca="1"/>
        <v>44627</v>
      </c>
      <c r="J64" s="16" vm="3003">
        <f ca="1"/>
        <v>12623520</v>
      </c>
      <c r="K64" s="16" vm="3004">
        <f ca="1"/>
        <v>89.56</v>
      </c>
      <c r="L64" s="16" vm="3005">
        <f ca="1"/>
        <v>92.32</v>
      </c>
      <c r="M64" s="16" vm="3006">
        <f ca="1"/>
        <v>83.51</v>
      </c>
      <c r="N64" s="16" vm="3002">
        <f ca="1"/>
        <v>85.4</v>
      </c>
    </row>
    <row r="65" spans="1:14" x14ac:dyDescent="0.4">
      <c r="A65" s="15">
        <f t="shared" ca="1" si="2"/>
        <v>8237</v>
      </c>
      <c r="B65" s="16">
        <f t="shared" ca="1" si="0"/>
        <v>5951.2999999999993</v>
      </c>
      <c r="C65" s="17">
        <f t="shared" ca="1" si="3"/>
        <v>2285.7000000000007</v>
      </c>
      <c r="D65" s="17">
        <f t="shared" si="4"/>
        <v>0</v>
      </c>
      <c r="E65" s="16">
        <f t="shared" si="1"/>
        <v>100</v>
      </c>
      <c r="F65" s="16"/>
      <c r="G65" s="16"/>
      <c r="H65" s="16" vm="3007">
        <f t="shared" ca="1" si="5"/>
        <v>82.37</v>
      </c>
      <c r="I65" s="16" vm="252">
        <f ca="1"/>
        <v>44628</v>
      </c>
      <c r="J65" s="16" vm="3008">
        <f ca="1"/>
        <v>12840933</v>
      </c>
      <c r="K65" s="16" vm="3009">
        <f ca="1"/>
        <v>82</v>
      </c>
      <c r="L65" s="16" vm="3010">
        <f ca="1"/>
        <v>85.599900000000005</v>
      </c>
      <c r="M65" s="16" vm="3011">
        <f ca="1"/>
        <v>77.77</v>
      </c>
      <c r="N65" s="16" vm="3007">
        <f ca="1"/>
        <v>82.37</v>
      </c>
    </row>
    <row r="66" spans="1:14" x14ac:dyDescent="0.4">
      <c r="A66" s="15">
        <f t="shared" ca="1" si="2"/>
        <v>7952</v>
      </c>
      <c r="B66" s="16">
        <f t="shared" ca="1" si="0"/>
        <v>5951.2999999999993</v>
      </c>
      <c r="C66" s="17">
        <f t="shared" ca="1" si="3"/>
        <v>2000.7000000000007</v>
      </c>
      <c r="D66" s="17">
        <f t="shared" si="4"/>
        <v>0</v>
      </c>
      <c r="E66" s="16">
        <f t="shared" si="1"/>
        <v>100</v>
      </c>
      <c r="F66" s="16"/>
      <c r="G66" s="16"/>
      <c r="H66" s="16" vm="3012">
        <f t="shared" ca="1" si="5"/>
        <v>79.52</v>
      </c>
      <c r="I66" s="16" vm="258">
        <f ca="1"/>
        <v>44629</v>
      </c>
      <c r="J66" s="16" vm="3013">
        <f ca="1"/>
        <v>11896861</v>
      </c>
      <c r="K66" s="16" vm="3014">
        <f ca="1"/>
        <v>79.8</v>
      </c>
      <c r="L66" s="16" vm="3015">
        <f ca="1"/>
        <v>80.81</v>
      </c>
      <c r="M66" s="16" vm="3016">
        <f ca="1"/>
        <v>77</v>
      </c>
      <c r="N66" s="16" vm="3012">
        <f ca="1"/>
        <v>79.52</v>
      </c>
    </row>
    <row r="67" spans="1:14" x14ac:dyDescent="0.4">
      <c r="A67" s="15">
        <f t="shared" ca="1" si="2"/>
        <v>8294</v>
      </c>
      <c r="B67" s="16">
        <f t="shared" ca="1" si="0"/>
        <v>5951.2999999999993</v>
      </c>
      <c r="C67" s="17">
        <f t="shared" ca="1" si="3"/>
        <v>2342.7000000000007</v>
      </c>
      <c r="D67" s="17">
        <f t="shared" si="4"/>
        <v>0</v>
      </c>
      <c r="E67" s="16">
        <f t="shared" si="1"/>
        <v>100</v>
      </c>
      <c r="F67" s="16"/>
      <c r="G67" s="16"/>
      <c r="H67" s="16" vm="3017">
        <f t="shared" ca="1" si="5"/>
        <v>82.94</v>
      </c>
      <c r="I67" s="16" vm="264">
        <f ca="1"/>
        <v>44630</v>
      </c>
      <c r="J67" s="16" vm="3018">
        <f ca="1"/>
        <v>10238577</v>
      </c>
      <c r="K67" s="16" vm="3019">
        <f ca="1"/>
        <v>83.69</v>
      </c>
      <c r="L67" s="16" vm="3020">
        <f ca="1"/>
        <v>84.36</v>
      </c>
      <c r="M67" s="16" vm="3021">
        <f ca="1"/>
        <v>78.25</v>
      </c>
      <c r="N67" s="16" vm="3017">
        <f ca="1"/>
        <v>82.94</v>
      </c>
    </row>
    <row r="68" spans="1:14" x14ac:dyDescent="0.4">
      <c r="I68" s="10" vm="269">
        <f ca="1"/>
        <v>44631</v>
      </c>
      <c r="J68" s="10" vm="3022">
        <f ca="1"/>
        <v>5690036</v>
      </c>
      <c r="K68" s="10" vm="3023">
        <f ca="1"/>
        <v>80.489999999999995</v>
      </c>
      <c r="L68" s="10" vm="3024">
        <f ca="1"/>
        <v>81.867199999999997</v>
      </c>
      <c r="M68" s="10" vm="3025">
        <f ca="1"/>
        <v>78.650000000000006</v>
      </c>
      <c r="N68" s="10" vm="3026">
        <f ca="1"/>
        <v>79.040000000000006</v>
      </c>
    </row>
  </sheetData>
  <conditionalFormatting sqref="C21:D21 C22:C66 D22:D67">
    <cfRule type="cellIs" dxfId="35" priority="3" operator="greaterThan">
      <formula>0</formula>
    </cfRule>
    <cfRule type="cellIs" dxfId="34" priority="4" operator="lessThan">
      <formula>0</formula>
    </cfRule>
  </conditionalFormatting>
  <conditionalFormatting sqref="C67">
    <cfRule type="cellIs" dxfId="33" priority="1" operator="greaterThan">
      <formula>0</formula>
    </cfRule>
    <cfRule type="cellIs" dxfId="32" priority="2" operator="lessThan">
      <formula>0</formula>
    </cfRule>
  </conditionalFormatting>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210BA-F3DB-4553-B169-2CA264205F4A}">
  <dimension ref="A1:N68"/>
  <sheetViews>
    <sheetView topLeftCell="A37" zoomScale="66" zoomScaleNormal="55" workbookViewId="0">
      <selection activeCell="I20" sqref="I20:N20"/>
    </sheetView>
  </sheetViews>
  <sheetFormatPr defaultColWidth="8.86328125" defaultRowHeight="13.9" x14ac:dyDescent="0.4"/>
  <cols>
    <col min="1" max="1" width="18.6640625" style="10" bestFit="1" customWidth="1"/>
    <col min="2" max="2" width="14.3984375" style="10" customWidth="1"/>
    <col min="3" max="3" width="13.59765625" style="10" customWidth="1"/>
    <col min="4" max="4" width="15.86328125" style="10" customWidth="1"/>
    <col min="5" max="5" width="35.796875" style="10" customWidth="1"/>
    <col min="6" max="6" width="18.9296875" style="10" customWidth="1"/>
    <col min="7" max="7" width="14.265625" style="10" customWidth="1"/>
    <col min="8" max="8" width="21.1328125" style="10" customWidth="1"/>
    <col min="9" max="9" width="12.6640625" style="10" customWidth="1"/>
    <col min="10" max="10" width="15.19921875" style="10" customWidth="1"/>
    <col min="11" max="11" width="13.33203125" style="10" customWidth="1"/>
    <col min="12" max="14" width="12.1328125" style="10" customWidth="1"/>
    <col min="15" max="16384" width="8.86328125" style="10"/>
  </cols>
  <sheetData>
    <row r="1" spans="1:14" ht="30.4" x14ac:dyDescent="0.8">
      <c r="A1" s="21" t="e" vm="3027">
        <v>#VALUE!</v>
      </c>
      <c r="B1" s="19"/>
      <c r="C1" s="19"/>
      <c r="D1" s="19"/>
      <c r="E1" s="19"/>
      <c r="F1" s="19"/>
      <c r="G1" s="19"/>
      <c r="H1" s="19"/>
      <c r="I1" s="19"/>
      <c r="J1" s="19"/>
      <c r="K1" s="19"/>
      <c r="L1" s="19"/>
      <c r="M1" s="19"/>
      <c r="N1" s="19"/>
    </row>
    <row r="3" spans="1:14" ht="18.75" x14ac:dyDescent="0.5">
      <c r="A3" s="11" t="s">
        <v>96</v>
      </c>
      <c r="B3" s="12">
        <f ca="1">MIN(N21:N66)</f>
        <v>18.59</v>
      </c>
      <c r="E3" s="11" t="s">
        <v>122</v>
      </c>
      <c r="F3" s="12">
        <f ca="1">SUM(A21:A67)</f>
        <v>125508.15000000001</v>
      </c>
      <c r="I3" s="13">
        <v>44562</v>
      </c>
    </row>
    <row r="4" spans="1:14" ht="18.75" x14ac:dyDescent="0.5">
      <c r="A4" s="11" t="s">
        <v>97</v>
      </c>
      <c r="B4" s="14">
        <f ca="1">MAX(N21:N66)</f>
        <v>31.42</v>
      </c>
    </row>
    <row r="6" spans="1:14" x14ac:dyDescent="0.4">
      <c r="A6" s="10" t="s">
        <v>85</v>
      </c>
    </row>
    <row r="17" spans="1:14" x14ac:dyDescent="0.4">
      <c r="B17" s="10" t="s">
        <v>99</v>
      </c>
      <c r="C17" s="10" t="s">
        <v>95</v>
      </c>
    </row>
    <row r="18" spans="1:14" x14ac:dyDescent="0.4">
      <c r="A18" s="10" t="s">
        <v>86</v>
      </c>
      <c r="B18" s="10">
        <v>21</v>
      </c>
      <c r="C18" s="10">
        <v>22</v>
      </c>
    </row>
    <row r="20" spans="1:14" ht="15" x14ac:dyDescent="0.4">
      <c r="A20" s="20" t="s">
        <v>87</v>
      </c>
      <c r="B20" s="20" t="s">
        <v>88</v>
      </c>
      <c r="C20" s="20" t="s">
        <v>89</v>
      </c>
      <c r="D20" s="20" t="s">
        <v>95</v>
      </c>
      <c r="E20" s="20" t="s">
        <v>123</v>
      </c>
      <c r="F20" s="20" t="s">
        <v>90</v>
      </c>
      <c r="G20" s="20" t="s">
        <v>91</v>
      </c>
      <c r="H20" s="20" t="s">
        <v>92</v>
      </c>
      <c r="I20" s="22" t="str" cm="1">
        <f t="array" aca="1" ref="I20:N68" ca="1">_xlfn.STOCKHISTORY(A1,I3,TODAY(),0,1,0,5,2,3,4,1)</f>
        <v>Date</v>
      </c>
      <c r="J20" s="22" t="str">
        <f ca="1"/>
        <v>Volume</v>
      </c>
      <c r="K20" s="22" t="str">
        <f ca="1"/>
        <v>Open</v>
      </c>
      <c r="L20" s="22" t="str">
        <f ca="1"/>
        <v>High</v>
      </c>
      <c r="M20" s="22" t="str">
        <f ca="1"/>
        <v>Low</v>
      </c>
      <c r="N20" s="22" t="str">
        <f ca="1"/>
        <v>Close</v>
      </c>
    </row>
    <row r="21" spans="1:14" x14ac:dyDescent="0.4">
      <c r="A21" s="15">
        <f ca="1">E21*N21</f>
        <v>2393</v>
      </c>
      <c r="B21" s="16">
        <f t="shared" ref="B21:B67" ca="1" si="0">IF(ROW()=B$18,(F21*H21)-(G21*H21),(F21*H21)-(G21*H21)+B20)</f>
        <v>2393</v>
      </c>
      <c r="C21" s="17">
        <f ca="1">A21-B21</f>
        <v>0</v>
      </c>
      <c r="D21" s="17">
        <f>IF(AND(F21&gt;0,ROW()&gt;C$18),N21-$N$21,0)-IF(AND(G21&gt;0,ROW()&gt;C$18),N21-$N$21,0)</f>
        <v>0</v>
      </c>
      <c r="E21" s="16">
        <f t="shared" ref="E21:E67" si="1">IF(ROW()=B$18,F21-G21,(F21-G21)+E20)</f>
        <v>100</v>
      </c>
      <c r="F21" s="16">
        <v>100</v>
      </c>
      <c r="G21" s="16"/>
      <c r="H21" s="16" vm="3028">
        <f ca="1">N21</f>
        <v>23.93</v>
      </c>
      <c r="I21" s="16" vm="3">
        <f ca="1"/>
        <v>44564</v>
      </c>
      <c r="J21" s="16" vm="3029">
        <f ca="1"/>
        <v>12346011</v>
      </c>
      <c r="K21" s="16" vm="2339">
        <f ca="1"/>
        <v>24.13</v>
      </c>
      <c r="L21" s="16" vm="3030">
        <f ca="1"/>
        <v>24.39</v>
      </c>
      <c r="M21" s="16" vm="3031">
        <f ca="1"/>
        <v>23.824999999999999</v>
      </c>
      <c r="N21" s="16" vm="3028">
        <f ca="1"/>
        <v>23.93</v>
      </c>
    </row>
    <row r="22" spans="1:14" x14ac:dyDescent="0.4">
      <c r="A22" s="15">
        <f t="shared" ref="A22:A67" ca="1" si="2">E22*N22</f>
        <v>2468</v>
      </c>
      <c r="B22" s="16">
        <f t="shared" ca="1" si="0"/>
        <v>2393</v>
      </c>
      <c r="C22" s="17">
        <f t="shared" ref="C22:C67" ca="1" si="3">A22-B22</f>
        <v>75</v>
      </c>
      <c r="D22" s="17">
        <f t="shared" ref="D22:D67" si="4">IF(AND(F22&gt;0,ROW()&gt;C$18),N22-$N$21,0)-IF(AND(G22&gt;0,ROW()&gt;C$18),N22-$N$21,0)</f>
        <v>0</v>
      </c>
      <c r="E22" s="16">
        <f t="shared" si="1"/>
        <v>100</v>
      </c>
      <c r="F22" s="16"/>
      <c r="G22" s="16"/>
      <c r="H22" s="16" vm="3032">
        <f t="shared" ref="H22:H67" ca="1" si="5">N22</f>
        <v>24.68</v>
      </c>
      <c r="I22" s="16" vm="9">
        <f ca="1"/>
        <v>44565</v>
      </c>
      <c r="J22" s="16" vm="3033">
        <f ca="1"/>
        <v>17244714</v>
      </c>
      <c r="K22" s="16" vm="3034">
        <f ca="1"/>
        <v>24.11</v>
      </c>
      <c r="L22" s="16" vm="3035">
        <f ca="1"/>
        <v>24.98</v>
      </c>
      <c r="M22" s="16" vm="3036">
        <f ca="1"/>
        <v>23.861699999999999</v>
      </c>
      <c r="N22" s="16" vm="3032">
        <f ca="1"/>
        <v>24.68</v>
      </c>
    </row>
    <row r="23" spans="1:14" x14ac:dyDescent="0.4">
      <c r="A23" s="15">
        <f t="shared" ca="1" si="2"/>
        <v>2526</v>
      </c>
      <c r="B23" s="16">
        <f t="shared" ca="1" si="0"/>
        <v>2393</v>
      </c>
      <c r="C23" s="17">
        <f t="shared" ca="1" si="3"/>
        <v>133</v>
      </c>
      <c r="D23" s="17">
        <f t="shared" si="4"/>
        <v>0</v>
      </c>
      <c r="E23" s="16">
        <f t="shared" si="1"/>
        <v>100</v>
      </c>
      <c r="F23" s="16"/>
      <c r="G23" s="16"/>
      <c r="H23" s="16" vm="3037">
        <f t="shared" ca="1" si="5"/>
        <v>25.26</v>
      </c>
      <c r="I23" s="16" vm="15">
        <f ca="1"/>
        <v>44566</v>
      </c>
      <c r="J23" s="16" vm="3038">
        <f ca="1"/>
        <v>23959652</v>
      </c>
      <c r="K23" s="16" vm="167">
        <f ca="1"/>
        <v>24.99</v>
      </c>
      <c r="L23" s="16" vm="3039">
        <f ca="1"/>
        <v>26.12</v>
      </c>
      <c r="M23" s="16" vm="3040">
        <f ca="1"/>
        <v>24.94</v>
      </c>
      <c r="N23" s="16" vm="3037">
        <f ca="1"/>
        <v>25.26</v>
      </c>
    </row>
    <row r="24" spans="1:14" x14ac:dyDescent="0.4">
      <c r="A24" s="15">
        <f t="shared" ca="1" si="2"/>
        <v>2477</v>
      </c>
      <c r="B24" s="16">
        <f t="shared" ca="1" si="0"/>
        <v>2393</v>
      </c>
      <c r="C24" s="17">
        <f t="shared" ca="1" si="3"/>
        <v>84</v>
      </c>
      <c r="D24" s="17">
        <f t="shared" si="4"/>
        <v>0</v>
      </c>
      <c r="E24" s="16">
        <f t="shared" si="1"/>
        <v>100</v>
      </c>
      <c r="F24" s="16"/>
      <c r="G24" s="16"/>
      <c r="H24" s="16" vm="3041">
        <f t="shared" ca="1" si="5"/>
        <v>24.77</v>
      </c>
      <c r="I24" s="16" vm="21">
        <f ca="1"/>
        <v>44567</v>
      </c>
      <c r="J24" s="16" vm="3042">
        <f ca="1"/>
        <v>17268627</v>
      </c>
      <c r="K24" s="16" vm="3043">
        <f ca="1"/>
        <v>25.48</v>
      </c>
      <c r="L24" s="16" vm="3044">
        <f ca="1"/>
        <v>25.71</v>
      </c>
      <c r="M24" s="16" vm="134">
        <f ca="1"/>
        <v>24.62</v>
      </c>
      <c r="N24" s="16" vm="3041">
        <f ca="1"/>
        <v>24.77</v>
      </c>
    </row>
    <row r="25" spans="1:14" x14ac:dyDescent="0.4">
      <c r="A25" s="15">
        <f t="shared" ca="1" si="2"/>
        <v>3048</v>
      </c>
      <c r="B25" s="16">
        <f t="shared" ca="1" si="0"/>
        <v>2901</v>
      </c>
      <c r="C25" s="17">
        <f t="shared" ca="1" si="3"/>
        <v>147</v>
      </c>
      <c r="D25" s="17">
        <f t="shared" ca="1" si="4"/>
        <v>1.4699999999999989</v>
      </c>
      <c r="E25" s="16">
        <f t="shared" si="1"/>
        <v>120</v>
      </c>
      <c r="F25" s="16">
        <v>20</v>
      </c>
      <c r="G25" s="16"/>
      <c r="H25" s="16" vm="183">
        <f t="shared" ca="1" si="5"/>
        <v>25.4</v>
      </c>
      <c r="I25" s="16" vm="27">
        <f ca="1"/>
        <v>44568</v>
      </c>
      <c r="J25" s="16" vm="3045">
        <f ca="1"/>
        <v>15564121</v>
      </c>
      <c r="K25" s="16" vm="3046">
        <f ca="1"/>
        <v>25.07</v>
      </c>
      <c r="L25" s="16" vm="3047">
        <f ca="1"/>
        <v>25.42</v>
      </c>
      <c r="M25" s="16" vm="3048">
        <f ca="1"/>
        <v>24.425000000000001</v>
      </c>
      <c r="N25" s="16" vm="183">
        <f ca="1"/>
        <v>25.4</v>
      </c>
    </row>
    <row r="26" spans="1:14" x14ac:dyDescent="0.4">
      <c r="A26" s="15">
        <f t="shared" ca="1" si="2"/>
        <v>2962.8</v>
      </c>
      <c r="B26" s="16">
        <f t="shared" ca="1" si="0"/>
        <v>2901</v>
      </c>
      <c r="C26" s="17">
        <f t="shared" ca="1" si="3"/>
        <v>61.800000000000182</v>
      </c>
      <c r="D26" s="17">
        <f t="shared" si="4"/>
        <v>0</v>
      </c>
      <c r="E26" s="16">
        <f t="shared" si="1"/>
        <v>120</v>
      </c>
      <c r="F26" s="16"/>
      <c r="G26" s="16"/>
      <c r="H26" s="16" vm="147">
        <f t="shared" ca="1" si="5"/>
        <v>24.69</v>
      </c>
      <c r="I26" s="16" vm="33">
        <f ca="1"/>
        <v>44571</v>
      </c>
      <c r="J26" s="16" vm="3049">
        <f ca="1"/>
        <v>15085748</v>
      </c>
      <c r="K26" s="16" vm="3050">
        <f ca="1"/>
        <v>25.31</v>
      </c>
      <c r="L26" s="16" vm="2330">
        <f ca="1"/>
        <v>25.7</v>
      </c>
      <c r="M26" s="16" vm="3051">
        <f ca="1"/>
        <v>24.36</v>
      </c>
      <c r="N26" s="16" vm="147">
        <f ca="1"/>
        <v>24.69</v>
      </c>
    </row>
    <row r="27" spans="1:14" x14ac:dyDescent="0.4">
      <c r="A27" s="15">
        <f t="shared" ca="1" si="2"/>
        <v>2926.8</v>
      </c>
      <c r="B27" s="16">
        <f t="shared" ca="1" si="0"/>
        <v>2901</v>
      </c>
      <c r="C27" s="17">
        <f t="shared" ca="1" si="3"/>
        <v>25.800000000000182</v>
      </c>
      <c r="D27" s="17">
        <f t="shared" si="4"/>
        <v>0</v>
      </c>
      <c r="E27" s="16">
        <f t="shared" si="1"/>
        <v>120</v>
      </c>
      <c r="F27" s="16"/>
      <c r="G27" s="16"/>
      <c r="H27" s="16" vm="3030">
        <f t="shared" ca="1" si="5"/>
        <v>24.39</v>
      </c>
      <c r="I27" s="16" vm="39">
        <f ca="1"/>
        <v>44572</v>
      </c>
      <c r="J27" s="16" vm="3052">
        <f ca="1"/>
        <v>16868791</v>
      </c>
      <c r="K27" s="16" vm="3053">
        <f ca="1"/>
        <v>24.04</v>
      </c>
      <c r="L27" s="16" vm="3054">
        <f ca="1"/>
        <v>24.43</v>
      </c>
      <c r="M27" s="16" vm="3055">
        <f ca="1"/>
        <v>23.47</v>
      </c>
      <c r="N27" s="16" vm="3030">
        <f ca="1"/>
        <v>24.39</v>
      </c>
    </row>
    <row r="28" spans="1:14" x14ac:dyDescent="0.4">
      <c r="A28" s="15">
        <f t="shared" ca="1" si="2"/>
        <v>3084</v>
      </c>
      <c r="B28" s="16">
        <f t="shared" ca="1" si="0"/>
        <v>2901</v>
      </c>
      <c r="C28" s="17">
        <f t="shared" ca="1" si="3"/>
        <v>183</v>
      </c>
      <c r="D28" s="17">
        <f t="shared" si="4"/>
        <v>0</v>
      </c>
      <c r="E28" s="16">
        <f t="shared" si="1"/>
        <v>120</v>
      </c>
      <c r="F28" s="16"/>
      <c r="G28" s="16"/>
      <c r="H28" s="16" vm="2330">
        <f t="shared" ca="1" si="5"/>
        <v>25.7</v>
      </c>
      <c r="I28" s="16" vm="45">
        <f ca="1"/>
        <v>44573</v>
      </c>
      <c r="J28" s="16" vm="3056">
        <f ca="1"/>
        <v>17338955</v>
      </c>
      <c r="K28" s="16" vm="3057">
        <f ca="1"/>
        <v>25.06</v>
      </c>
      <c r="L28" s="16" vm="3058">
        <f ca="1"/>
        <v>25.82</v>
      </c>
      <c r="M28" s="16" vm="3059">
        <f ca="1"/>
        <v>24.93</v>
      </c>
      <c r="N28" s="16" vm="2330">
        <f ca="1"/>
        <v>25.7</v>
      </c>
    </row>
    <row r="29" spans="1:14" x14ac:dyDescent="0.4">
      <c r="A29" s="15">
        <f t="shared" ca="1" si="2"/>
        <v>3050.4</v>
      </c>
      <c r="B29" s="16">
        <f t="shared" ca="1" si="0"/>
        <v>2901</v>
      </c>
      <c r="C29" s="17">
        <f t="shared" ca="1" si="3"/>
        <v>149.40000000000009</v>
      </c>
      <c r="D29" s="17">
        <f t="shared" si="4"/>
        <v>0</v>
      </c>
      <c r="E29" s="16">
        <f t="shared" si="1"/>
        <v>120</v>
      </c>
      <c r="F29" s="16"/>
      <c r="G29" s="16"/>
      <c r="H29" s="16" vm="3047">
        <f t="shared" ca="1" si="5"/>
        <v>25.42</v>
      </c>
      <c r="I29" s="16" vm="51">
        <f ca="1"/>
        <v>44574</v>
      </c>
      <c r="J29" s="16" vm="3060">
        <f ca="1"/>
        <v>13503881</v>
      </c>
      <c r="K29" s="16" vm="2330">
        <f ca="1"/>
        <v>25.7</v>
      </c>
      <c r="L29" s="16" vm="3061">
        <f ca="1"/>
        <v>26.17</v>
      </c>
      <c r="M29" s="16" vm="3062">
        <f ca="1"/>
        <v>25.3</v>
      </c>
      <c r="N29" s="16" vm="3047">
        <f ca="1"/>
        <v>25.42</v>
      </c>
    </row>
    <row r="30" spans="1:14" x14ac:dyDescent="0.4">
      <c r="A30" s="15">
        <f t="shared" ca="1" si="2"/>
        <v>3046.8</v>
      </c>
      <c r="B30" s="16">
        <f t="shared" ca="1" si="0"/>
        <v>2901</v>
      </c>
      <c r="C30" s="17">
        <f t="shared" ca="1" si="3"/>
        <v>145.80000000000018</v>
      </c>
      <c r="D30" s="17">
        <f t="shared" si="4"/>
        <v>0</v>
      </c>
      <c r="E30" s="16">
        <f t="shared" si="1"/>
        <v>120</v>
      </c>
      <c r="F30" s="16"/>
      <c r="G30" s="16"/>
      <c r="H30" s="16" vm="3063">
        <f t="shared" ca="1" si="5"/>
        <v>25.39</v>
      </c>
      <c r="I30" s="16" vm="55">
        <f ca="1"/>
        <v>44575</v>
      </c>
      <c r="J30" s="16" vm="3064">
        <f ca="1"/>
        <v>11049222</v>
      </c>
      <c r="K30" s="16" vm="3065">
        <f ca="1"/>
        <v>25.19</v>
      </c>
      <c r="L30" s="16" vm="3066">
        <f ca="1"/>
        <v>25.54</v>
      </c>
      <c r="M30" s="16" vm="123">
        <f ca="1"/>
        <v>24.89</v>
      </c>
      <c r="N30" s="16" vm="3063">
        <f ca="1"/>
        <v>25.39</v>
      </c>
    </row>
    <row r="31" spans="1:14" x14ac:dyDescent="0.4">
      <c r="A31" s="15">
        <f t="shared" ca="1" si="2"/>
        <v>2881.2000000000003</v>
      </c>
      <c r="B31" s="16">
        <f t="shared" ca="1" si="0"/>
        <v>2901</v>
      </c>
      <c r="C31" s="17">
        <f t="shared" ca="1" si="3"/>
        <v>-19.799999999999727</v>
      </c>
      <c r="D31" s="17">
        <f t="shared" si="4"/>
        <v>0</v>
      </c>
      <c r="E31" s="16">
        <f t="shared" si="1"/>
        <v>120</v>
      </c>
      <c r="F31" s="16"/>
      <c r="G31" s="16"/>
      <c r="H31" s="16" vm="3067">
        <f t="shared" ca="1" si="5"/>
        <v>24.01</v>
      </c>
      <c r="I31" s="16" vm="61">
        <f ca="1"/>
        <v>44579</v>
      </c>
      <c r="J31" s="16" vm="3068">
        <f ca="1"/>
        <v>18490542</v>
      </c>
      <c r="K31" s="16" vm="123">
        <f ca="1"/>
        <v>24.89</v>
      </c>
      <c r="L31" s="16" vm="163">
        <f ca="1"/>
        <v>25.02</v>
      </c>
      <c r="M31" s="16" vm="3069">
        <f ca="1"/>
        <v>23.77</v>
      </c>
      <c r="N31" s="16" vm="3067">
        <f ca="1"/>
        <v>24.01</v>
      </c>
    </row>
    <row r="32" spans="1:14" x14ac:dyDescent="0.4">
      <c r="A32" s="15">
        <f t="shared" ca="1" si="2"/>
        <v>2710.8</v>
      </c>
      <c r="B32" s="16">
        <f t="shared" ca="1" si="0"/>
        <v>2901</v>
      </c>
      <c r="C32" s="17">
        <f t="shared" ca="1" si="3"/>
        <v>-190.19999999999982</v>
      </c>
      <c r="D32" s="17">
        <f t="shared" si="4"/>
        <v>0</v>
      </c>
      <c r="E32" s="16">
        <f t="shared" si="1"/>
        <v>120</v>
      </c>
      <c r="F32" s="16"/>
      <c r="G32" s="16"/>
      <c r="H32" s="16" vm="3070">
        <f t="shared" ca="1" si="5"/>
        <v>22.59</v>
      </c>
      <c r="I32" s="16" vm="67">
        <f ca="1"/>
        <v>44580</v>
      </c>
      <c r="J32" s="16" vm="3071">
        <f ca="1"/>
        <v>20468130</v>
      </c>
      <c r="K32" s="16" vm="3072">
        <f ca="1"/>
        <v>24.35</v>
      </c>
      <c r="L32" s="16" vm="3073">
        <f ca="1"/>
        <v>24.594999999999999</v>
      </c>
      <c r="M32" s="16" vm="3070">
        <f ca="1"/>
        <v>22.59</v>
      </c>
      <c r="N32" s="16" vm="3070">
        <f ca="1"/>
        <v>22.59</v>
      </c>
    </row>
    <row r="33" spans="1:14" x14ac:dyDescent="0.4">
      <c r="A33" s="15">
        <f t="shared" ca="1" si="2"/>
        <v>2556</v>
      </c>
      <c r="B33" s="16">
        <f t="shared" ca="1" si="0"/>
        <v>2901</v>
      </c>
      <c r="C33" s="17">
        <f t="shared" ca="1" si="3"/>
        <v>-345</v>
      </c>
      <c r="D33" s="17">
        <f t="shared" si="4"/>
        <v>0</v>
      </c>
      <c r="E33" s="16">
        <f t="shared" si="1"/>
        <v>120</v>
      </c>
      <c r="F33" s="16"/>
      <c r="G33" s="16"/>
      <c r="H33" s="16" vm="3074">
        <f t="shared" ca="1" si="5"/>
        <v>21.3</v>
      </c>
      <c r="I33" s="16" vm="73">
        <f ca="1"/>
        <v>44581</v>
      </c>
      <c r="J33" s="16" vm="3075">
        <f ca="1"/>
        <v>30792566</v>
      </c>
      <c r="K33" s="16" vm="3076">
        <f ca="1"/>
        <v>22.52</v>
      </c>
      <c r="L33" s="16" vm="3077">
        <f ca="1"/>
        <v>23.23</v>
      </c>
      <c r="M33" s="16" vm="3078">
        <f ca="1"/>
        <v>21.270099999999999</v>
      </c>
      <c r="N33" s="16" vm="3074">
        <f ca="1"/>
        <v>21.3</v>
      </c>
    </row>
    <row r="34" spans="1:14" x14ac:dyDescent="0.4">
      <c r="A34" s="15">
        <f t="shared" ca="1" si="2"/>
        <v>2310</v>
      </c>
      <c r="B34" s="16">
        <f t="shared" ca="1" si="0"/>
        <v>2901</v>
      </c>
      <c r="C34" s="17">
        <f t="shared" ca="1" si="3"/>
        <v>-591</v>
      </c>
      <c r="D34" s="17">
        <f t="shared" si="4"/>
        <v>0</v>
      </c>
      <c r="E34" s="16">
        <f t="shared" si="1"/>
        <v>120</v>
      </c>
      <c r="F34" s="16"/>
      <c r="G34" s="16"/>
      <c r="H34" s="16" vm="3079">
        <f t="shared" ca="1" si="5"/>
        <v>19.25</v>
      </c>
      <c r="I34" s="16" vm="79">
        <f ca="1"/>
        <v>44582</v>
      </c>
      <c r="J34" s="16" vm="3080">
        <f ca="1"/>
        <v>38610293</v>
      </c>
      <c r="K34" s="16" vm="2242">
        <f ca="1"/>
        <v>21.07</v>
      </c>
      <c r="L34" s="16" vm="3081">
        <f ca="1"/>
        <v>21.08</v>
      </c>
      <c r="M34" s="16" vm="3082">
        <f ca="1"/>
        <v>19.23</v>
      </c>
      <c r="N34" s="16" vm="3079">
        <f ca="1"/>
        <v>19.25</v>
      </c>
    </row>
    <row r="35" spans="1:14" x14ac:dyDescent="0.4">
      <c r="A35" s="15">
        <f t="shared" ca="1" si="2"/>
        <v>2330.4</v>
      </c>
      <c r="B35" s="16">
        <f t="shared" ca="1" si="0"/>
        <v>2901</v>
      </c>
      <c r="C35" s="17">
        <f t="shared" ca="1" si="3"/>
        <v>-570.59999999999991</v>
      </c>
      <c r="D35" s="17">
        <f t="shared" si="4"/>
        <v>0</v>
      </c>
      <c r="E35" s="16">
        <f t="shared" si="1"/>
        <v>120</v>
      </c>
      <c r="F35" s="16"/>
      <c r="G35" s="16"/>
      <c r="H35" s="16" vm="3083">
        <f t="shared" ca="1" si="5"/>
        <v>19.420000000000002</v>
      </c>
      <c r="I35" s="16" vm="85">
        <f ca="1"/>
        <v>44585</v>
      </c>
      <c r="J35" s="16" vm="3084">
        <f ca="1"/>
        <v>32231678</v>
      </c>
      <c r="K35" s="16" vm="3085">
        <f ca="1"/>
        <v>18.39</v>
      </c>
      <c r="L35" s="16" vm="3086">
        <f ca="1"/>
        <v>19.53</v>
      </c>
      <c r="M35" s="16" vm="251">
        <f ca="1"/>
        <v>17.98</v>
      </c>
      <c r="N35" s="16" vm="3083">
        <f ca="1"/>
        <v>19.420000000000002</v>
      </c>
    </row>
    <row r="36" spans="1:14" x14ac:dyDescent="0.4">
      <c r="A36" s="15">
        <f t="shared" ca="1" si="2"/>
        <v>2277.6</v>
      </c>
      <c r="B36" s="16">
        <f t="shared" ca="1" si="0"/>
        <v>2901</v>
      </c>
      <c r="C36" s="17">
        <f t="shared" ca="1" si="3"/>
        <v>-623.40000000000009</v>
      </c>
      <c r="D36" s="17">
        <f t="shared" si="4"/>
        <v>0</v>
      </c>
      <c r="E36" s="16">
        <f t="shared" si="1"/>
        <v>120</v>
      </c>
      <c r="F36" s="16"/>
      <c r="G36" s="16"/>
      <c r="H36" s="16" vm="3087">
        <f t="shared" ca="1" si="5"/>
        <v>18.98</v>
      </c>
      <c r="I36" s="16" vm="91">
        <f ca="1"/>
        <v>44586</v>
      </c>
      <c r="J36" s="16" vm="3088">
        <f ca="1"/>
        <v>24488530</v>
      </c>
      <c r="K36" s="16" vm="2174">
        <f ca="1"/>
        <v>18.87</v>
      </c>
      <c r="L36" s="16" vm="3089">
        <f ca="1"/>
        <v>19.29</v>
      </c>
      <c r="M36" s="16" vm="3090">
        <f ca="1"/>
        <v>18.36</v>
      </c>
      <c r="N36" s="16" vm="3087">
        <f ca="1"/>
        <v>18.98</v>
      </c>
    </row>
    <row r="37" spans="1:14" x14ac:dyDescent="0.4">
      <c r="A37" s="15">
        <f t="shared" ca="1" si="2"/>
        <v>2233.1999999999998</v>
      </c>
      <c r="B37" s="16">
        <f t="shared" ca="1" si="0"/>
        <v>2901</v>
      </c>
      <c r="C37" s="17">
        <f t="shared" ca="1" si="3"/>
        <v>-667.80000000000018</v>
      </c>
      <c r="D37" s="17">
        <f t="shared" si="4"/>
        <v>0</v>
      </c>
      <c r="E37" s="16">
        <f t="shared" si="1"/>
        <v>120</v>
      </c>
      <c r="F37" s="16"/>
      <c r="G37" s="16"/>
      <c r="H37" s="16" vm="3091">
        <f t="shared" ca="1" si="5"/>
        <v>18.61</v>
      </c>
      <c r="I37" s="16" vm="97">
        <f ca="1"/>
        <v>44587</v>
      </c>
      <c r="J37" s="16" vm="3092">
        <f ca="1"/>
        <v>30875372</v>
      </c>
      <c r="K37" s="16" vm="3093">
        <f ca="1"/>
        <v>19.73</v>
      </c>
      <c r="L37" s="16" vm="3094">
        <f ca="1"/>
        <v>19.7761</v>
      </c>
      <c r="M37" s="16" vm="3095">
        <f ca="1"/>
        <v>18.41</v>
      </c>
      <c r="N37" s="16" vm="3091">
        <f ca="1"/>
        <v>18.61</v>
      </c>
    </row>
    <row r="38" spans="1:14" x14ac:dyDescent="0.4">
      <c r="A38" s="15">
        <f t="shared" ca="1" si="2"/>
        <v>2044.9</v>
      </c>
      <c r="B38" s="16">
        <f t="shared" ca="1" si="0"/>
        <v>2715.1</v>
      </c>
      <c r="C38" s="17">
        <f t="shared" ca="1" si="3"/>
        <v>-670.19999999999982</v>
      </c>
      <c r="D38" s="17">
        <f t="shared" ca="1" si="4"/>
        <v>5.34</v>
      </c>
      <c r="E38" s="16">
        <f t="shared" si="1"/>
        <v>110</v>
      </c>
      <c r="F38" s="16"/>
      <c r="G38" s="16">
        <v>10</v>
      </c>
      <c r="H38" s="16" vm="3096">
        <f t="shared" ca="1" si="5"/>
        <v>18.59</v>
      </c>
      <c r="I38" s="16" vm="103">
        <f ca="1"/>
        <v>44588</v>
      </c>
      <c r="J38" s="16" vm="3097">
        <f ca="1"/>
        <v>28805133</v>
      </c>
      <c r="K38" s="16" vm="3098">
        <f ca="1"/>
        <v>18.940000000000001</v>
      </c>
      <c r="L38" s="16" vm="2196">
        <f ca="1"/>
        <v>19.52</v>
      </c>
      <c r="M38" s="16" vm="3099">
        <f ca="1"/>
        <v>18.38</v>
      </c>
      <c r="N38" s="16" vm="3096">
        <f ca="1"/>
        <v>18.59</v>
      </c>
    </row>
    <row r="39" spans="1:14" x14ac:dyDescent="0.4">
      <c r="A39" s="15">
        <f t="shared" ca="1" si="2"/>
        <v>2149.4</v>
      </c>
      <c r="B39" s="16">
        <f t="shared" ca="1" si="0"/>
        <v>2715.1</v>
      </c>
      <c r="C39" s="17">
        <f t="shared" ca="1" si="3"/>
        <v>-565.69999999999982</v>
      </c>
      <c r="D39" s="17">
        <f t="shared" si="4"/>
        <v>0</v>
      </c>
      <c r="E39" s="16">
        <f t="shared" si="1"/>
        <v>110</v>
      </c>
      <c r="F39" s="16"/>
      <c r="G39" s="16"/>
      <c r="H39" s="16" vm="3100">
        <f t="shared" ca="1" si="5"/>
        <v>19.54</v>
      </c>
      <c r="I39" s="16" vm="109">
        <f ca="1"/>
        <v>44589</v>
      </c>
      <c r="J39" s="16" vm="3101">
        <f ca="1"/>
        <v>33399347</v>
      </c>
      <c r="K39" s="16" vm="3079">
        <f ca="1"/>
        <v>19.25</v>
      </c>
      <c r="L39" s="16" vm="2215">
        <f ca="1"/>
        <v>19.850000000000001</v>
      </c>
      <c r="M39" s="16" vm="3102">
        <f ca="1"/>
        <v>18.88</v>
      </c>
      <c r="N39" s="16" vm="3100">
        <f ca="1"/>
        <v>19.54</v>
      </c>
    </row>
    <row r="40" spans="1:14" x14ac:dyDescent="0.4">
      <c r="A40" s="15">
        <f t="shared" ca="1" si="2"/>
        <v>2279.1999999999998</v>
      </c>
      <c r="B40" s="16">
        <f t="shared" ca="1" si="0"/>
        <v>2715.1</v>
      </c>
      <c r="C40" s="17">
        <f t="shared" ca="1" si="3"/>
        <v>-435.90000000000009</v>
      </c>
      <c r="D40" s="17">
        <f t="shared" si="4"/>
        <v>0</v>
      </c>
      <c r="E40" s="16">
        <f t="shared" si="1"/>
        <v>110</v>
      </c>
      <c r="F40" s="16"/>
      <c r="G40" s="16"/>
      <c r="H40" s="16" vm="3103">
        <f t="shared" ca="1" si="5"/>
        <v>20.72</v>
      </c>
      <c r="I40" s="16" vm="115">
        <f ca="1"/>
        <v>44592</v>
      </c>
      <c r="J40" s="16" vm="3104">
        <f ca="1"/>
        <v>22335560</v>
      </c>
      <c r="K40" s="16" vm="3105">
        <f ca="1"/>
        <v>19.46</v>
      </c>
      <c r="L40" s="16" vm="3106">
        <f ca="1"/>
        <v>20.74</v>
      </c>
      <c r="M40" s="16" vm="3107">
        <f ca="1"/>
        <v>19.329999999999998</v>
      </c>
      <c r="N40" s="16" vm="3103">
        <f ca="1"/>
        <v>20.72</v>
      </c>
    </row>
    <row r="41" spans="1:14" x14ac:dyDescent="0.4">
      <c r="A41" s="15">
        <f t="shared" ca="1" si="2"/>
        <v>2373.7999999999997</v>
      </c>
      <c r="B41" s="16">
        <f t="shared" ca="1" si="0"/>
        <v>2715.1</v>
      </c>
      <c r="C41" s="17">
        <f t="shared" ca="1" si="3"/>
        <v>-341.30000000000018</v>
      </c>
      <c r="D41" s="17">
        <f t="shared" si="4"/>
        <v>0</v>
      </c>
      <c r="E41" s="16">
        <f t="shared" si="1"/>
        <v>110</v>
      </c>
      <c r="F41" s="16"/>
      <c r="G41" s="16"/>
      <c r="H41" s="16" vm="2269">
        <f t="shared" ca="1" si="5"/>
        <v>21.58</v>
      </c>
      <c r="I41" s="16" vm="121">
        <f ca="1"/>
        <v>44593</v>
      </c>
      <c r="J41" s="16" vm="3108">
        <f ca="1"/>
        <v>20379529</v>
      </c>
      <c r="K41" s="16" vm="3109">
        <f ca="1"/>
        <v>21.1</v>
      </c>
      <c r="L41" s="16" vm="3110">
        <f ca="1"/>
        <v>21.78</v>
      </c>
      <c r="M41" s="16" vm="3111">
        <f ca="1"/>
        <v>21.01</v>
      </c>
      <c r="N41" s="16" vm="2269">
        <f ca="1"/>
        <v>21.58</v>
      </c>
    </row>
    <row r="42" spans="1:14" x14ac:dyDescent="0.4">
      <c r="A42" s="15">
        <f t="shared" ca="1" si="2"/>
        <v>2422.1999999999998</v>
      </c>
      <c r="B42" s="16">
        <f t="shared" ca="1" si="0"/>
        <v>2715.1</v>
      </c>
      <c r="C42" s="17">
        <f t="shared" ca="1" si="3"/>
        <v>-292.90000000000009</v>
      </c>
      <c r="D42" s="17">
        <f t="shared" si="4"/>
        <v>0</v>
      </c>
      <c r="E42" s="16">
        <f t="shared" si="1"/>
        <v>110</v>
      </c>
      <c r="F42" s="16"/>
      <c r="G42" s="16"/>
      <c r="H42" s="16" vm="203">
        <f t="shared" ca="1" si="5"/>
        <v>22.02</v>
      </c>
      <c r="I42" s="16" vm="127">
        <f ca="1"/>
        <v>44594</v>
      </c>
      <c r="J42" s="16" vm="3112">
        <f ca="1"/>
        <v>18166344</v>
      </c>
      <c r="K42" s="16" vm="2258">
        <f ca="1"/>
        <v>21.53</v>
      </c>
      <c r="L42" s="16" vm="3113">
        <f ca="1"/>
        <v>22.16</v>
      </c>
      <c r="M42" s="16" vm="3114">
        <f ca="1"/>
        <v>21.09</v>
      </c>
      <c r="N42" s="16" vm="203">
        <f ca="1"/>
        <v>22.02</v>
      </c>
    </row>
    <row r="43" spans="1:14" x14ac:dyDescent="0.4">
      <c r="A43" s="15">
        <f t="shared" ca="1" si="2"/>
        <v>2424.4</v>
      </c>
      <c r="B43" s="16">
        <f t="shared" ca="1" si="0"/>
        <v>2715.1</v>
      </c>
      <c r="C43" s="17">
        <f t="shared" ca="1" si="3"/>
        <v>-290.69999999999982</v>
      </c>
      <c r="D43" s="17">
        <f t="shared" si="4"/>
        <v>0</v>
      </c>
      <c r="E43" s="16">
        <f t="shared" si="1"/>
        <v>110</v>
      </c>
      <c r="F43" s="16"/>
      <c r="G43" s="16"/>
      <c r="H43" s="16" vm="3115">
        <f t="shared" ca="1" si="5"/>
        <v>22.04</v>
      </c>
      <c r="I43" s="16" vm="131">
        <f ca="1"/>
        <v>44595</v>
      </c>
      <c r="J43" s="16" vm="3116">
        <f ca="1"/>
        <v>17700832</v>
      </c>
      <c r="K43" s="16" vm="3110">
        <f ca="1"/>
        <v>21.78</v>
      </c>
      <c r="L43" s="16" vm="3117">
        <f ca="1"/>
        <v>22.68</v>
      </c>
      <c r="M43" s="16" vm="2292">
        <f ca="1"/>
        <v>21.74</v>
      </c>
      <c r="N43" s="16" vm="3115">
        <f ca="1"/>
        <v>22.04</v>
      </c>
    </row>
    <row r="44" spans="1:14" x14ac:dyDescent="0.4">
      <c r="A44" s="15">
        <f t="shared" ca="1" si="2"/>
        <v>2442</v>
      </c>
      <c r="B44" s="16">
        <f t="shared" ca="1" si="0"/>
        <v>2715.1</v>
      </c>
      <c r="C44" s="17">
        <f t="shared" ca="1" si="3"/>
        <v>-273.09999999999991</v>
      </c>
      <c r="D44" s="17">
        <f t="shared" si="4"/>
        <v>0</v>
      </c>
      <c r="E44" s="16">
        <f t="shared" si="1"/>
        <v>110</v>
      </c>
      <c r="F44" s="16"/>
      <c r="G44" s="16"/>
      <c r="H44" s="16" vm="3118">
        <f t="shared" ca="1" si="5"/>
        <v>22.2</v>
      </c>
      <c r="I44" s="16" vm="137">
        <f ca="1"/>
        <v>44596</v>
      </c>
      <c r="J44" s="16" vm="3119">
        <f ca="1"/>
        <v>16948718</v>
      </c>
      <c r="K44" s="16" vm="2247">
        <f ca="1"/>
        <v>22</v>
      </c>
      <c r="L44" s="16" vm="3120">
        <f ca="1"/>
        <v>22.41</v>
      </c>
      <c r="M44" s="16" vm="2300">
        <f ca="1"/>
        <v>21.62</v>
      </c>
      <c r="N44" s="16" vm="3118">
        <f ca="1"/>
        <v>22.2</v>
      </c>
    </row>
    <row r="45" spans="1:14" x14ac:dyDescent="0.4">
      <c r="A45" s="15">
        <f t="shared" ca="1" si="2"/>
        <v>2439.8000000000002</v>
      </c>
      <c r="B45" s="16">
        <f t="shared" ca="1" si="0"/>
        <v>2715.1</v>
      </c>
      <c r="C45" s="17">
        <f t="shared" ca="1" si="3"/>
        <v>-275.29999999999973</v>
      </c>
      <c r="D45" s="17">
        <f t="shared" si="4"/>
        <v>0</v>
      </c>
      <c r="E45" s="16">
        <f t="shared" si="1"/>
        <v>110</v>
      </c>
      <c r="F45" s="16"/>
      <c r="G45" s="16"/>
      <c r="H45" s="16" vm="3121">
        <f t="shared" ca="1" si="5"/>
        <v>22.18</v>
      </c>
      <c r="I45" s="16" vm="143">
        <f ca="1"/>
        <v>44599</v>
      </c>
      <c r="J45" s="16" vm="3122">
        <f ca="1"/>
        <v>17126201</v>
      </c>
      <c r="K45" s="16" vm="3123">
        <f ca="1"/>
        <v>22.44</v>
      </c>
      <c r="L45" s="16" vm="3124">
        <f ca="1"/>
        <v>22.78</v>
      </c>
      <c r="M45" s="16" vm="2284">
        <f ca="1"/>
        <v>21.89</v>
      </c>
      <c r="N45" s="16" vm="3121">
        <f ca="1"/>
        <v>22.18</v>
      </c>
    </row>
    <row r="46" spans="1:14" x14ac:dyDescent="0.4">
      <c r="A46" s="15">
        <f t="shared" ca="1" si="2"/>
        <v>2550.9</v>
      </c>
      <c r="B46" s="16">
        <f t="shared" ca="1" si="0"/>
        <v>2715.1</v>
      </c>
      <c r="C46" s="17">
        <f t="shared" ca="1" si="3"/>
        <v>-164.19999999999982</v>
      </c>
      <c r="D46" s="17">
        <f t="shared" si="4"/>
        <v>0</v>
      </c>
      <c r="E46" s="16">
        <f t="shared" si="1"/>
        <v>110</v>
      </c>
      <c r="F46" s="16"/>
      <c r="G46" s="16"/>
      <c r="H46" s="16" vm="3125">
        <f t="shared" ca="1" si="5"/>
        <v>23.19</v>
      </c>
      <c r="I46" s="16" vm="148">
        <f ca="1"/>
        <v>44600</v>
      </c>
      <c r="J46" s="16" vm="3126">
        <f ca="1"/>
        <v>18149496</v>
      </c>
      <c r="K46" s="16" vm="3127">
        <f ca="1"/>
        <v>22.46</v>
      </c>
      <c r="L46" s="16" vm="3128">
        <f ca="1"/>
        <v>23.25</v>
      </c>
      <c r="M46" s="16" vm="3120">
        <f ca="1"/>
        <v>22.41</v>
      </c>
      <c r="N46" s="16" vm="3125">
        <f ca="1"/>
        <v>23.19</v>
      </c>
    </row>
    <row r="47" spans="1:14" x14ac:dyDescent="0.4">
      <c r="A47" s="15">
        <f t="shared" ca="1" si="2"/>
        <v>2750.8</v>
      </c>
      <c r="B47" s="16">
        <f t="shared" ca="1" si="0"/>
        <v>2834.7</v>
      </c>
      <c r="C47" s="17">
        <f t="shared" ca="1" si="3"/>
        <v>-83.899999999999636</v>
      </c>
      <c r="D47" s="17">
        <f t="shared" ca="1" si="4"/>
        <v>-9.9999999999980105E-3</v>
      </c>
      <c r="E47" s="16">
        <f t="shared" si="1"/>
        <v>115</v>
      </c>
      <c r="F47" s="16">
        <v>5</v>
      </c>
      <c r="G47" s="16"/>
      <c r="H47" s="16" vm="3129">
        <f t="shared" ca="1" si="5"/>
        <v>23.92</v>
      </c>
      <c r="I47" s="16" vm="153">
        <f ca="1"/>
        <v>44601</v>
      </c>
      <c r="J47" s="16" vm="3130">
        <f ca="1"/>
        <v>15887530</v>
      </c>
      <c r="K47" s="16" vm="3131">
        <f ca="1"/>
        <v>23.27</v>
      </c>
      <c r="L47" s="16" vm="3132">
        <f ca="1"/>
        <v>24.05</v>
      </c>
      <c r="M47" s="16" vm="3133">
        <f ca="1"/>
        <v>23.105</v>
      </c>
      <c r="N47" s="16" vm="3129">
        <f ca="1"/>
        <v>23.92</v>
      </c>
    </row>
    <row r="48" spans="1:14" x14ac:dyDescent="0.4">
      <c r="A48" s="15">
        <f t="shared" ca="1" si="2"/>
        <v>2786.4500000000003</v>
      </c>
      <c r="B48" s="16">
        <f t="shared" ca="1" si="0"/>
        <v>2834.7</v>
      </c>
      <c r="C48" s="17">
        <f t="shared" ca="1" si="3"/>
        <v>-48.249999999999545</v>
      </c>
      <c r="D48" s="17">
        <f t="shared" si="4"/>
        <v>0</v>
      </c>
      <c r="E48" s="16">
        <f t="shared" si="1"/>
        <v>115</v>
      </c>
      <c r="F48" s="16"/>
      <c r="G48" s="16"/>
      <c r="H48" s="16" vm="3134">
        <f t="shared" ca="1" si="5"/>
        <v>24.23</v>
      </c>
      <c r="I48" s="16" vm="159">
        <f ca="1"/>
        <v>44602</v>
      </c>
      <c r="J48" s="16" vm="3135">
        <f ca="1"/>
        <v>21375849</v>
      </c>
      <c r="K48" s="16" vm="3136">
        <f ca="1"/>
        <v>23.55</v>
      </c>
      <c r="L48" s="16" vm="3137">
        <f ca="1"/>
        <v>24.96</v>
      </c>
      <c r="M48" s="16" vm="3138">
        <f ca="1"/>
        <v>23.4315</v>
      </c>
      <c r="N48" s="16" vm="3134">
        <f ca="1"/>
        <v>24.23</v>
      </c>
    </row>
    <row r="49" spans="1:14" x14ac:dyDescent="0.4">
      <c r="A49" s="15">
        <f t="shared" ca="1" si="2"/>
        <v>2723.2</v>
      </c>
      <c r="B49" s="16">
        <f t="shared" ca="1" si="0"/>
        <v>2834.7</v>
      </c>
      <c r="C49" s="17">
        <f t="shared" ca="1" si="3"/>
        <v>-111.5</v>
      </c>
      <c r="D49" s="17">
        <f t="shared" si="4"/>
        <v>0</v>
      </c>
      <c r="E49" s="16">
        <f t="shared" si="1"/>
        <v>115</v>
      </c>
      <c r="F49" s="16"/>
      <c r="G49" s="16"/>
      <c r="H49" s="16" vm="3139">
        <f t="shared" ca="1" si="5"/>
        <v>23.68</v>
      </c>
      <c r="I49" s="16" vm="165">
        <f ca="1"/>
        <v>44603</v>
      </c>
      <c r="J49" s="16" vm="3140">
        <f ca="1"/>
        <v>24213363</v>
      </c>
      <c r="K49" s="16" vm="3055">
        <f ca="1"/>
        <v>23.47</v>
      </c>
      <c r="L49" s="16" vm="3054">
        <f ca="1"/>
        <v>24.43</v>
      </c>
      <c r="M49" s="16" vm="3141">
        <f ca="1"/>
        <v>23.3</v>
      </c>
      <c r="N49" s="16" vm="3139">
        <f ca="1"/>
        <v>23.68</v>
      </c>
    </row>
    <row r="50" spans="1:14" x14ac:dyDescent="0.4">
      <c r="A50" s="15">
        <f t="shared" ca="1" si="2"/>
        <v>2680.6499999999996</v>
      </c>
      <c r="B50" s="16">
        <f t="shared" ca="1" si="0"/>
        <v>2834.7</v>
      </c>
      <c r="C50" s="17">
        <f t="shared" ca="1" si="3"/>
        <v>-154.05000000000018</v>
      </c>
      <c r="D50" s="17">
        <f t="shared" si="4"/>
        <v>0</v>
      </c>
      <c r="E50" s="16">
        <f t="shared" si="1"/>
        <v>115</v>
      </c>
      <c r="F50" s="16"/>
      <c r="G50" s="16"/>
      <c r="H50" s="16" vm="3142">
        <f t="shared" ca="1" si="5"/>
        <v>23.31</v>
      </c>
      <c r="I50" s="16" vm="170">
        <f ca="1"/>
        <v>44606</v>
      </c>
      <c r="J50" s="16" vm="3143">
        <f ca="1"/>
        <v>16484114</v>
      </c>
      <c r="K50" s="16" vm="145">
        <f ca="1"/>
        <v>23.78</v>
      </c>
      <c r="L50" s="16" vm="3144">
        <f ca="1"/>
        <v>23.995000000000001</v>
      </c>
      <c r="M50" s="16" vm="3145">
        <f ca="1"/>
        <v>22.954999999999998</v>
      </c>
      <c r="N50" s="16" vm="3142">
        <f ca="1"/>
        <v>23.31</v>
      </c>
    </row>
    <row r="51" spans="1:14" x14ac:dyDescent="0.4">
      <c r="A51" s="15">
        <f t="shared" ca="1" si="2"/>
        <v>2850.85</v>
      </c>
      <c r="B51" s="16">
        <f t="shared" ca="1" si="0"/>
        <v>2834.7</v>
      </c>
      <c r="C51" s="17">
        <f t="shared" ca="1" si="3"/>
        <v>16.150000000000091</v>
      </c>
      <c r="D51" s="17">
        <f t="shared" si="4"/>
        <v>0</v>
      </c>
      <c r="E51" s="16">
        <f t="shared" si="1"/>
        <v>115</v>
      </c>
      <c r="F51" s="16"/>
      <c r="G51" s="16"/>
      <c r="H51" s="16" vm="3146">
        <f t="shared" ca="1" si="5"/>
        <v>24.79</v>
      </c>
      <c r="I51" s="16" vm="175">
        <f ca="1"/>
        <v>44607</v>
      </c>
      <c r="J51" s="16" vm="3147">
        <f ca="1"/>
        <v>16993951</v>
      </c>
      <c r="K51" s="16" vm="3148">
        <f ca="1"/>
        <v>23.425000000000001</v>
      </c>
      <c r="L51" s="16" vm="3149">
        <f ca="1"/>
        <v>24.844999999999999</v>
      </c>
      <c r="M51" s="16" vm="3150">
        <f ca="1"/>
        <v>23.08</v>
      </c>
      <c r="N51" s="16" vm="3146">
        <f ca="1"/>
        <v>24.79</v>
      </c>
    </row>
    <row r="52" spans="1:14" x14ac:dyDescent="0.4">
      <c r="A52" s="15">
        <f t="shared" ca="1" si="2"/>
        <v>2822.1</v>
      </c>
      <c r="B52" s="16">
        <f t="shared" ca="1" si="0"/>
        <v>2834.7</v>
      </c>
      <c r="C52" s="17">
        <f t="shared" ca="1" si="3"/>
        <v>-12.599999999999909</v>
      </c>
      <c r="D52" s="17">
        <f t="shared" si="4"/>
        <v>0</v>
      </c>
      <c r="E52" s="16">
        <f t="shared" si="1"/>
        <v>115</v>
      </c>
      <c r="F52" s="16"/>
      <c r="G52" s="16"/>
      <c r="H52" s="16" vm="172">
        <f t="shared" ca="1" si="5"/>
        <v>24.54</v>
      </c>
      <c r="I52" s="16" vm="181">
        <f ca="1"/>
        <v>44608</v>
      </c>
      <c r="J52" s="16" vm="3151">
        <f ca="1"/>
        <v>14439207</v>
      </c>
      <c r="K52" s="16" vm="3152">
        <f ca="1"/>
        <v>24.8</v>
      </c>
      <c r="L52" s="16" vm="3153">
        <f ca="1"/>
        <v>25.52</v>
      </c>
      <c r="M52" s="16" vm="3154">
        <f ca="1"/>
        <v>24.28</v>
      </c>
      <c r="N52" s="16" vm="172">
        <f ca="1"/>
        <v>24.54</v>
      </c>
    </row>
    <row r="53" spans="1:14" x14ac:dyDescent="0.4">
      <c r="A53" s="15">
        <f t="shared" ca="1" si="2"/>
        <v>2784.15</v>
      </c>
      <c r="B53" s="16">
        <f t="shared" ca="1" si="0"/>
        <v>2834.7</v>
      </c>
      <c r="C53" s="17">
        <f t="shared" ca="1" si="3"/>
        <v>-50.549999999999727</v>
      </c>
      <c r="D53" s="17">
        <f t="shared" si="4"/>
        <v>0</v>
      </c>
      <c r="E53" s="16">
        <f t="shared" si="1"/>
        <v>115</v>
      </c>
      <c r="F53" s="16"/>
      <c r="G53" s="16"/>
      <c r="H53" s="16" vm="3155">
        <f t="shared" ca="1" si="5"/>
        <v>24.21</v>
      </c>
      <c r="I53" s="16" vm="186">
        <f ca="1"/>
        <v>44609</v>
      </c>
      <c r="J53" s="16" vm="3156">
        <f ca="1"/>
        <v>10280850</v>
      </c>
      <c r="K53" s="16" vm="3157">
        <f ca="1"/>
        <v>24.45</v>
      </c>
      <c r="L53" s="16" vm="3032">
        <f ca="1"/>
        <v>24.68</v>
      </c>
      <c r="M53" s="16" vm="136">
        <f ca="1"/>
        <v>23.96</v>
      </c>
      <c r="N53" s="16" vm="3155">
        <f ca="1"/>
        <v>24.21</v>
      </c>
    </row>
    <row r="54" spans="1:14" x14ac:dyDescent="0.4">
      <c r="A54" s="15">
        <f t="shared" ca="1" si="2"/>
        <v>2770.35</v>
      </c>
      <c r="B54" s="16">
        <f t="shared" ca="1" si="0"/>
        <v>2834.7</v>
      </c>
      <c r="C54" s="17">
        <f t="shared" ca="1" si="3"/>
        <v>-64.349999999999909</v>
      </c>
      <c r="D54" s="17">
        <f t="shared" si="4"/>
        <v>0</v>
      </c>
      <c r="E54" s="16">
        <f t="shared" si="1"/>
        <v>115</v>
      </c>
      <c r="F54" s="16"/>
      <c r="G54" s="16"/>
      <c r="H54" s="16" vm="2327">
        <f t="shared" ca="1" si="5"/>
        <v>24.09</v>
      </c>
      <c r="I54" s="16" vm="192">
        <f ca="1"/>
        <v>44610</v>
      </c>
      <c r="J54" s="16" vm="3158">
        <f ca="1"/>
        <v>11381367</v>
      </c>
      <c r="K54" s="16" vm="3159">
        <f ca="1"/>
        <v>24.22</v>
      </c>
      <c r="L54" s="16" vm="147">
        <f ca="1"/>
        <v>24.69</v>
      </c>
      <c r="M54" s="16" vm="3028">
        <f ca="1"/>
        <v>23.93</v>
      </c>
      <c r="N54" s="16" vm="2327">
        <f ca="1"/>
        <v>24.09</v>
      </c>
    </row>
    <row r="55" spans="1:14" x14ac:dyDescent="0.4">
      <c r="A55" s="15">
        <f t="shared" ca="1" si="2"/>
        <v>2384</v>
      </c>
      <c r="B55" s="16">
        <f t="shared" ca="1" si="0"/>
        <v>2477.1</v>
      </c>
      <c r="C55" s="17">
        <f t="shared" ca="1" si="3"/>
        <v>-93.099999999999909</v>
      </c>
      <c r="D55" s="17">
        <f t="shared" ca="1" si="4"/>
        <v>8.9999999999999858E-2</v>
      </c>
      <c r="E55" s="16">
        <f t="shared" si="1"/>
        <v>100</v>
      </c>
      <c r="F55" s="16"/>
      <c r="G55" s="16">
        <v>15</v>
      </c>
      <c r="H55" s="16" vm="3160">
        <f t="shared" ca="1" si="5"/>
        <v>23.84</v>
      </c>
      <c r="I55" s="16" vm="197">
        <f ca="1"/>
        <v>44614</v>
      </c>
      <c r="J55" s="16" vm="3161">
        <f ca="1"/>
        <v>14538368</v>
      </c>
      <c r="K55" s="16" vm="2343">
        <f ca="1"/>
        <v>24.07</v>
      </c>
      <c r="L55" s="16" vm="3162">
        <f ca="1"/>
        <v>24.66</v>
      </c>
      <c r="M55" s="16" vm="3163">
        <f ca="1"/>
        <v>23.71</v>
      </c>
      <c r="N55" s="16" vm="3160">
        <f ca="1"/>
        <v>23.84</v>
      </c>
    </row>
    <row r="56" spans="1:14" x14ac:dyDescent="0.4">
      <c r="A56" s="15">
        <f t="shared" ca="1" si="2"/>
        <v>2337</v>
      </c>
      <c r="B56" s="16">
        <f t="shared" ca="1" si="0"/>
        <v>2477.1</v>
      </c>
      <c r="C56" s="17">
        <f t="shared" ca="1" si="3"/>
        <v>-140.09999999999991</v>
      </c>
      <c r="D56" s="17">
        <f t="shared" si="4"/>
        <v>0</v>
      </c>
      <c r="E56" s="16">
        <f t="shared" si="1"/>
        <v>100</v>
      </c>
      <c r="F56" s="16"/>
      <c r="G56" s="16"/>
      <c r="H56" s="16" vm="3164">
        <f t="shared" ca="1" si="5"/>
        <v>23.37</v>
      </c>
      <c r="I56" s="16" vm="201">
        <f ca="1"/>
        <v>44615</v>
      </c>
      <c r="J56" s="16" vm="3165">
        <f ca="1"/>
        <v>14009999</v>
      </c>
      <c r="K56" s="16" vm="2324">
        <f ca="1"/>
        <v>24</v>
      </c>
      <c r="L56" s="16" vm="3072">
        <f ca="1"/>
        <v>24.35</v>
      </c>
      <c r="M56" s="16" vm="3131">
        <f ca="1"/>
        <v>23.27</v>
      </c>
      <c r="N56" s="16" vm="3164">
        <f ca="1"/>
        <v>23.37</v>
      </c>
    </row>
    <row r="57" spans="1:14" x14ac:dyDescent="0.4">
      <c r="A57" s="15">
        <f t="shared" ca="1" si="2"/>
        <v>2436</v>
      </c>
      <c r="B57" s="16">
        <f t="shared" ca="1" si="0"/>
        <v>2477.1</v>
      </c>
      <c r="C57" s="17">
        <f t="shared" ca="1" si="3"/>
        <v>-41.099999999999909</v>
      </c>
      <c r="D57" s="17">
        <f t="shared" si="4"/>
        <v>0</v>
      </c>
      <c r="E57" s="16">
        <f t="shared" si="1"/>
        <v>100</v>
      </c>
      <c r="F57" s="16"/>
      <c r="G57" s="16"/>
      <c r="H57" s="16" vm="3051">
        <f t="shared" ca="1" si="5"/>
        <v>24.36</v>
      </c>
      <c r="I57" s="16" vm="207">
        <f ca="1"/>
        <v>44616</v>
      </c>
      <c r="J57" s="16" vm="3166">
        <f ca="1"/>
        <v>19742194</v>
      </c>
      <c r="K57" s="16" vm="3167">
        <f ca="1"/>
        <v>22.25</v>
      </c>
      <c r="L57" s="16" vm="3168">
        <f ca="1"/>
        <v>24.38</v>
      </c>
      <c r="M57" s="16" vm="2284">
        <f ca="1"/>
        <v>21.89</v>
      </c>
      <c r="N57" s="16" vm="3051">
        <f ca="1"/>
        <v>24.36</v>
      </c>
    </row>
    <row r="58" spans="1:14" x14ac:dyDescent="0.4">
      <c r="A58" s="15">
        <f t="shared" ca="1" si="2"/>
        <v>2691</v>
      </c>
      <c r="B58" s="16">
        <f t="shared" ca="1" si="0"/>
        <v>2477.1</v>
      </c>
      <c r="C58" s="17">
        <f t="shared" ca="1" si="3"/>
        <v>213.90000000000009</v>
      </c>
      <c r="D58" s="17">
        <f t="shared" si="4"/>
        <v>0</v>
      </c>
      <c r="E58" s="16">
        <f t="shared" si="1"/>
        <v>100</v>
      </c>
      <c r="F58" s="16"/>
      <c r="G58" s="16"/>
      <c r="H58" s="16" vm="3169">
        <f t="shared" ca="1" si="5"/>
        <v>26.91</v>
      </c>
      <c r="I58" s="16" vm="213">
        <f ca="1"/>
        <v>44617</v>
      </c>
      <c r="J58" s="16" vm="3170">
        <f ca="1"/>
        <v>28101422</v>
      </c>
      <c r="K58" s="16" vm="3168">
        <f ca="1"/>
        <v>24.38</v>
      </c>
      <c r="L58" s="16" vm="3169">
        <f ca="1"/>
        <v>26.91</v>
      </c>
      <c r="M58" s="16" vm="3171">
        <f ca="1"/>
        <v>24.37</v>
      </c>
      <c r="N58" s="16" vm="3169">
        <f ca="1"/>
        <v>26.91</v>
      </c>
    </row>
    <row r="59" spans="1:14" x14ac:dyDescent="0.4">
      <c r="A59" s="15">
        <f t="shared" ca="1" si="2"/>
        <v>2721</v>
      </c>
      <c r="B59" s="16">
        <f t="shared" ca="1" si="0"/>
        <v>2477.1</v>
      </c>
      <c r="C59" s="17">
        <f t="shared" ca="1" si="3"/>
        <v>243.90000000000009</v>
      </c>
      <c r="D59" s="17">
        <f t="shared" si="4"/>
        <v>0</v>
      </c>
      <c r="E59" s="16">
        <f t="shared" si="1"/>
        <v>100</v>
      </c>
      <c r="F59" s="16"/>
      <c r="G59" s="16"/>
      <c r="H59" s="16" vm="3172">
        <f t="shared" ca="1" si="5"/>
        <v>27.21</v>
      </c>
      <c r="I59" s="16" vm="219">
        <f ca="1"/>
        <v>44620</v>
      </c>
      <c r="J59" s="16" vm="3173">
        <f ca="1"/>
        <v>20038008</v>
      </c>
      <c r="K59" s="16" vm="3174">
        <f ca="1"/>
        <v>26.45</v>
      </c>
      <c r="L59" s="16" vm="3175">
        <f ca="1"/>
        <v>27.55</v>
      </c>
      <c r="M59" s="16" vm="3176">
        <f ca="1"/>
        <v>26.35</v>
      </c>
      <c r="N59" s="16" vm="3172">
        <f ca="1"/>
        <v>27.21</v>
      </c>
    </row>
    <row r="60" spans="1:14" x14ac:dyDescent="0.4">
      <c r="A60" s="15">
        <f t="shared" ca="1" si="2"/>
        <v>2773</v>
      </c>
      <c r="B60" s="16">
        <f t="shared" ca="1" si="0"/>
        <v>2477.1</v>
      </c>
      <c r="C60" s="17">
        <f t="shared" ca="1" si="3"/>
        <v>295.90000000000009</v>
      </c>
      <c r="D60" s="17">
        <f t="shared" si="4"/>
        <v>0</v>
      </c>
      <c r="E60" s="16">
        <f t="shared" si="1"/>
        <v>100</v>
      </c>
      <c r="F60" s="16"/>
      <c r="G60" s="16"/>
      <c r="H60" s="16" vm="3177">
        <f t="shared" ca="1" si="5"/>
        <v>27.73</v>
      </c>
      <c r="I60" s="16" vm="225">
        <f ca="1"/>
        <v>44621</v>
      </c>
      <c r="J60" s="16" vm="3178">
        <f ca="1"/>
        <v>18014003</v>
      </c>
      <c r="K60" s="16" vm="3179">
        <f ca="1"/>
        <v>27.49</v>
      </c>
      <c r="L60" s="16" vm="3180">
        <f ca="1"/>
        <v>28.33</v>
      </c>
      <c r="M60" s="16" vm="3181">
        <f ca="1"/>
        <v>26.8</v>
      </c>
      <c r="N60" s="16" vm="3177">
        <f ca="1"/>
        <v>27.73</v>
      </c>
    </row>
    <row r="61" spans="1:14" x14ac:dyDescent="0.4">
      <c r="A61" s="15">
        <f t="shared" ca="1" si="2"/>
        <v>2882</v>
      </c>
      <c r="B61" s="16">
        <f t="shared" ca="1" si="0"/>
        <v>2477.1</v>
      </c>
      <c r="C61" s="17">
        <f t="shared" ca="1" si="3"/>
        <v>404.90000000000009</v>
      </c>
      <c r="D61" s="17">
        <f t="shared" si="4"/>
        <v>0</v>
      </c>
      <c r="E61" s="16">
        <f t="shared" si="1"/>
        <v>100</v>
      </c>
      <c r="F61" s="16"/>
      <c r="G61" s="16"/>
      <c r="H61" s="16" vm="3182">
        <f t="shared" ca="1" si="5"/>
        <v>28.82</v>
      </c>
      <c r="I61" s="16" vm="229">
        <f ca="1"/>
        <v>44622</v>
      </c>
      <c r="J61" s="16" vm="3183">
        <f ca="1"/>
        <v>19656774</v>
      </c>
      <c r="K61" s="16" vm="3184">
        <f ca="1"/>
        <v>28.21</v>
      </c>
      <c r="L61" s="16" vm="3185">
        <f ca="1"/>
        <v>29.125</v>
      </c>
      <c r="M61" s="16" vm="3177">
        <f ca="1"/>
        <v>27.73</v>
      </c>
      <c r="N61" s="16" vm="3182">
        <f ca="1"/>
        <v>28.82</v>
      </c>
    </row>
    <row r="62" spans="1:14" x14ac:dyDescent="0.4">
      <c r="A62" s="15">
        <f t="shared" ca="1" si="2"/>
        <v>3081</v>
      </c>
      <c r="B62" s="16">
        <f t="shared" ca="1" si="0"/>
        <v>2477.1</v>
      </c>
      <c r="C62" s="17">
        <f t="shared" ca="1" si="3"/>
        <v>603.90000000000009</v>
      </c>
      <c r="D62" s="17">
        <f t="shared" si="4"/>
        <v>0</v>
      </c>
      <c r="E62" s="16">
        <f t="shared" si="1"/>
        <v>100</v>
      </c>
      <c r="F62" s="16"/>
      <c r="G62" s="16"/>
      <c r="H62" s="16" vm="3186">
        <f t="shared" ca="1" si="5"/>
        <v>30.81</v>
      </c>
      <c r="I62" s="16" vm="235">
        <f ca="1"/>
        <v>44623</v>
      </c>
      <c r="J62" s="16" vm="3187">
        <f ca="1"/>
        <v>30034185</v>
      </c>
      <c r="K62" s="16" vm="3188">
        <f ca="1"/>
        <v>29.02</v>
      </c>
      <c r="L62" s="16" vm="3189">
        <f ca="1"/>
        <v>30.995000000000001</v>
      </c>
      <c r="M62" s="16" vm="3190">
        <f ca="1"/>
        <v>28.704999999999998</v>
      </c>
      <c r="N62" s="16" vm="3186">
        <f ca="1"/>
        <v>30.81</v>
      </c>
    </row>
    <row r="63" spans="1:14" x14ac:dyDescent="0.4">
      <c r="A63" s="15">
        <f t="shared" ca="1" si="2"/>
        <v>3142</v>
      </c>
      <c r="B63" s="16">
        <f t="shared" ca="1" si="0"/>
        <v>2477.1</v>
      </c>
      <c r="C63" s="17">
        <f t="shared" ca="1" si="3"/>
        <v>664.90000000000009</v>
      </c>
      <c r="D63" s="17">
        <f t="shared" si="4"/>
        <v>0</v>
      </c>
      <c r="E63" s="16">
        <f t="shared" si="1"/>
        <v>100</v>
      </c>
      <c r="F63" s="16"/>
      <c r="G63" s="16"/>
      <c r="H63" s="16" vm="3191">
        <f t="shared" ca="1" si="5"/>
        <v>31.42</v>
      </c>
      <c r="I63" s="16" vm="240">
        <f ca="1"/>
        <v>44624</v>
      </c>
      <c r="J63" s="16" vm="3192">
        <f ca="1"/>
        <v>29093225</v>
      </c>
      <c r="K63" s="16" vm="3193">
        <f ca="1"/>
        <v>30.4</v>
      </c>
      <c r="L63" s="16" vm="3194">
        <f ca="1"/>
        <v>31.55</v>
      </c>
      <c r="M63" s="16" vm="3195">
        <f ca="1"/>
        <v>29.65</v>
      </c>
      <c r="N63" s="16" vm="3191">
        <f ca="1"/>
        <v>31.42</v>
      </c>
    </row>
    <row r="64" spans="1:14" x14ac:dyDescent="0.4">
      <c r="A64" s="15">
        <f t="shared" ca="1" si="2"/>
        <v>3120</v>
      </c>
      <c r="B64" s="16">
        <f t="shared" ca="1" si="0"/>
        <v>2477.1</v>
      </c>
      <c r="C64" s="17">
        <f t="shared" ca="1" si="3"/>
        <v>642.90000000000009</v>
      </c>
      <c r="D64" s="17">
        <f t="shared" si="4"/>
        <v>0</v>
      </c>
      <c r="E64" s="16">
        <f t="shared" si="1"/>
        <v>100</v>
      </c>
      <c r="F64" s="16"/>
      <c r="G64" s="16"/>
      <c r="H64" s="16" vm="47">
        <f t="shared" ca="1" si="5"/>
        <v>31.2</v>
      </c>
      <c r="I64" s="16" vm="246">
        <f ca="1"/>
        <v>44627</v>
      </c>
      <c r="J64" s="16" vm="3196">
        <f ca="1"/>
        <v>34946436</v>
      </c>
      <c r="K64" s="16" vm="3197">
        <f ca="1"/>
        <v>31.51</v>
      </c>
      <c r="L64" s="16" vm="3198">
        <f ca="1"/>
        <v>33.950000000000003</v>
      </c>
      <c r="M64" s="16" vm="3199">
        <f ca="1"/>
        <v>30.3</v>
      </c>
      <c r="N64" s="16" vm="47">
        <f ca="1"/>
        <v>31.2</v>
      </c>
    </row>
    <row r="65" spans="1:14" x14ac:dyDescent="0.4">
      <c r="A65" s="15">
        <f t="shared" ca="1" si="2"/>
        <v>2931</v>
      </c>
      <c r="B65" s="16">
        <f t="shared" ca="1" si="0"/>
        <v>2477.1</v>
      </c>
      <c r="C65" s="17">
        <f t="shared" ca="1" si="3"/>
        <v>453.90000000000009</v>
      </c>
      <c r="D65" s="17">
        <f t="shared" si="4"/>
        <v>0</v>
      </c>
      <c r="E65" s="16">
        <f t="shared" si="1"/>
        <v>100</v>
      </c>
      <c r="F65" s="16"/>
      <c r="G65" s="16"/>
      <c r="H65" s="16" vm="20">
        <f t="shared" ca="1" si="5"/>
        <v>29.31</v>
      </c>
      <c r="I65" s="16" vm="252">
        <f ca="1"/>
        <v>44628</v>
      </c>
      <c r="J65" s="16" vm="3200">
        <f ca="1"/>
        <v>29597164</v>
      </c>
      <c r="K65" s="16" vm="3201">
        <f ca="1"/>
        <v>30.17</v>
      </c>
      <c r="L65" s="16" vm="3202">
        <f ca="1"/>
        <v>30.89</v>
      </c>
      <c r="M65" s="16" vm="3203">
        <f ca="1"/>
        <v>28.5</v>
      </c>
      <c r="N65" s="16" vm="20">
        <f ca="1"/>
        <v>29.31</v>
      </c>
    </row>
    <row r="66" spans="1:14" x14ac:dyDescent="0.4">
      <c r="A66" s="15">
        <f t="shared" ca="1" si="2"/>
        <v>3103</v>
      </c>
      <c r="B66" s="16">
        <f t="shared" ca="1" si="0"/>
        <v>2477.1</v>
      </c>
      <c r="C66" s="17">
        <f t="shared" ca="1" si="3"/>
        <v>625.90000000000009</v>
      </c>
      <c r="D66" s="17">
        <f t="shared" si="4"/>
        <v>0</v>
      </c>
      <c r="E66" s="16">
        <f t="shared" si="1"/>
        <v>100</v>
      </c>
      <c r="F66" s="16"/>
      <c r="G66" s="16"/>
      <c r="H66" s="16" vm="3204">
        <f t="shared" ca="1" si="5"/>
        <v>31.03</v>
      </c>
      <c r="I66" s="16" vm="258">
        <f ca="1"/>
        <v>44629</v>
      </c>
      <c r="J66" s="16" vm="3205">
        <f ca="1"/>
        <v>23444396</v>
      </c>
      <c r="K66" s="16" vm="3206">
        <f ca="1"/>
        <v>29.41</v>
      </c>
      <c r="L66" s="16" vm="3207">
        <f ca="1"/>
        <v>31.574999999999999</v>
      </c>
      <c r="M66" s="16" vm="3208">
        <f ca="1"/>
        <v>28.61</v>
      </c>
      <c r="N66" s="16" vm="3204">
        <f ca="1"/>
        <v>31.03</v>
      </c>
    </row>
    <row r="67" spans="1:14" x14ac:dyDescent="0.4">
      <c r="A67" s="15">
        <f t="shared" ca="1" si="2"/>
        <v>3329.9999999999995</v>
      </c>
      <c r="B67" s="16">
        <f t="shared" ca="1" si="0"/>
        <v>2477.1</v>
      </c>
      <c r="C67" s="17">
        <f t="shared" ca="1" si="3"/>
        <v>852.89999999999964</v>
      </c>
      <c r="D67" s="17">
        <f t="shared" si="4"/>
        <v>0</v>
      </c>
      <c r="E67" s="16">
        <f t="shared" si="1"/>
        <v>100</v>
      </c>
      <c r="F67" s="16"/>
      <c r="G67" s="16"/>
      <c r="H67" s="16" vm="3209">
        <f t="shared" ca="1" si="5"/>
        <v>33.299999999999997</v>
      </c>
      <c r="I67" s="16" vm="264">
        <f ca="1"/>
        <v>44630</v>
      </c>
      <c r="J67" s="16" vm="3210">
        <f ca="1"/>
        <v>27770784</v>
      </c>
      <c r="K67" s="16" vm="3211">
        <f ca="1"/>
        <v>31.02</v>
      </c>
      <c r="L67" s="16" vm="2351">
        <f ca="1"/>
        <v>33.380000000000003</v>
      </c>
      <c r="M67" s="16" vm="3212">
        <f ca="1"/>
        <v>30.64</v>
      </c>
      <c r="N67" s="16" vm="3209">
        <f ca="1"/>
        <v>33.299999999999997</v>
      </c>
    </row>
    <row r="68" spans="1:14" x14ac:dyDescent="0.4">
      <c r="I68" s="10" vm="269">
        <f ca="1"/>
        <v>44631</v>
      </c>
      <c r="J68" s="10" vm="3213">
        <f ca="1"/>
        <v>27493823</v>
      </c>
      <c r="K68" s="10" vm="3214">
        <f ca="1"/>
        <v>32.44</v>
      </c>
      <c r="L68" s="10" vm="3215">
        <f ca="1"/>
        <v>34.164999999999999</v>
      </c>
      <c r="M68" s="10" vm="3216">
        <f ca="1"/>
        <v>32.31</v>
      </c>
      <c r="N68" s="10" vm="3217">
        <f ca="1"/>
        <v>33.340000000000003</v>
      </c>
    </row>
  </sheetData>
  <conditionalFormatting sqref="C21:D21 C22:C66 D22:D67">
    <cfRule type="cellIs" dxfId="31" priority="3" operator="greaterThan">
      <formula>0</formula>
    </cfRule>
    <cfRule type="cellIs" dxfId="30" priority="4" operator="lessThan">
      <formula>0</formula>
    </cfRule>
  </conditionalFormatting>
  <conditionalFormatting sqref="C67">
    <cfRule type="cellIs" dxfId="29" priority="1" operator="greaterThan">
      <formula>0</formula>
    </cfRule>
    <cfRule type="cellIs" dxfId="28" priority="2" operator="lessThan">
      <formula>0</formula>
    </cfRule>
  </conditionalFormatting>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B7A9B8-085F-4876-8C64-0C8C8EF6F0C8}">
  <dimension ref="A1:N68"/>
  <sheetViews>
    <sheetView topLeftCell="A31" zoomScale="66" zoomScaleNormal="55" workbookViewId="0">
      <selection activeCell="I20" sqref="I20:N20"/>
    </sheetView>
  </sheetViews>
  <sheetFormatPr defaultColWidth="8.86328125" defaultRowHeight="13.9" x14ac:dyDescent="0.4"/>
  <cols>
    <col min="1" max="1" width="18.6640625" style="10" bestFit="1" customWidth="1"/>
    <col min="2" max="2" width="14.3984375" style="10" customWidth="1"/>
    <col min="3" max="3" width="13.59765625" style="10" customWidth="1"/>
    <col min="4" max="4" width="15.86328125" style="10" customWidth="1"/>
    <col min="5" max="5" width="35.796875" style="10" customWidth="1"/>
    <col min="6" max="6" width="18.9296875" style="10" customWidth="1"/>
    <col min="7" max="7" width="14.265625" style="10" customWidth="1"/>
    <col min="8" max="8" width="21.1328125" style="10" customWidth="1"/>
    <col min="9" max="9" width="12.6640625" style="10" customWidth="1"/>
    <col min="10" max="10" width="15.19921875" style="10" customWidth="1"/>
    <col min="11" max="11" width="13.33203125" style="10" customWidth="1"/>
    <col min="12" max="14" width="12.1328125" style="10" customWidth="1"/>
    <col min="15" max="16384" width="8.86328125" style="10"/>
  </cols>
  <sheetData>
    <row r="1" spans="1:14" ht="30.4" x14ac:dyDescent="0.8">
      <c r="A1" s="21" t="e" vm="3218">
        <v>#VALUE!</v>
      </c>
      <c r="B1" s="19"/>
      <c r="C1" s="19"/>
      <c r="D1" s="19"/>
      <c r="E1" s="19"/>
      <c r="F1" s="19"/>
      <c r="G1" s="19"/>
      <c r="H1" s="19"/>
      <c r="I1" s="19"/>
      <c r="J1" s="19"/>
      <c r="K1" s="19"/>
      <c r="L1" s="19"/>
      <c r="M1" s="19"/>
      <c r="N1" s="19"/>
    </row>
    <row r="3" spans="1:14" ht="18.75" x14ac:dyDescent="0.5">
      <c r="A3" s="11" t="s">
        <v>96</v>
      </c>
      <c r="B3" s="12">
        <f ca="1">MIN(N21:N66)</f>
        <v>93.04</v>
      </c>
      <c r="E3" s="11" t="s">
        <v>122</v>
      </c>
      <c r="F3" s="12">
        <f ca="1">SUM(A21:A67)</f>
        <v>596481.4</v>
      </c>
      <c r="I3" s="13">
        <v>44562</v>
      </c>
    </row>
    <row r="4" spans="1:14" ht="18.75" x14ac:dyDescent="0.5">
      <c r="A4" s="11" t="s">
        <v>97</v>
      </c>
      <c r="B4" s="14">
        <f ca="1">MAX(N21:N66)</f>
        <v>138.72</v>
      </c>
    </row>
    <row r="6" spans="1:14" x14ac:dyDescent="0.4">
      <c r="A6" s="10" t="s">
        <v>85</v>
      </c>
    </row>
    <row r="17" spans="1:14" x14ac:dyDescent="0.4">
      <c r="B17" s="10" t="s">
        <v>99</v>
      </c>
      <c r="C17" s="10" t="s">
        <v>95</v>
      </c>
    </row>
    <row r="18" spans="1:14" x14ac:dyDescent="0.4">
      <c r="A18" s="10" t="s">
        <v>86</v>
      </c>
      <c r="B18" s="10">
        <v>21</v>
      </c>
      <c r="C18" s="10">
        <v>22</v>
      </c>
    </row>
    <row r="20" spans="1:14" ht="15" x14ac:dyDescent="0.4">
      <c r="A20" s="20" t="s">
        <v>87</v>
      </c>
      <c r="B20" s="20" t="s">
        <v>88</v>
      </c>
      <c r="C20" s="20" t="s">
        <v>89</v>
      </c>
      <c r="D20" s="20" t="s">
        <v>95</v>
      </c>
      <c r="E20" s="20" t="s">
        <v>123</v>
      </c>
      <c r="F20" s="20" t="s">
        <v>90</v>
      </c>
      <c r="G20" s="20" t="s">
        <v>91</v>
      </c>
      <c r="H20" s="20" t="s">
        <v>92</v>
      </c>
      <c r="I20" s="22" t="str" cm="1">
        <f t="array" aca="1" ref="I20:N68" ca="1">_xlfn.STOCKHISTORY(A1,I3,TODAY(),0,1,0,5,2,3,4,1)</f>
        <v>Date</v>
      </c>
      <c r="J20" s="22" t="str">
        <f ca="1"/>
        <v>Volume</v>
      </c>
      <c r="K20" s="22" t="str">
        <f ca="1"/>
        <v>Open</v>
      </c>
      <c r="L20" s="22" t="str">
        <f ca="1"/>
        <v>High</v>
      </c>
      <c r="M20" s="22" t="str">
        <f ca="1"/>
        <v>Low</v>
      </c>
      <c r="N20" s="22" t="str">
        <f ca="1"/>
        <v>Close</v>
      </c>
    </row>
    <row r="21" spans="1:14" x14ac:dyDescent="0.4">
      <c r="A21" s="15">
        <f ca="1">E21*N21</f>
        <v>11304</v>
      </c>
      <c r="B21" s="16">
        <f t="shared" ref="B21:B67" ca="1" si="0">IF(ROW()=B$18,(F21*H21)-(G21*H21),(F21*H21)-(G21*H21)+B20)</f>
        <v>11304</v>
      </c>
      <c r="C21" s="17">
        <f ca="1">A21-B21</f>
        <v>0</v>
      </c>
      <c r="D21" s="17">
        <f>IF(AND(F21&gt;0,ROW()&gt;C$18),N21-$N$21,0)-IF(AND(G21&gt;0,ROW()&gt;C$18),N21-$N$21,0)</f>
        <v>0</v>
      </c>
      <c r="E21" s="16">
        <f t="shared" ref="E21:E67" si="1">IF(ROW()=B$18,F21-G21,(F21-G21)+E20)</f>
        <v>100</v>
      </c>
      <c r="F21" s="16">
        <v>100</v>
      </c>
      <c r="G21" s="16"/>
      <c r="H21" s="16" vm="3219">
        <f ca="1">N21</f>
        <v>113.04</v>
      </c>
      <c r="I21" s="16" vm="3">
        <f ca="1"/>
        <v>44564</v>
      </c>
      <c r="J21" s="16" vm="3220">
        <f ca="1"/>
        <v>2245724</v>
      </c>
      <c r="K21" s="16" vm="3221">
        <f ca="1"/>
        <v>114.89</v>
      </c>
      <c r="L21" s="16" vm="3222">
        <f ca="1"/>
        <v>118.245</v>
      </c>
      <c r="M21" s="16" vm="3223">
        <f ca="1"/>
        <v>112.39</v>
      </c>
      <c r="N21" s="16" vm="3219">
        <f ca="1"/>
        <v>113.04</v>
      </c>
    </row>
    <row r="22" spans="1:14" x14ac:dyDescent="0.4">
      <c r="A22" s="15">
        <f t="shared" ref="A22:A67" ca="1" si="2">E22*N22</f>
        <v>11707</v>
      </c>
      <c r="B22" s="16">
        <f t="shared" ca="1" si="0"/>
        <v>11304</v>
      </c>
      <c r="C22" s="17">
        <f t="shared" ref="C22:C67" ca="1" si="3">A22-B22</f>
        <v>403</v>
      </c>
      <c r="D22" s="17">
        <f t="shared" ref="D22:D67" si="4">IF(AND(F22&gt;0,ROW()&gt;C$18),N22-$N$21,0)-IF(AND(G22&gt;0,ROW()&gt;C$18),N22-$N$21,0)</f>
        <v>0</v>
      </c>
      <c r="E22" s="16">
        <f t="shared" si="1"/>
        <v>100</v>
      </c>
      <c r="F22" s="16"/>
      <c r="G22" s="16"/>
      <c r="H22" s="16" vm="3224">
        <f t="shared" ref="H22:H67" ca="1" si="5">N22</f>
        <v>117.07</v>
      </c>
      <c r="I22" s="16" vm="9">
        <f ca="1"/>
        <v>44565</v>
      </c>
      <c r="J22" s="16" vm="3225">
        <f ca="1"/>
        <v>2924278</v>
      </c>
      <c r="K22" s="16" vm="3226">
        <f ca="1"/>
        <v>114.07</v>
      </c>
      <c r="L22" s="16" vm="3227">
        <f ca="1"/>
        <v>117.8199</v>
      </c>
      <c r="M22" s="16" vm="3228">
        <f ca="1"/>
        <v>112.68</v>
      </c>
      <c r="N22" s="16" vm="3224">
        <f ca="1"/>
        <v>117.07</v>
      </c>
    </row>
    <row r="23" spans="1:14" x14ac:dyDescent="0.4">
      <c r="A23" s="15">
        <f t="shared" ca="1" si="2"/>
        <v>12272</v>
      </c>
      <c r="B23" s="16">
        <f t="shared" ca="1" si="0"/>
        <v>11304</v>
      </c>
      <c r="C23" s="17">
        <f t="shared" ca="1" si="3"/>
        <v>968</v>
      </c>
      <c r="D23" s="17">
        <f t="shared" si="4"/>
        <v>0</v>
      </c>
      <c r="E23" s="16">
        <f t="shared" si="1"/>
        <v>100</v>
      </c>
      <c r="F23" s="16"/>
      <c r="G23" s="16"/>
      <c r="H23" s="16" vm="3229">
        <f t="shared" ca="1" si="5"/>
        <v>122.72</v>
      </c>
      <c r="I23" s="16" vm="15">
        <f ca="1"/>
        <v>44566</v>
      </c>
      <c r="J23" s="16" vm="3230">
        <f ca="1"/>
        <v>7732224</v>
      </c>
      <c r="K23" s="16" vm="3231">
        <f ca="1"/>
        <v>118.38</v>
      </c>
      <c r="L23" s="16" vm="3232">
        <f ca="1"/>
        <v>126.67019999999999</v>
      </c>
      <c r="M23" s="16" vm="3233">
        <f ca="1"/>
        <v>118.2</v>
      </c>
      <c r="N23" s="16" vm="3229">
        <f ca="1"/>
        <v>122.72</v>
      </c>
    </row>
    <row r="24" spans="1:14" x14ac:dyDescent="0.4">
      <c r="A24" s="15">
        <f t="shared" ca="1" si="2"/>
        <v>11660</v>
      </c>
      <c r="B24" s="16">
        <f t="shared" ca="1" si="0"/>
        <v>11304</v>
      </c>
      <c r="C24" s="17">
        <f t="shared" ca="1" si="3"/>
        <v>356</v>
      </c>
      <c r="D24" s="17">
        <f t="shared" si="4"/>
        <v>0</v>
      </c>
      <c r="E24" s="16">
        <f t="shared" si="1"/>
        <v>100</v>
      </c>
      <c r="F24" s="16"/>
      <c r="G24" s="16"/>
      <c r="H24" s="16" vm="3234">
        <f t="shared" ca="1" si="5"/>
        <v>116.6</v>
      </c>
      <c r="I24" s="16" vm="21">
        <f ca="1"/>
        <v>44567</v>
      </c>
      <c r="J24" s="16" vm="3235">
        <f ca="1"/>
        <v>4619405</v>
      </c>
      <c r="K24" s="16" vm="428">
        <f ca="1"/>
        <v>123.6</v>
      </c>
      <c r="L24" s="16" vm="3236">
        <f ca="1"/>
        <v>123.9799</v>
      </c>
      <c r="M24" s="16" vm="3237">
        <f ca="1"/>
        <v>116.42010000000001</v>
      </c>
      <c r="N24" s="16" vm="3234">
        <f ca="1"/>
        <v>116.6</v>
      </c>
    </row>
    <row r="25" spans="1:14" x14ac:dyDescent="0.4">
      <c r="A25" s="15">
        <f t="shared" ca="1" si="2"/>
        <v>13732.8</v>
      </c>
      <c r="B25" s="16">
        <f t="shared" ca="1" si="0"/>
        <v>13592.8</v>
      </c>
      <c r="C25" s="17">
        <f t="shared" ca="1" si="3"/>
        <v>140</v>
      </c>
      <c r="D25" s="17">
        <f t="shared" ca="1" si="4"/>
        <v>1.3999999999999915</v>
      </c>
      <c r="E25" s="16">
        <f t="shared" si="1"/>
        <v>120</v>
      </c>
      <c r="F25" s="16">
        <v>20</v>
      </c>
      <c r="G25" s="16"/>
      <c r="H25" s="16" vm="3238">
        <f t="shared" ca="1" si="5"/>
        <v>114.44</v>
      </c>
      <c r="I25" s="16" vm="27">
        <f ca="1"/>
        <v>44568</v>
      </c>
      <c r="J25" s="16" vm="3239">
        <f ca="1"/>
        <v>3521154</v>
      </c>
      <c r="K25" s="16" vm="445">
        <f ca="1"/>
        <v>117.5</v>
      </c>
      <c r="L25" s="16" vm="3240">
        <f ca="1"/>
        <v>117.73990000000001</v>
      </c>
      <c r="M25" s="16" vm="3241">
        <f ca="1"/>
        <v>113.5</v>
      </c>
      <c r="N25" s="16" vm="3238">
        <f ca="1"/>
        <v>114.44</v>
      </c>
    </row>
    <row r="26" spans="1:14" x14ac:dyDescent="0.4">
      <c r="A26" s="15">
        <f t="shared" ca="1" si="2"/>
        <v>13423.2</v>
      </c>
      <c r="B26" s="16">
        <f t="shared" ca="1" si="0"/>
        <v>13592.8</v>
      </c>
      <c r="C26" s="17">
        <f t="shared" ca="1" si="3"/>
        <v>-169.59999999999854</v>
      </c>
      <c r="D26" s="17">
        <f t="shared" si="4"/>
        <v>0</v>
      </c>
      <c r="E26" s="16">
        <f t="shared" si="1"/>
        <v>120</v>
      </c>
      <c r="F26" s="16"/>
      <c r="G26" s="16"/>
      <c r="H26" s="16" vm="3242">
        <f t="shared" ca="1" si="5"/>
        <v>111.86</v>
      </c>
      <c r="I26" s="16" vm="33">
        <f ca="1"/>
        <v>44571</v>
      </c>
      <c r="J26" s="16" vm="3243">
        <f ca="1"/>
        <v>3050248</v>
      </c>
      <c r="K26" s="16" vm="3244">
        <f ca="1"/>
        <v>114</v>
      </c>
      <c r="L26" s="16" vm="3245">
        <f ca="1"/>
        <v>115.11</v>
      </c>
      <c r="M26" s="16" vm="3246">
        <f ca="1"/>
        <v>110.46</v>
      </c>
      <c r="N26" s="16" vm="3242">
        <f ca="1"/>
        <v>111.86</v>
      </c>
    </row>
    <row r="27" spans="1:14" x14ac:dyDescent="0.4">
      <c r="A27" s="15">
        <f t="shared" ca="1" si="2"/>
        <v>13300.800000000001</v>
      </c>
      <c r="B27" s="16">
        <f t="shared" ca="1" si="0"/>
        <v>13592.8</v>
      </c>
      <c r="C27" s="17">
        <f t="shared" ca="1" si="3"/>
        <v>-291.99999999999818</v>
      </c>
      <c r="D27" s="17">
        <f t="shared" si="4"/>
        <v>0</v>
      </c>
      <c r="E27" s="16">
        <f t="shared" si="1"/>
        <v>120</v>
      </c>
      <c r="F27" s="16"/>
      <c r="G27" s="16"/>
      <c r="H27" s="16" vm="3247">
        <f t="shared" ca="1" si="5"/>
        <v>110.84</v>
      </c>
      <c r="I27" s="16" vm="39">
        <f ca="1"/>
        <v>44572</v>
      </c>
      <c r="J27" s="16" vm="3248">
        <f ca="1"/>
        <v>4253695</v>
      </c>
      <c r="K27" s="16" vm="470">
        <f ca="1"/>
        <v>110</v>
      </c>
      <c r="L27" s="16" vm="3249">
        <f ca="1"/>
        <v>110.91</v>
      </c>
      <c r="M27" s="16" vm="2656">
        <f ca="1"/>
        <v>107.42</v>
      </c>
      <c r="N27" s="16" vm="3247">
        <f ca="1"/>
        <v>110.84</v>
      </c>
    </row>
    <row r="28" spans="1:14" x14ac:dyDescent="0.4">
      <c r="A28" s="15">
        <f t="shared" ca="1" si="2"/>
        <v>13766.4</v>
      </c>
      <c r="B28" s="16">
        <f t="shared" ca="1" si="0"/>
        <v>13592.8</v>
      </c>
      <c r="C28" s="17">
        <f t="shared" ca="1" si="3"/>
        <v>173.60000000000036</v>
      </c>
      <c r="D28" s="17">
        <f t="shared" si="4"/>
        <v>0</v>
      </c>
      <c r="E28" s="16">
        <f t="shared" si="1"/>
        <v>120</v>
      </c>
      <c r="F28" s="16"/>
      <c r="G28" s="16"/>
      <c r="H28" s="16" vm="3250">
        <f t="shared" ca="1" si="5"/>
        <v>114.72</v>
      </c>
      <c r="I28" s="16" vm="45">
        <f ca="1"/>
        <v>44573</v>
      </c>
      <c r="J28" s="16" vm="3251">
        <f ca="1"/>
        <v>2869040</v>
      </c>
      <c r="K28" s="16" vm="3252">
        <f ca="1"/>
        <v>112.79</v>
      </c>
      <c r="L28" s="16" vm="3253">
        <f ca="1"/>
        <v>115.34</v>
      </c>
      <c r="M28" s="16" vm="3254">
        <f ca="1"/>
        <v>111.43</v>
      </c>
      <c r="N28" s="16" vm="3250">
        <f ca="1"/>
        <v>114.72</v>
      </c>
    </row>
    <row r="29" spans="1:14" x14ac:dyDescent="0.4">
      <c r="A29" s="15">
        <f t="shared" ca="1" si="2"/>
        <v>13526.4</v>
      </c>
      <c r="B29" s="16">
        <f t="shared" ca="1" si="0"/>
        <v>13592.8</v>
      </c>
      <c r="C29" s="17">
        <f t="shared" ca="1" si="3"/>
        <v>-66.399999999999636</v>
      </c>
      <c r="D29" s="17">
        <f t="shared" si="4"/>
        <v>0</v>
      </c>
      <c r="E29" s="16">
        <f t="shared" si="1"/>
        <v>120</v>
      </c>
      <c r="F29" s="16"/>
      <c r="G29" s="16"/>
      <c r="H29" s="16" vm="3255">
        <f t="shared" ca="1" si="5"/>
        <v>112.72</v>
      </c>
      <c r="I29" s="16" vm="51">
        <f ca="1"/>
        <v>44574</v>
      </c>
      <c r="J29" s="16" vm="3256">
        <f ca="1"/>
        <v>2325176</v>
      </c>
      <c r="K29" s="16" vm="3244">
        <f ca="1"/>
        <v>114</v>
      </c>
      <c r="L29" s="16" vm="3257">
        <f ca="1"/>
        <v>116.17</v>
      </c>
      <c r="M29" s="16" vm="460">
        <f ca="1"/>
        <v>112.29</v>
      </c>
      <c r="N29" s="16" vm="3255">
        <f ca="1"/>
        <v>112.72</v>
      </c>
    </row>
    <row r="30" spans="1:14" x14ac:dyDescent="0.4">
      <c r="A30" s="15">
        <f t="shared" ca="1" si="2"/>
        <v>13298.4</v>
      </c>
      <c r="B30" s="16">
        <f t="shared" ca="1" si="0"/>
        <v>13592.8</v>
      </c>
      <c r="C30" s="17">
        <f t="shared" ca="1" si="3"/>
        <v>-294.39999999999964</v>
      </c>
      <c r="D30" s="17">
        <f t="shared" si="4"/>
        <v>0</v>
      </c>
      <c r="E30" s="16">
        <f t="shared" si="1"/>
        <v>120</v>
      </c>
      <c r="F30" s="16"/>
      <c r="G30" s="16"/>
      <c r="H30" s="16" vm="3258">
        <f t="shared" ca="1" si="5"/>
        <v>110.82</v>
      </c>
      <c r="I30" s="16" vm="55">
        <f ca="1"/>
        <v>44575</v>
      </c>
      <c r="J30" s="16" vm="3259">
        <f ca="1"/>
        <v>2429085</v>
      </c>
      <c r="K30" s="16" vm="453">
        <f ca="1"/>
        <v>111.88</v>
      </c>
      <c r="L30" s="16" vm="3260">
        <f ca="1"/>
        <v>112.78</v>
      </c>
      <c r="M30" s="16" vm="3261">
        <f ca="1"/>
        <v>109.441</v>
      </c>
      <c r="N30" s="16" vm="3258">
        <f ca="1"/>
        <v>110.82</v>
      </c>
    </row>
    <row r="31" spans="1:14" x14ac:dyDescent="0.4">
      <c r="A31" s="15">
        <f t="shared" ca="1" si="2"/>
        <v>12804</v>
      </c>
      <c r="B31" s="16">
        <f t="shared" ca="1" si="0"/>
        <v>13592.8</v>
      </c>
      <c r="C31" s="17">
        <f t="shared" ca="1" si="3"/>
        <v>-788.79999999999927</v>
      </c>
      <c r="D31" s="17">
        <f t="shared" si="4"/>
        <v>0</v>
      </c>
      <c r="E31" s="16">
        <f t="shared" si="1"/>
        <v>120</v>
      </c>
      <c r="F31" s="16"/>
      <c r="G31" s="16"/>
      <c r="H31" s="16" vm="3262">
        <f t="shared" ca="1" si="5"/>
        <v>106.7</v>
      </c>
      <c r="I31" s="16" vm="61">
        <f ca="1"/>
        <v>44579</v>
      </c>
      <c r="J31" s="16" vm="3263">
        <f ca="1"/>
        <v>3058909</v>
      </c>
      <c r="K31" s="16" vm="3264">
        <f ca="1"/>
        <v>108.44</v>
      </c>
      <c r="L31" s="16" vm="3265">
        <f ca="1"/>
        <v>108.735</v>
      </c>
      <c r="M31" s="16" vm="3266">
        <f ca="1"/>
        <v>105.38</v>
      </c>
      <c r="N31" s="16" vm="3262">
        <f ca="1"/>
        <v>106.7</v>
      </c>
    </row>
    <row r="32" spans="1:14" x14ac:dyDescent="0.4">
      <c r="A32" s="15">
        <f t="shared" ca="1" si="2"/>
        <v>12510</v>
      </c>
      <c r="B32" s="16">
        <f t="shared" ca="1" si="0"/>
        <v>13592.8</v>
      </c>
      <c r="C32" s="17">
        <f t="shared" ca="1" si="3"/>
        <v>-1082.7999999999993</v>
      </c>
      <c r="D32" s="17">
        <f t="shared" si="4"/>
        <v>0</v>
      </c>
      <c r="E32" s="16">
        <f t="shared" si="1"/>
        <v>120</v>
      </c>
      <c r="F32" s="16"/>
      <c r="G32" s="16"/>
      <c r="H32" s="16" vm="3267">
        <f t="shared" ca="1" si="5"/>
        <v>104.25</v>
      </c>
      <c r="I32" s="16" vm="67">
        <f ca="1"/>
        <v>44580</v>
      </c>
      <c r="J32" s="16" vm="3268">
        <f ca="1"/>
        <v>2742091</v>
      </c>
      <c r="K32" s="16" vm="3269">
        <f ca="1"/>
        <v>108.5</v>
      </c>
      <c r="L32" s="16" vm="3270">
        <f ca="1"/>
        <v>108.92</v>
      </c>
      <c r="M32" s="16" vm="3271">
        <f ca="1"/>
        <v>103.62</v>
      </c>
      <c r="N32" s="16" vm="3267">
        <f ca="1"/>
        <v>104.25</v>
      </c>
    </row>
    <row r="33" spans="1:14" x14ac:dyDescent="0.4">
      <c r="A33" s="15">
        <f t="shared" ca="1" si="2"/>
        <v>12040.800000000001</v>
      </c>
      <c r="B33" s="16">
        <f t="shared" ca="1" si="0"/>
        <v>13592.8</v>
      </c>
      <c r="C33" s="17">
        <f t="shared" ca="1" si="3"/>
        <v>-1551.9999999999982</v>
      </c>
      <c r="D33" s="17">
        <f t="shared" si="4"/>
        <v>0</v>
      </c>
      <c r="E33" s="16">
        <f t="shared" si="1"/>
        <v>120</v>
      </c>
      <c r="F33" s="16"/>
      <c r="G33" s="16"/>
      <c r="H33" s="16" vm="3272">
        <f t="shared" ca="1" si="5"/>
        <v>100.34</v>
      </c>
      <c r="I33" s="16" vm="73">
        <f ca="1"/>
        <v>44581</v>
      </c>
      <c r="J33" s="16" vm="3273">
        <f ca="1"/>
        <v>4079327</v>
      </c>
      <c r="K33" s="16" vm="2605">
        <f ca="1"/>
        <v>103.5</v>
      </c>
      <c r="L33" s="16" vm="3274">
        <f ca="1"/>
        <v>106.51</v>
      </c>
      <c r="M33" s="16" vm="3275">
        <f ca="1"/>
        <v>100.04</v>
      </c>
      <c r="N33" s="16" vm="3272">
        <f ca="1"/>
        <v>100.34</v>
      </c>
    </row>
    <row r="34" spans="1:14" x14ac:dyDescent="0.4">
      <c r="A34" s="15">
        <f t="shared" ca="1" si="2"/>
        <v>11166</v>
      </c>
      <c r="B34" s="16">
        <f t="shared" ca="1" si="0"/>
        <v>13592.8</v>
      </c>
      <c r="C34" s="17">
        <f t="shared" ca="1" si="3"/>
        <v>-2426.7999999999993</v>
      </c>
      <c r="D34" s="17">
        <f t="shared" si="4"/>
        <v>0</v>
      </c>
      <c r="E34" s="16">
        <f t="shared" si="1"/>
        <v>120</v>
      </c>
      <c r="F34" s="16"/>
      <c r="G34" s="16"/>
      <c r="H34" s="16" vm="3276">
        <f t="shared" ca="1" si="5"/>
        <v>93.05</v>
      </c>
      <c r="I34" s="16" vm="79">
        <f ca="1"/>
        <v>44582</v>
      </c>
      <c r="J34" s="16" vm="3277">
        <f ca="1"/>
        <v>5789962</v>
      </c>
      <c r="K34" s="16" vm="3278">
        <f ca="1"/>
        <v>98.71</v>
      </c>
      <c r="L34" s="16" vm="3279">
        <f ca="1"/>
        <v>98.78</v>
      </c>
      <c r="M34" s="16" vm="3280">
        <f ca="1"/>
        <v>92.89</v>
      </c>
      <c r="N34" s="16" vm="3276">
        <f ca="1"/>
        <v>93.05</v>
      </c>
    </row>
    <row r="35" spans="1:14" x14ac:dyDescent="0.4">
      <c r="A35" s="15">
        <f t="shared" ca="1" si="2"/>
        <v>11437.2</v>
      </c>
      <c r="B35" s="16">
        <f t="shared" ca="1" si="0"/>
        <v>13592.8</v>
      </c>
      <c r="C35" s="17">
        <f t="shared" ca="1" si="3"/>
        <v>-2155.5999999999985</v>
      </c>
      <c r="D35" s="17">
        <f t="shared" si="4"/>
        <v>0</v>
      </c>
      <c r="E35" s="16">
        <f t="shared" si="1"/>
        <v>120</v>
      </c>
      <c r="F35" s="16"/>
      <c r="G35" s="16"/>
      <c r="H35" s="16" vm="3281">
        <f t="shared" ca="1" si="5"/>
        <v>95.31</v>
      </c>
      <c r="I35" s="16" vm="85">
        <f ca="1"/>
        <v>44585</v>
      </c>
      <c r="J35" s="16" vm="3282">
        <f ca="1"/>
        <v>6445364</v>
      </c>
      <c r="K35" s="16" vm="3283">
        <f ca="1"/>
        <v>90.24</v>
      </c>
      <c r="L35" s="16" vm="3284">
        <f ca="1"/>
        <v>95.91</v>
      </c>
      <c r="M35" s="16" vm="3285">
        <f ca="1"/>
        <v>88.5</v>
      </c>
      <c r="N35" s="16" vm="3281">
        <f ca="1"/>
        <v>95.31</v>
      </c>
    </row>
    <row r="36" spans="1:14" x14ac:dyDescent="0.4">
      <c r="A36" s="15">
        <f t="shared" ca="1" si="2"/>
        <v>11302.8</v>
      </c>
      <c r="B36" s="16">
        <f t="shared" ca="1" si="0"/>
        <v>13592.8</v>
      </c>
      <c r="C36" s="17">
        <f t="shared" ca="1" si="3"/>
        <v>-2290</v>
      </c>
      <c r="D36" s="17">
        <f t="shared" si="4"/>
        <v>0</v>
      </c>
      <c r="E36" s="16">
        <f t="shared" si="1"/>
        <v>120</v>
      </c>
      <c r="F36" s="16"/>
      <c r="G36" s="16"/>
      <c r="H36" s="16" vm="3286">
        <f t="shared" ca="1" si="5"/>
        <v>94.19</v>
      </c>
      <c r="I36" s="16" vm="91">
        <f ca="1"/>
        <v>44586</v>
      </c>
      <c r="J36" s="16" vm="3287">
        <f ca="1"/>
        <v>3402490</v>
      </c>
      <c r="K36" s="16" vm="3288">
        <f ca="1"/>
        <v>93.11</v>
      </c>
      <c r="L36" s="16" vm="3289">
        <f ca="1"/>
        <v>95.42</v>
      </c>
      <c r="M36" s="16" vm="3290">
        <f ca="1"/>
        <v>92.23</v>
      </c>
      <c r="N36" s="16" vm="3286">
        <f ca="1"/>
        <v>94.19</v>
      </c>
    </row>
    <row r="37" spans="1:14" x14ac:dyDescent="0.4">
      <c r="A37" s="15">
        <f t="shared" ca="1" si="2"/>
        <v>11164.800000000001</v>
      </c>
      <c r="B37" s="16">
        <f t="shared" ca="1" si="0"/>
        <v>13592.8</v>
      </c>
      <c r="C37" s="17">
        <f t="shared" ca="1" si="3"/>
        <v>-2427.9999999999982</v>
      </c>
      <c r="D37" s="17">
        <f t="shared" si="4"/>
        <v>0</v>
      </c>
      <c r="E37" s="16">
        <f t="shared" si="1"/>
        <v>120</v>
      </c>
      <c r="F37" s="16"/>
      <c r="G37" s="16"/>
      <c r="H37" s="16" vm="3291">
        <f t="shared" ca="1" si="5"/>
        <v>93.04</v>
      </c>
      <c r="I37" s="16" vm="97">
        <f ca="1"/>
        <v>44587</v>
      </c>
      <c r="J37" s="16" vm="3292">
        <f ca="1"/>
        <v>3590174</v>
      </c>
      <c r="K37" s="16" vm="3293">
        <f ca="1"/>
        <v>95.51</v>
      </c>
      <c r="L37" s="16" vm="2597">
        <f ca="1"/>
        <v>96.03</v>
      </c>
      <c r="M37" s="16" vm="3294">
        <f ca="1"/>
        <v>91.69</v>
      </c>
      <c r="N37" s="16" vm="3291">
        <f ca="1"/>
        <v>93.04</v>
      </c>
    </row>
    <row r="38" spans="1:14" x14ac:dyDescent="0.4">
      <c r="A38" s="15">
        <f t="shared" ca="1" si="2"/>
        <v>10641.4</v>
      </c>
      <c r="B38" s="16">
        <f t="shared" ca="1" si="0"/>
        <v>12625.4</v>
      </c>
      <c r="C38" s="17">
        <f t="shared" ca="1" si="3"/>
        <v>-1984</v>
      </c>
      <c r="D38" s="17">
        <f t="shared" ca="1" si="4"/>
        <v>16.300000000000011</v>
      </c>
      <c r="E38" s="16">
        <f t="shared" si="1"/>
        <v>110</v>
      </c>
      <c r="F38" s="16"/>
      <c r="G38" s="16">
        <v>10</v>
      </c>
      <c r="H38" s="16" vm="3295">
        <f t="shared" ca="1" si="5"/>
        <v>96.74</v>
      </c>
      <c r="I38" s="16" vm="103">
        <f ca="1"/>
        <v>44588</v>
      </c>
      <c r="J38" s="16" vm="3296">
        <f ca="1"/>
        <v>5494027</v>
      </c>
      <c r="K38" s="16" vm="2585">
        <f ca="1"/>
        <v>97.25</v>
      </c>
      <c r="L38" s="16" vm="3297">
        <f ca="1"/>
        <v>99.01</v>
      </c>
      <c r="M38" s="16" vm="3298">
        <f ca="1"/>
        <v>95.32</v>
      </c>
      <c r="N38" s="16" vm="3295">
        <f ca="1"/>
        <v>96.74</v>
      </c>
    </row>
    <row r="39" spans="1:14" x14ac:dyDescent="0.4">
      <c r="A39" s="15">
        <f t="shared" ca="1" si="2"/>
        <v>10976.900000000001</v>
      </c>
      <c r="B39" s="16">
        <f t="shared" ca="1" si="0"/>
        <v>12625.4</v>
      </c>
      <c r="C39" s="17">
        <f t="shared" ca="1" si="3"/>
        <v>-1648.4999999999982</v>
      </c>
      <c r="D39" s="17">
        <f t="shared" si="4"/>
        <v>0</v>
      </c>
      <c r="E39" s="16">
        <f t="shared" si="1"/>
        <v>110</v>
      </c>
      <c r="F39" s="16"/>
      <c r="G39" s="16"/>
      <c r="H39" s="16" vm="3299">
        <f t="shared" ca="1" si="5"/>
        <v>99.79</v>
      </c>
      <c r="I39" s="16" vm="109">
        <f ca="1"/>
        <v>44589</v>
      </c>
      <c r="J39" s="16" vm="3300">
        <f ca="1"/>
        <v>5878555</v>
      </c>
      <c r="K39" s="16" vm="3301">
        <f ca="1"/>
        <v>97.9</v>
      </c>
      <c r="L39" s="16" vm="3302">
        <f ca="1"/>
        <v>100.58</v>
      </c>
      <c r="M39" s="16" vm="3303">
        <f ca="1"/>
        <v>96.690100000000001</v>
      </c>
      <c r="N39" s="16" vm="3299">
        <f ca="1"/>
        <v>99.79</v>
      </c>
    </row>
    <row r="40" spans="1:14" x14ac:dyDescent="0.4">
      <c r="A40" s="15">
        <f t="shared" ca="1" si="2"/>
        <v>11154</v>
      </c>
      <c r="B40" s="16">
        <f t="shared" ca="1" si="0"/>
        <v>12625.4</v>
      </c>
      <c r="C40" s="17">
        <f t="shared" ca="1" si="3"/>
        <v>-1471.3999999999996</v>
      </c>
      <c r="D40" s="17">
        <f t="shared" si="4"/>
        <v>0</v>
      </c>
      <c r="E40" s="16">
        <f t="shared" si="1"/>
        <v>110</v>
      </c>
      <c r="F40" s="16"/>
      <c r="G40" s="16"/>
      <c r="H40" s="16" vm="3304">
        <f t="shared" ca="1" si="5"/>
        <v>101.4</v>
      </c>
      <c r="I40" s="16" vm="115">
        <f ca="1"/>
        <v>44592</v>
      </c>
      <c r="J40" s="16" vm="3305">
        <f ca="1"/>
        <v>5601444</v>
      </c>
      <c r="K40" s="16" vm="3306">
        <f ca="1"/>
        <v>99.38</v>
      </c>
      <c r="L40" s="16" vm="3307">
        <f ca="1"/>
        <v>102.93</v>
      </c>
      <c r="M40" s="16" vm="3308">
        <f ca="1"/>
        <v>99.07</v>
      </c>
      <c r="N40" s="16" vm="3304">
        <f ca="1"/>
        <v>101.4</v>
      </c>
    </row>
    <row r="41" spans="1:14" x14ac:dyDescent="0.4">
      <c r="A41" s="15">
        <f t="shared" ca="1" si="2"/>
        <v>11820.599999999999</v>
      </c>
      <c r="B41" s="16">
        <f t="shared" ca="1" si="0"/>
        <v>12625.4</v>
      </c>
      <c r="C41" s="17">
        <f t="shared" ca="1" si="3"/>
        <v>-804.80000000000109</v>
      </c>
      <c r="D41" s="17">
        <f t="shared" si="4"/>
        <v>0</v>
      </c>
      <c r="E41" s="16">
        <f t="shared" si="1"/>
        <v>110</v>
      </c>
      <c r="F41" s="16"/>
      <c r="G41" s="16"/>
      <c r="H41" s="16" vm="3309">
        <f t="shared" ca="1" si="5"/>
        <v>107.46</v>
      </c>
      <c r="I41" s="16" vm="121">
        <f ca="1"/>
        <v>44593</v>
      </c>
      <c r="J41" s="16" vm="3310">
        <f ca="1"/>
        <v>4530887</v>
      </c>
      <c r="K41" s="16" vm="3311">
        <f ca="1"/>
        <v>103.41</v>
      </c>
      <c r="L41" s="16" vm="3312">
        <f ca="1"/>
        <v>107.66500000000001</v>
      </c>
      <c r="M41" s="16" vm="3311">
        <f ca="1"/>
        <v>103.41</v>
      </c>
      <c r="N41" s="16" vm="3309">
        <f ca="1"/>
        <v>107.46</v>
      </c>
    </row>
    <row r="42" spans="1:14" x14ac:dyDescent="0.4">
      <c r="A42" s="15">
        <f t="shared" ca="1" si="2"/>
        <v>12317.800000000001</v>
      </c>
      <c r="B42" s="16">
        <f t="shared" ca="1" si="0"/>
        <v>12625.4</v>
      </c>
      <c r="C42" s="17">
        <f t="shared" ca="1" si="3"/>
        <v>-307.59999999999854</v>
      </c>
      <c r="D42" s="17">
        <f t="shared" si="4"/>
        <v>0</v>
      </c>
      <c r="E42" s="16">
        <f t="shared" si="1"/>
        <v>110</v>
      </c>
      <c r="F42" s="16"/>
      <c r="G42" s="16"/>
      <c r="H42" s="16" vm="456">
        <f t="shared" ca="1" si="5"/>
        <v>111.98</v>
      </c>
      <c r="I42" s="16" vm="127">
        <f ca="1"/>
        <v>44594</v>
      </c>
      <c r="J42" s="16" vm="3313">
        <f ca="1"/>
        <v>4429062</v>
      </c>
      <c r="K42" s="16" vm="3314">
        <f ca="1"/>
        <v>107.5</v>
      </c>
      <c r="L42" s="16" vm="3315">
        <f ca="1"/>
        <v>112.75</v>
      </c>
      <c r="M42" s="16" vm="2615">
        <f ca="1"/>
        <v>106.02</v>
      </c>
      <c r="N42" s="16" vm="456">
        <f ca="1"/>
        <v>111.98</v>
      </c>
    </row>
    <row r="43" spans="1:14" x14ac:dyDescent="0.4">
      <c r="A43" s="15">
        <f t="shared" ca="1" si="2"/>
        <v>12347.5</v>
      </c>
      <c r="B43" s="16">
        <f t="shared" ca="1" si="0"/>
        <v>12625.4</v>
      </c>
      <c r="C43" s="17">
        <f t="shared" ca="1" si="3"/>
        <v>-277.89999999999964</v>
      </c>
      <c r="D43" s="17">
        <f t="shared" si="4"/>
        <v>0</v>
      </c>
      <c r="E43" s="16">
        <f t="shared" si="1"/>
        <v>110</v>
      </c>
      <c r="F43" s="16"/>
      <c r="G43" s="16"/>
      <c r="H43" s="16" vm="2673">
        <f t="shared" ca="1" si="5"/>
        <v>112.25</v>
      </c>
      <c r="I43" s="16" vm="131">
        <f ca="1"/>
        <v>44595</v>
      </c>
      <c r="J43" s="16" vm="3316">
        <f ca="1"/>
        <v>3453642</v>
      </c>
      <c r="K43" s="16" vm="2685">
        <f ca="1"/>
        <v>111.41</v>
      </c>
      <c r="L43" s="16" vm="3317">
        <f ca="1"/>
        <v>114.99</v>
      </c>
      <c r="M43" s="16" vm="2726">
        <f ca="1"/>
        <v>110.57</v>
      </c>
      <c r="N43" s="16" vm="2673">
        <f ca="1"/>
        <v>112.25</v>
      </c>
    </row>
    <row r="44" spans="1:14" x14ac:dyDescent="0.4">
      <c r="A44" s="15">
        <f t="shared" ca="1" si="2"/>
        <v>12238.6</v>
      </c>
      <c r="B44" s="16">
        <f t="shared" ca="1" si="0"/>
        <v>12625.4</v>
      </c>
      <c r="C44" s="17">
        <f t="shared" ca="1" si="3"/>
        <v>-386.79999999999927</v>
      </c>
      <c r="D44" s="17">
        <f t="shared" si="4"/>
        <v>0</v>
      </c>
      <c r="E44" s="16">
        <f t="shared" si="1"/>
        <v>110</v>
      </c>
      <c r="F44" s="16"/>
      <c r="G44" s="16"/>
      <c r="H44" s="16" vm="3318">
        <f t="shared" ca="1" si="5"/>
        <v>111.26</v>
      </c>
      <c r="I44" s="16" vm="137">
        <f ca="1"/>
        <v>44596</v>
      </c>
      <c r="J44" s="16" vm="3319">
        <f ca="1"/>
        <v>3354113</v>
      </c>
      <c r="K44" s="16" vm="3320">
        <f ca="1"/>
        <v>112.56</v>
      </c>
      <c r="L44" s="16" vm="3321">
        <f ca="1"/>
        <v>114.34</v>
      </c>
      <c r="M44" s="16" vm="3322">
        <f ca="1"/>
        <v>110.13</v>
      </c>
      <c r="N44" s="16" vm="3318">
        <f ca="1"/>
        <v>111.26</v>
      </c>
    </row>
    <row r="45" spans="1:14" x14ac:dyDescent="0.4">
      <c r="A45" s="15">
        <f t="shared" ca="1" si="2"/>
        <v>12223.2</v>
      </c>
      <c r="B45" s="16">
        <f t="shared" ca="1" si="0"/>
        <v>12625.4</v>
      </c>
      <c r="C45" s="17">
        <f t="shared" ca="1" si="3"/>
        <v>-402.19999999999891</v>
      </c>
      <c r="D45" s="17">
        <f t="shared" si="4"/>
        <v>0</v>
      </c>
      <c r="E45" s="16">
        <f t="shared" si="1"/>
        <v>110</v>
      </c>
      <c r="F45" s="16"/>
      <c r="G45" s="16"/>
      <c r="H45" s="16" vm="2694">
        <f t="shared" ca="1" si="5"/>
        <v>111.12</v>
      </c>
      <c r="I45" s="16" vm="143">
        <f ca="1"/>
        <v>44599</v>
      </c>
      <c r="J45" s="16" vm="3323">
        <f ca="1"/>
        <v>2413996</v>
      </c>
      <c r="K45" s="16" vm="3324">
        <f ca="1"/>
        <v>112.82</v>
      </c>
      <c r="L45" s="16" vm="3325">
        <f ca="1"/>
        <v>113.57</v>
      </c>
      <c r="M45" s="16" vm="3326">
        <f ca="1"/>
        <v>109.2</v>
      </c>
      <c r="N45" s="16" vm="2694">
        <f ca="1"/>
        <v>111.12</v>
      </c>
    </row>
    <row r="46" spans="1:14" x14ac:dyDescent="0.4">
      <c r="A46" s="15">
        <f t="shared" ca="1" si="2"/>
        <v>12712.699999999999</v>
      </c>
      <c r="B46" s="16">
        <f t="shared" ca="1" si="0"/>
        <v>12625.4</v>
      </c>
      <c r="C46" s="17">
        <f t="shared" ca="1" si="3"/>
        <v>87.299999999999272</v>
      </c>
      <c r="D46" s="17">
        <f t="shared" si="4"/>
        <v>0</v>
      </c>
      <c r="E46" s="16">
        <f t="shared" si="1"/>
        <v>110</v>
      </c>
      <c r="F46" s="16"/>
      <c r="G46" s="16"/>
      <c r="H46" s="16" vm="3327">
        <f t="shared" ca="1" si="5"/>
        <v>115.57</v>
      </c>
      <c r="I46" s="16" vm="148">
        <f ca="1"/>
        <v>44600</v>
      </c>
      <c r="J46" s="16" vm="3328">
        <f ca="1"/>
        <v>4273415</v>
      </c>
      <c r="K46" s="16" vm="3329">
        <f ca="1"/>
        <v>112.2</v>
      </c>
      <c r="L46" s="16" vm="3330">
        <f ca="1"/>
        <v>116.85</v>
      </c>
      <c r="M46" s="16" vm="3331">
        <f ca="1"/>
        <v>111.83</v>
      </c>
      <c r="N46" s="16" vm="3327">
        <f ca="1"/>
        <v>115.57</v>
      </c>
    </row>
    <row r="47" spans="1:14" x14ac:dyDescent="0.4">
      <c r="A47" s="15">
        <f t="shared" ca="1" si="2"/>
        <v>13809.199999999999</v>
      </c>
      <c r="B47" s="16">
        <f t="shared" ca="1" si="0"/>
        <v>13225.8</v>
      </c>
      <c r="C47" s="17">
        <f t="shared" ca="1" si="3"/>
        <v>583.39999999999964</v>
      </c>
      <c r="D47" s="17">
        <f t="shared" ca="1" si="4"/>
        <v>7.039999999999992</v>
      </c>
      <c r="E47" s="16">
        <f t="shared" si="1"/>
        <v>115</v>
      </c>
      <c r="F47" s="16">
        <v>5</v>
      </c>
      <c r="G47" s="16"/>
      <c r="H47" s="16" vm="3332">
        <f t="shared" ca="1" si="5"/>
        <v>120.08</v>
      </c>
      <c r="I47" s="16" vm="153">
        <f ca="1"/>
        <v>44601</v>
      </c>
      <c r="J47" s="16" vm="3333">
        <f ca="1"/>
        <v>4067916</v>
      </c>
      <c r="K47" s="16" vm="3334">
        <f ca="1"/>
        <v>115.63</v>
      </c>
      <c r="L47" s="16" vm="3335">
        <f ca="1"/>
        <v>120.34</v>
      </c>
      <c r="M47" s="16" vm="3336">
        <f ca="1"/>
        <v>115.24</v>
      </c>
      <c r="N47" s="16" vm="3332">
        <f ca="1"/>
        <v>120.08</v>
      </c>
    </row>
    <row r="48" spans="1:14" x14ac:dyDescent="0.4">
      <c r="A48" s="15">
        <f t="shared" ca="1" si="2"/>
        <v>13982.85</v>
      </c>
      <c r="B48" s="16">
        <f t="shared" ca="1" si="0"/>
        <v>13225.8</v>
      </c>
      <c r="C48" s="17">
        <f t="shared" ca="1" si="3"/>
        <v>757.05000000000109</v>
      </c>
      <c r="D48" s="17">
        <f t="shared" si="4"/>
        <v>0</v>
      </c>
      <c r="E48" s="16">
        <f t="shared" si="1"/>
        <v>115</v>
      </c>
      <c r="F48" s="16"/>
      <c r="G48" s="16"/>
      <c r="H48" s="16" vm="3337">
        <f t="shared" ca="1" si="5"/>
        <v>121.59</v>
      </c>
      <c r="I48" s="16" vm="159">
        <f ca="1"/>
        <v>44602</v>
      </c>
      <c r="J48" s="16" vm="3338">
        <f ca="1"/>
        <v>3280438</v>
      </c>
      <c r="K48" s="16" vm="3339">
        <f ca="1"/>
        <v>118.56</v>
      </c>
      <c r="L48" s="16" vm="3340">
        <f ca="1"/>
        <v>123.36</v>
      </c>
      <c r="M48" s="16" vm="3341">
        <f ca="1"/>
        <v>118.02</v>
      </c>
      <c r="N48" s="16" vm="3337">
        <f ca="1"/>
        <v>121.59</v>
      </c>
    </row>
    <row r="49" spans="1:14" x14ac:dyDescent="0.4">
      <c r="A49" s="15">
        <f t="shared" ca="1" si="2"/>
        <v>13617.15</v>
      </c>
      <c r="B49" s="16">
        <f t="shared" ca="1" si="0"/>
        <v>13225.8</v>
      </c>
      <c r="C49" s="17">
        <f t="shared" ca="1" si="3"/>
        <v>391.35000000000036</v>
      </c>
      <c r="D49" s="17">
        <f t="shared" si="4"/>
        <v>0</v>
      </c>
      <c r="E49" s="16">
        <f t="shared" si="1"/>
        <v>115</v>
      </c>
      <c r="F49" s="16"/>
      <c r="G49" s="16"/>
      <c r="H49" s="16" vm="3342">
        <f t="shared" ca="1" si="5"/>
        <v>118.41</v>
      </c>
      <c r="I49" s="16" vm="165">
        <f ca="1"/>
        <v>44603</v>
      </c>
      <c r="J49" s="16" vm="3343">
        <f ca="1"/>
        <v>3304742</v>
      </c>
      <c r="K49" s="16" vm="3344">
        <f ca="1"/>
        <v>119.04</v>
      </c>
      <c r="L49" s="16" vm="3345">
        <f ca="1"/>
        <v>122.1</v>
      </c>
      <c r="M49" s="16" vm="3346">
        <f ca="1"/>
        <v>117.85129999999999</v>
      </c>
      <c r="N49" s="16" vm="3342">
        <f ca="1"/>
        <v>118.41</v>
      </c>
    </row>
    <row r="50" spans="1:14" x14ac:dyDescent="0.4">
      <c r="A50" s="15">
        <f t="shared" ca="1" si="2"/>
        <v>13495.25</v>
      </c>
      <c r="B50" s="16">
        <f t="shared" ca="1" si="0"/>
        <v>13225.8</v>
      </c>
      <c r="C50" s="17">
        <f t="shared" ca="1" si="3"/>
        <v>269.45000000000073</v>
      </c>
      <c r="D50" s="17">
        <f t="shared" si="4"/>
        <v>0</v>
      </c>
      <c r="E50" s="16">
        <f t="shared" si="1"/>
        <v>115</v>
      </c>
      <c r="F50" s="16"/>
      <c r="G50" s="16"/>
      <c r="H50" s="16" vm="3347">
        <f t="shared" ca="1" si="5"/>
        <v>117.35</v>
      </c>
      <c r="I50" s="16" vm="170">
        <f ca="1"/>
        <v>44606</v>
      </c>
      <c r="J50" s="16" vm="3348">
        <f ca="1"/>
        <v>2348669</v>
      </c>
      <c r="K50" s="16" vm="3349">
        <f ca="1"/>
        <v>119</v>
      </c>
      <c r="L50" s="16" vm="420">
        <f ca="1"/>
        <v>119.95</v>
      </c>
      <c r="M50" s="16" vm="3350">
        <f ca="1"/>
        <v>116.52</v>
      </c>
      <c r="N50" s="16" vm="3347">
        <f ca="1"/>
        <v>117.35</v>
      </c>
    </row>
    <row r="51" spans="1:14" x14ac:dyDescent="0.4">
      <c r="A51" s="15">
        <f t="shared" ca="1" si="2"/>
        <v>13981.699999999999</v>
      </c>
      <c r="B51" s="16">
        <f t="shared" ca="1" si="0"/>
        <v>13225.8</v>
      </c>
      <c r="C51" s="17">
        <f t="shared" ca="1" si="3"/>
        <v>755.89999999999964</v>
      </c>
      <c r="D51" s="17">
        <f t="shared" si="4"/>
        <v>0</v>
      </c>
      <c r="E51" s="16">
        <f t="shared" si="1"/>
        <v>115</v>
      </c>
      <c r="F51" s="16"/>
      <c r="G51" s="16"/>
      <c r="H51" s="16" vm="3351">
        <f t="shared" ca="1" si="5"/>
        <v>121.58</v>
      </c>
      <c r="I51" s="16" vm="175">
        <f ca="1"/>
        <v>44607</v>
      </c>
      <c r="J51" s="16" vm="3352">
        <f ca="1"/>
        <v>1945594</v>
      </c>
      <c r="K51" s="16" vm="3353">
        <f ca="1"/>
        <v>117.64</v>
      </c>
      <c r="L51" s="16" vm="3354">
        <f ca="1"/>
        <v>122.03</v>
      </c>
      <c r="M51" s="16" vm="3355">
        <f ca="1"/>
        <v>117</v>
      </c>
      <c r="N51" s="16" vm="3351">
        <f ca="1"/>
        <v>121.58</v>
      </c>
    </row>
    <row r="52" spans="1:14" x14ac:dyDescent="0.4">
      <c r="A52" s="15">
        <f t="shared" ca="1" si="2"/>
        <v>14105.9</v>
      </c>
      <c r="B52" s="16">
        <f t="shared" ca="1" si="0"/>
        <v>13225.8</v>
      </c>
      <c r="C52" s="17">
        <f t="shared" ca="1" si="3"/>
        <v>880.10000000000036</v>
      </c>
      <c r="D52" s="17">
        <f t="shared" si="4"/>
        <v>0</v>
      </c>
      <c r="E52" s="16">
        <f t="shared" si="1"/>
        <v>115</v>
      </c>
      <c r="F52" s="16"/>
      <c r="G52" s="16"/>
      <c r="H52" s="16" vm="3356">
        <f t="shared" ca="1" si="5"/>
        <v>122.66</v>
      </c>
      <c r="I52" s="16" vm="181">
        <f ca="1"/>
        <v>44608</v>
      </c>
      <c r="J52" s="16" vm="3357">
        <f ca="1"/>
        <v>1941778</v>
      </c>
      <c r="K52" s="16" vm="3358">
        <f ca="1"/>
        <v>120.94</v>
      </c>
      <c r="L52" s="16" vm="3359">
        <f ca="1"/>
        <v>124.39</v>
      </c>
      <c r="M52" s="16" vm="3360">
        <f ca="1"/>
        <v>120.63</v>
      </c>
      <c r="N52" s="16" vm="3356">
        <f ca="1"/>
        <v>122.66</v>
      </c>
    </row>
    <row r="53" spans="1:14" x14ac:dyDescent="0.4">
      <c r="A53" s="15">
        <f t="shared" ca="1" si="2"/>
        <v>13908.1</v>
      </c>
      <c r="B53" s="16">
        <f t="shared" ca="1" si="0"/>
        <v>13225.8</v>
      </c>
      <c r="C53" s="17">
        <f t="shared" ca="1" si="3"/>
        <v>682.30000000000109</v>
      </c>
      <c r="D53" s="17">
        <f t="shared" si="4"/>
        <v>0</v>
      </c>
      <c r="E53" s="16">
        <f t="shared" si="1"/>
        <v>115</v>
      </c>
      <c r="F53" s="16"/>
      <c r="G53" s="16"/>
      <c r="H53" s="16" vm="3358">
        <f t="shared" ca="1" si="5"/>
        <v>120.94</v>
      </c>
      <c r="I53" s="16" vm="186">
        <f ca="1"/>
        <v>44609</v>
      </c>
      <c r="J53" s="16" vm="3361">
        <f ca="1"/>
        <v>2190704</v>
      </c>
      <c r="K53" s="16" vm="3362">
        <f ca="1"/>
        <v>121.5</v>
      </c>
      <c r="L53" s="16" vm="3363">
        <f ca="1"/>
        <v>123.58</v>
      </c>
      <c r="M53" s="16" vm="3364">
        <f ca="1"/>
        <v>120.3</v>
      </c>
      <c r="N53" s="16" vm="3358">
        <f ca="1"/>
        <v>120.94</v>
      </c>
    </row>
    <row r="54" spans="1:14" x14ac:dyDescent="0.4">
      <c r="A54" s="15">
        <f t="shared" ca="1" si="2"/>
        <v>14136.95</v>
      </c>
      <c r="B54" s="16">
        <f t="shared" ca="1" si="0"/>
        <v>13225.8</v>
      </c>
      <c r="C54" s="17">
        <f t="shared" ca="1" si="3"/>
        <v>911.15000000000146</v>
      </c>
      <c r="D54" s="17">
        <f t="shared" si="4"/>
        <v>0</v>
      </c>
      <c r="E54" s="16">
        <f t="shared" si="1"/>
        <v>115</v>
      </c>
      <c r="F54" s="16"/>
      <c r="G54" s="16"/>
      <c r="H54" s="16" vm="3365">
        <f t="shared" ca="1" si="5"/>
        <v>122.93</v>
      </c>
      <c r="I54" s="16" vm="192">
        <f ca="1"/>
        <v>44610</v>
      </c>
      <c r="J54" s="16" vm="3366">
        <f ca="1"/>
        <v>2243582</v>
      </c>
      <c r="K54" s="16" vm="3337">
        <f ca="1"/>
        <v>121.59</v>
      </c>
      <c r="L54" s="16" vm="3367">
        <f ca="1"/>
        <v>124.06</v>
      </c>
      <c r="M54" s="16" vm="3368">
        <f ca="1"/>
        <v>121.35</v>
      </c>
      <c r="N54" s="16" vm="3365">
        <f ca="1"/>
        <v>122.93</v>
      </c>
    </row>
    <row r="55" spans="1:14" x14ac:dyDescent="0.4">
      <c r="A55" s="15">
        <f t="shared" ca="1" si="2"/>
        <v>11871</v>
      </c>
      <c r="B55" s="16">
        <f t="shared" ca="1" si="0"/>
        <v>11445.15</v>
      </c>
      <c r="C55" s="17">
        <f t="shared" ca="1" si="3"/>
        <v>425.85000000000036</v>
      </c>
      <c r="D55" s="17">
        <f t="shared" ca="1" si="4"/>
        <v>-5.6699999999999875</v>
      </c>
      <c r="E55" s="16">
        <f t="shared" si="1"/>
        <v>100</v>
      </c>
      <c r="F55" s="16"/>
      <c r="G55" s="16">
        <v>15</v>
      </c>
      <c r="H55" s="16" vm="365">
        <f t="shared" ca="1" si="5"/>
        <v>118.71</v>
      </c>
      <c r="I55" s="16" vm="197">
        <f ca="1"/>
        <v>44614</v>
      </c>
      <c r="J55" s="16" vm="3369">
        <f ca="1"/>
        <v>4220621</v>
      </c>
      <c r="K55" s="16" vm="3370">
        <f ca="1"/>
        <v>122.73</v>
      </c>
      <c r="L55" s="16" vm="3371">
        <f ca="1"/>
        <v>124.96469999999999</v>
      </c>
      <c r="M55" s="16" vm="3372">
        <f ca="1"/>
        <v>118.18</v>
      </c>
      <c r="N55" s="16" vm="365">
        <f ca="1"/>
        <v>118.71</v>
      </c>
    </row>
    <row r="56" spans="1:14" x14ac:dyDescent="0.4">
      <c r="A56" s="15">
        <f t="shared" ca="1" si="2"/>
        <v>11798</v>
      </c>
      <c r="B56" s="16">
        <f t="shared" ca="1" si="0"/>
        <v>11445.15</v>
      </c>
      <c r="C56" s="17">
        <f t="shared" ca="1" si="3"/>
        <v>352.85000000000036</v>
      </c>
      <c r="D56" s="17">
        <f t="shared" si="4"/>
        <v>0</v>
      </c>
      <c r="E56" s="16">
        <f t="shared" si="1"/>
        <v>100</v>
      </c>
      <c r="F56" s="16"/>
      <c r="G56" s="16"/>
      <c r="H56" s="16" vm="3373">
        <f t="shared" ca="1" si="5"/>
        <v>117.98</v>
      </c>
      <c r="I56" s="16" vm="201">
        <f ca="1"/>
        <v>44615</v>
      </c>
      <c r="J56" s="16" vm="3374">
        <f ca="1"/>
        <v>2377716</v>
      </c>
      <c r="K56" s="16" vm="2785">
        <f ca="1"/>
        <v>119.88</v>
      </c>
      <c r="L56" s="16" vm="3375">
        <f ca="1"/>
        <v>121.13</v>
      </c>
      <c r="M56" s="16" vm="3376">
        <f ca="1"/>
        <v>117.22</v>
      </c>
      <c r="N56" s="16" vm="3373">
        <f ca="1"/>
        <v>117.98</v>
      </c>
    </row>
    <row r="57" spans="1:14" x14ac:dyDescent="0.4">
      <c r="A57" s="15">
        <f t="shared" ca="1" si="2"/>
        <v>12090</v>
      </c>
      <c r="B57" s="16">
        <f t="shared" ca="1" si="0"/>
        <v>11445.15</v>
      </c>
      <c r="C57" s="17">
        <f t="shared" ca="1" si="3"/>
        <v>644.85000000000036</v>
      </c>
      <c r="D57" s="17">
        <f t="shared" si="4"/>
        <v>0</v>
      </c>
      <c r="E57" s="16">
        <f t="shared" si="1"/>
        <v>100</v>
      </c>
      <c r="F57" s="16"/>
      <c r="G57" s="16"/>
      <c r="H57" s="16" vm="3377">
        <f t="shared" ca="1" si="5"/>
        <v>120.9</v>
      </c>
      <c r="I57" s="16" vm="207">
        <f ca="1"/>
        <v>44616</v>
      </c>
      <c r="J57" s="16" vm="3378">
        <f ca="1"/>
        <v>2937331</v>
      </c>
      <c r="K57" s="16" vm="3379">
        <f ca="1"/>
        <v>113.68</v>
      </c>
      <c r="L57" s="16" vm="3380">
        <f ca="1"/>
        <v>121.28</v>
      </c>
      <c r="M57" s="16" vm="3381">
        <f ca="1"/>
        <v>112.175</v>
      </c>
      <c r="N57" s="16" vm="3377">
        <f ca="1"/>
        <v>120.9</v>
      </c>
    </row>
    <row r="58" spans="1:14" x14ac:dyDescent="0.4">
      <c r="A58" s="15">
        <f t="shared" ca="1" si="2"/>
        <v>13005.000000000002</v>
      </c>
      <c r="B58" s="16">
        <f t="shared" ca="1" si="0"/>
        <v>11445.15</v>
      </c>
      <c r="C58" s="17">
        <f t="shared" ca="1" si="3"/>
        <v>1559.8500000000022</v>
      </c>
      <c r="D58" s="17">
        <f t="shared" si="4"/>
        <v>0</v>
      </c>
      <c r="E58" s="16">
        <f t="shared" si="1"/>
        <v>100</v>
      </c>
      <c r="F58" s="16"/>
      <c r="G58" s="16"/>
      <c r="H58" s="16" vm="3382">
        <f t="shared" ca="1" si="5"/>
        <v>130.05000000000001</v>
      </c>
      <c r="I58" s="16" vm="213">
        <f ca="1"/>
        <v>44617</v>
      </c>
      <c r="J58" s="16" vm="3383">
        <f ca="1"/>
        <v>4722548</v>
      </c>
      <c r="K58" s="16" vm="3384">
        <f ca="1"/>
        <v>121.71</v>
      </c>
      <c r="L58" s="16" vm="312">
        <f ca="1"/>
        <v>130.5</v>
      </c>
      <c r="M58" s="16" vm="3384">
        <f ca="1"/>
        <v>121.71</v>
      </c>
      <c r="N58" s="16" vm="3382">
        <f ca="1"/>
        <v>130.05000000000001</v>
      </c>
    </row>
    <row r="59" spans="1:14" x14ac:dyDescent="0.4">
      <c r="A59" s="15">
        <f t="shared" ca="1" si="2"/>
        <v>13162</v>
      </c>
      <c r="B59" s="16">
        <f t="shared" ca="1" si="0"/>
        <v>11445.15</v>
      </c>
      <c r="C59" s="17">
        <f t="shared" ca="1" si="3"/>
        <v>1716.8500000000004</v>
      </c>
      <c r="D59" s="17">
        <f t="shared" si="4"/>
        <v>0</v>
      </c>
      <c r="E59" s="16">
        <f t="shared" si="1"/>
        <v>100</v>
      </c>
      <c r="F59" s="16"/>
      <c r="G59" s="16"/>
      <c r="H59" s="16" vm="1897">
        <f t="shared" ca="1" si="5"/>
        <v>131.62</v>
      </c>
      <c r="I59" s="16" vm="219">
        <f ca="1"/>
        <v>44620</v>
      </c>
      <c r="J59" s="16" vm="3385">
        <f ca="1"/>
        <v>4076522</v>
      </c>
      <c r="K59" s="16" vm="3386">
        <f ca="1"/>
        <v>128.82</v>
      </c>
      <c r="L59" s="16" vm="3387">
        <f ca="1"/>
        <v>134.38</v>
      </c>
      <c r="M59" s="16" vm="338">
        <f ca="1"/>
        <v>128.19999999999999</v>
      </c>
      <c r="N59" s="16" vm="1897">
        <f ca="1"/>
        <v>131.62</v>
      </c>
    </row>
    <row r="60" spans="1:14" x14ac:dyDescent="0.4">
      <c r="A60" s="15">
        <f t="shared" ca="1" si="2"/>
        <v>13100</v>
      </c>
      <c r="B60" s="16">
        <f t="shared" ca="1" si="0"/>
        <v>11445.15</v>
      </c>
      <c r="C60" s="17">
        <f t="shared" ca="1" si="3"/>
        <v>1654.8500000000004</v>
      </c>
      <c r="D60" s="17">
        <f t="shared" si="4"/>
        <v>0</v>
      </c>
      <c r="E60" s="16">
        <f t="shared" si="1"/>
        <v>100</v>
      </c>
      <c r="F60" s="16"/>
      <c r="G60" s="16"/>
      <c r="H60" s="16" vm="3388">
        <f t="shared" ca="1" si="5"/>
        <v>131</v>
      </c>
      <c r="I60" s="16" vm="225">
        <f ca="1"/>
        <v>44621</v>
      </c>
      <c r="J60" s="16" vm="3389">
        <f ca="1"/>
        <v>3765012</v>
      </c>
      <c r="K60" s="16" vm="3390">
        <f ca="1"/>
        <v>132.97</v>
      </c>
      <c r="L60" s="16" vm="3391">
        <f ca="1"/>
        <v>136.95500000000001</v>
      </c>
      <c r="M60" s="16" vm="3392">
        <f ca="1"/>
        <v>128.35</v>
      </c>
      <c r="N60" s="16" vm="3388">
        <f ca="1"/>
        <v>131</v>
      </c>
    </row>
    <row r="61" spans="1:14" x14ac:dyDescent="0.4">
      <c r="A61" s="15">
        <f t="shared" ca="1" si="2"/>
        <v>13801</v>
      </c>
      <c r="B61" s="16">
        <f t="shared" ca="1" si="0"/>
        <v>11445.15</v>
      </c>
      <c r="C61" s="17">
        <f t="shared" ca="1" si="3"/>
        <v>2355.8500000000004</v>
      </c>
      <c r="D61" s="17">
        <f t="shared" si="4"/>
        <v>0</v>
      </c>
      <c r="E61" s="16">
        <f t="shared" si="1"/>
        <v>100</v>
      </c>
      <c r="F61" s="16"/>
      <c r="G61" s="16"/>
      <c r="H61" s="16" vm="3393">
        <f t="shared" ca="1" si="5"/>
        <v>138.01</v>
      </c>
      <c r="I61" s="16" vm="229">
        <f ca="1"/>
        <v>44622</v>
      </c>
      <c r="J61" s="16" vm="3394">
        <f ca="1"/>
        <v>3691059</v>
      </c>
      <c r="K61" s="16" vm="3395">
        <f ca="1"/>
        <v>133.08000000000001</v>
      </c>
      <c r="L61" s="16" vm="3396">
        <f ca="1"/>
        <v>139.13</v>
      </c>
      <c r="M61" s="16" vm="3397">
        <f ca="1"/>
        <v>130.44999999999999</v>
      </c>
      <c r="N61" s="16" vm="3393">
        <f ca="1"/>
        <v>138.01</v>
      </c>
    </row>
    <row r="62" spans="1:14" x14ac:dyDescent="0.4">
      <c r="A62" s="15">
        <f t="shared" ca="1" si="2"/>
        <v>13753</v>
      </c>
      <c r="B62" s="16">
        <f t="shared" ca="1" si="0"/>
        <v>11445.15</v>
      </c>
      <c r="C62" s="17">
        <f t="shared" ca="1" si="3"/>
        <v>2307.8500000000004</v>
      </c>
      <c r="D62" s="17">
        <f t="shared" si="4"/>
        <v>0</v>
      </c>
      <c r="E62" s="16">
        <f t="shared" si="1"/>
        <v>100</v>
      </c>
      <c r="F62" s="16"/>
      <c r="G62" s="16"/>
      <c r="H62" s="16" vm="3398">
        <f t="shared" ca="1" si="5"/>
        <v>137.53</v>
      </c>
      <c r="I62" s="16" vm="235">
        <f ca="1"/>
        <v>44623</v>
      </c>
      <c r="J62" s="16" vm="3399">
        <f ca="1"/>
        <v>3385280</v>
      </c>
      <c r="K62" s="16" vm="3400">
        <f ca="1"/>
        <v>139.38999999999999</v>
      </c>
      <c r="L62" s="16" vm="3401">
        <f ca="1"/>
        <v>140.2492</v>
      </c>
      <c r="M62" s="16" vm="3402">
        <f ca="1"/>
        <v>135.65</v>
      </c>
      <c r="N62" s="16" vm="3398">
        <f ca="1"/>
        <v>137.53</v>
      </c>
    </row>
    <row r="63" spans="1:14" x14ac:dyDescent="0.4">
      <c r="A63" s="15">
        <f t="shared" ca="1" si="2"/>
        <v>13872</v>
      </c>
      <c r="B63" s="16">
        <f t="shared" ca="1" si="0"/>
        <v>11445.15</v>
      </c>
      <c r="C63" s="17">
        <f t="shared" ca="1" si="3"/>
        <v>2426.8500000000004</v>
      </c>
      <c r="D63" s="17">
        <f t="shared" si="4"/>
        <v>0</v>
      </c>
      <c r="E63" s="16">
        <f t="shared" si="1"/>
        <v>100</v>
      </c>
      <c r="F63" s="16"/>
      <c r="G63" s="16"/>
      <c r="H63" s="16" vm="3403">
        <f t="shared" ca="1" si="5"/>
        <v>138.72</v>
      </c>
      <c r="I63" s="16" vm="240">
        <f ca="1"/>
        <v>44624</v>
      </c>
      <c r="J63" s="16" vm="3404">
        <f ca="1"/>
        <v>2784526</v>
      </c>
      <c r="K63" s="16" vm="3405">
        <f ca="1"/>
        <v>135.88</v>
      </c>
      <c r="L63" s="16" vm="3406">
        <f ca="1"/>
        <v>138.9</v>
      </c>
      <c r="M63" s="16" vm="3407">
        <f ca="1"/>
        <v>134.34</v>
      </c>
      <c r="N63" s="16" vm="3403">
        <f ca="1"/>
        <v>138.72</v>
      </c>
    </row>
    <row r="64" spans="1:14" x14ac:dyDescent="0.4">
      <c r="A64" s="15">
        <f t="shared" ca="1" si="2"/>
        <v>13190</v>
      </c>
      <c r="B64" s="16">
        <f t="shared" ca="1" si="0"/>
        <v>11445.15</v>
      </c>
      <c r="C64" s="17">
        <f t="shared" ca="1" si="3"/>
        <v>1744.8500000000004</v>
      </c>
      <c r="D64" s="17">
        <f t="shared" si="4"/>
        <v>0</v>
      </c>
      <c r="E64" s="16">
        <f t="shared" si="1"/>
        <v>100</v>
      </c>
      <c r="F64" s="16"/>
      <c r="G64" s="16"/>
      <c r="H64" s="16" vm="3408">
        <f t="shared" ca="1" si="5"/>
        <v>131.9</v>
      </c>
      <c r="I64" s="16" vm="246">
        <f ca="1"/>
        <v>44627</v>
      </c>
      <c r="J64" s="16" vm="3409">
        <f ca="1"/>
        <v>3622988</v>
      </c>
      <c r="K64" s="16" vm="3410">
        <f ca="1"/>
        <v>137.66</v>
      </c>
      <c r="L64" s="16" vm="3403">
        <f ca="1"/>
        <v>138.72</v>
      </c>
      <c r="M64" s="16" vm="3411">
        <f ca="1"/>
        <v>130.25</v>
      </c>
      <c r="N64" s="16" vm="3408">
        <f ca="1"/>
        <v>131.9</v>
      </c>
    </row>
    <row r="65" spans="1:14" x14ac:dyDescent="0.4">
      <c r="A65" s="15">
        <f t="shared" ca="1" si="2"/>
        <v>12596</v>
      </c>
      <c r="B65" s="16">
        <f t="shared" ca="1" si="0"/>
        <v>11445.15</v>
      </c>
      <c r="C65" s="17">
        <f t="shared" ca="1" si="3"/>
        <v>1150.8500000000004</v>
      </c>
      <c r="D65" s="17">
        <f t="shared" si="4"/>
        <v>0</v>
      </c>
      <c r="E65" s="16">
        <f t="shared" si="1"/>
        <v>100</v>
      </c>
      <c r="F65" s="16"/>
      <c r="G65" s="16"/>
      <c r="H65" s="16" vm="344">
        <f t="shared" ca="1" si="5"/>
        <v>125.96</v>
      </c>
      <c r="I65" s="16" vm="252">
        <f ca="1"/>
        <v>44628</v>
      </c>
      <c r="J65" s="16" vm="3412">
        <f ca="1"/>
        <v>3593490</v>
      </c>
      <c r="K65" s="16" vm="3413">
        <f ca="1"/>
        <v>130.77000000000001</v>
      </c>
      <c r="L65" s="16" vm="3414">
        <f ca="1"/>
        <v>131.78</v>
      </c>
      <c r="M65" s="16" vm="3415">
        <f ca="1"/>
        <v>125.6</v>
      </c>
      <c r="N65" s="16" vm="344">
        <f ca="1"/>
        <v>125.96</v>
      </c>
    </row>
    <row r="66" spans="1:14" x14ac:dyDescent="0.4">
      <c r="A66" s="15">
        <f t="shared" ca="1" si="2"/>
        <v>13001</v>
      </c>
      <c r="B66" s="16">
        <f t="shared" ca="1" si="0"/>
        <v>11445.15</v>
      </c>
      <c r="C66" s="17">
        <f t="shared" ca="1" si="3"/>
        <v>1555.8500000000004</v>
      </c>
      <c r="D66" s="17">
        <f t="shared" si="4"/>
        <v>0</v>
      </c>
      <c r="E66" s="16">
        <f t="shared" si="1"/>
        <v>100</v>
      </c>
      <c r="F66" s="16"/>
      <c r="G66" s="16"/>
      <c r="H66" s="16" vm="3416">
        <f t="shared" ca="1" si="5"/>
        <v>130.01</v>
      </c>
      <c r="I66" s="16" vm="258">
        <f ca="1"/>
        <v>44629</v>
      </c>
      <c r="J66" s="16" vm="3417">
        <f ca="1"/>
        <v>3845346</v>
      </c>
      <c r="K66" s="16" vm="3418">
        <f ca="1"/>
        <v>126.91</v>
      </c>
      <c r="L66" s="16" vm="3419">
        <f ca="1"/>
        <v>131.22</v>
      </c>
      <c r="M66" s="16" vm="3420">
        <f ca="1"/>
        <v>126.01</v>
      </c>
      <c r="N66" s="16" vm="3416">
        <f ca="1"/>
        <v>130.01</v>
      </c>
    </row>
    <row r="67" spans="1:14" x14ac:dyDescent="0.4">
      <c r="A67" s="15">
        <f t="shared" ca="1" si="2"/>
        <v>13356</v>
      </c>
      <c r="B67" s="16">
        <f t="shared" ca="1" si="0"/>
        <v>11445.15</v>
      </c>
      <c r="C67" s="17">
        <f t="shared" ca="1" si="3"/>
        <v>1910.8500000000004</v>
      </c>
      <c r="D67" s="17">
        <f t="shared" si="4"/>
        <v>0</v>
      </c>
      <c r="E67" s="16">
        <f t="shared" si="1"/>
        <v>100</v>
      </c>
      <c r="F67" s="16"/>
      <c r="G67" s="16"/>
      <c r="H67" s="16" vm="1763">
        <f t="shared" ca="1" si="5"/>
        <v>133.56</v>
      </c>
      <c r="I67" s="16" vm="264">
        <f ca="1"/>
        <v>44630</v>
      </c>
      <c r="J67" s="16" vm="3421">
        <f ca="1"/>
        <v>2691752</v>
      </c>
      <c r="K67" s="16" vm="3382">
        <f ca="1"/>
        <v>130.05000000000001</v>
      </c>
      <c r="L67" s="16" vm="3422">
        <f ca="1"/>
        <v>134.19499999999999</v>
      </c>
      <c r="M67" s="16" vm="3423">
        <f ca="1"/>
        <v>128.93</v>
      </c>
      <c r="N67" s="16" vm="1763">
        <f ca="1"/>
        <v>133.56</v>
      </c>
    </row>
    <row r="68" spans="1:14" x14ac:dyDescent="0.4">
      <c r="I68" s="10" vm="269">
        <f ca="1"/>
        <v>44631</v>
      </c>
      <c r="J68" s="10" vm="3424">
        <f ca="1"/>
        <v>2683234</v>
      </c>
      <c r="K68" s="10" vm="3425">
        <f ca="1"/>
        <v>132.69</v>
      </c>
      <c r="L68" s="10" vm="3426">
        <f ca="1"/>
        <v>138.245</v>
      </c>
      <c r="M68" s="10" vm="3427">
        <f ca="1"/>
        <v>131.13</v>
      </c>
      <c r="N68" s="10" vm="3428">
        <f ca="1"/>
        <v>135.25</v>
      </c>
    </row>
  </sheetData>
  <conditionalFormatting sqref="C21:D21 C22:C66 D22:D67">
    <cfRule type="cellIs" dxfId="27" priority="3" operator="greaterThan">
      <formula>0</formula>
    </cfRule>
    <cfRule type="cellIs" dxfId="26" priority="4" operator="lessThan">
      <formula>0</formula>
    </cfRule>
  </conditionalFormatting>
  <conditionalFormatting sqref="C67">
    <cfRule type="cellIs" dxfId="25" priority="1" operator="greaterThan">
      <formula>0</formula>
    </cfRule>
    <cfRule type="cellIs" dxfId="24" priority="2" operator="lessThan">
      <formula>0</formula>
    </cfRule>
  </conditionalFormatting>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C626C-CE0C-4D88-B630-E8D88D1CBAF6}">
  <dimension ref="A1:N68"/>
  <sheetViews>
    <sheetView topLeftCell="A37" zoomScale="66" zoomScaleNormal="55" workbookViewId="0">
      <selection activeCell="I20" sqref="I20:N20"/>
    </sheetView>
  </sheetViews>
  <sheetFormatPr defaultColWidth="8.86328125" defaultRowHeight="13.9" x14ac:dyDescent="0.4"/>
  <cols>
    <col min="1" max="1" width="18.6640625" style="10" bestFit="1" customWidth="1"/>
    <col min="2" max="2" width="14.3984375" style="10" customWidth="1"/>
    <col min="3" max="3" width="13.59765625" style="10" customWidth="1"/>
    <col min="4" max="4" width="15.86328125" style="10" customWidth="1"/>
    <col min="5" max="5" width="35.796875" style="10" customWidth="1"/>
    <col min="6" max="6" width="18.9296875" style="10" customWidth="1"/>
    <col min="7" max="7" width="14.265625" style="10" customWidth="1"/>
    <col min="8" max="8" width="21.1328125" style="10" customWidth="1"/>
    <col min="9" max="9" width="12.6640625" style="10" customWidth="1"/>
    <col min="10" max="10" width="15.19921875" style="10" customWidth="1"/>
    <col min="11" max="11" width="13.33203125" style="10" customWidth="1"/>
    <col min="12" max="14" width="12.1328125" style="10" customWidth="1"/>
    <col min="15" max="16384" width="8.86328125" style="10"/>
  </cols>
  <sheetData>
    <row r="1" spans="1:14" ht="30.4" x14ac:dyDescent="0.8">
      <c r="A1" s="21" t="e" vm="3429">
        <v>#VALUE!</v>
      </c>
      <c r="B1" s="19"/>
      <c r="C1" s="19"/>
      <c r="D1" s="19"/>
      <c r="E1" s="19"/>
      <c r="F1" s="19"/>
      <c r="G1" s="19"/>
      <c r="H1" s="19"/>
      <c r="I1" s="19"/>
      <c r="J1" s="19"/>
      <c r="K1" s="19"/>
      <c r="L1" s="19"/>
      <c r="M1" s="19"/>
      <c r="N1" s="19"/>
    </row>
    <row r="3" spans="1:14" ht="18.75" x14ac:dyDescent="0.5">
      <c r="A3" s="11" t="s">
        <v>96</v>
      </c>
      <c r="B3" s="12">
        <f ca="1">MIN(N21:N66)</f>
        <v>15.98</v>
      </c>
      <c r="E3" s="11" t="s">
        <v>122</v>
      </c>
      <c r="F3" s="12">
        <f ca="1">SUM(A21:A67)</f>
        <v>90651.050000000017</v>
      </c>
      <c r="I3" s="13">
        <v>44562</v>
      </c>
    </row>
    <row r="4" spans="1:14" ht="18.75" x14ac:dyDescent="0.5">
      <c r="A4" s="11" t="s">
        <v>97</v>
      </c>
      <c r="B4" s="14">
        <f ca="1">MAX(N21:N66)</f>
        <v>19.5</v>
      </c>
    </row>
    <row r="6" spans="1:14" x14ac:dyDescent="0.4">
      <c r="A6" s="10" t="s">
        <v>85</v>
      </c>
    </row>
    <row r="17" spans="1:14" x14ac:dyDescent="0.4">
      <c r="B17" s="10" t="s">
        <v>99</v>
      </c>
      <c r="C17" s="10" t="s">
        <v>95</v>
      </c>
    </row>
    <row r="18" spans="1:14" x14ac:dyDescent="0.4">
      <c r="A18" s="10" t="s">
        <v>86</v>
      </c>
      <c r="B18" s="10">
        <v>21</v>
      </c>
      <c r="C18" s="10">
        <v>22</v>
      </c>
    </row>
    <row r="20" spans="1:14" ht="15" x14ac:dyDescent="0.4">
      <c r="A20" s="20" t="s">
        <v>87</v>
      </c>
      <c r="B20" s="20" t="s">
        <v>88</v>
      </c>
      <c r="C20" s="20" t="s">
        <v>89</v>
      </c>
      <c r="D20" s="20" t="s">
        <v>95</v>
      </c>
      <c r="E20" s="20" t="s">
        <v>123</v>
      </c>
      <c r="F20" s="20" t="s">
        <v>90</v>
      </c>
      <c r="G20" s="20" t="s">
        <v>91</v>
      </c>
      <c r="H20" s="20" t="s">
        <v>92</v>
      </c>
      <c r="I20" s="22" t="str" cm="1">
        <f t="array" aca="1" ref="I20:N68" ca="1">_xlfn.STOCKHISTORY(A1,I3,TODAY(),0,1,0,5,2,3,4,1)</f>
        <v>Date</v>
      </c>
      <c r="J20" s="22" t="str">
        <f ca="1"/>
        <v>Volume</v>
      </c>
      <c r="K20" s="22" t="str">
        <f ca="1"/>
        <v>Open</v>
      </c>
      <c r="L20" s="22" t="str">
        <f ca="1"/>
        <v>High</v>
      </c>
      <c r="M20" s="22" t="str">
        <f ca="1"/>
        <v>Low</v>
      </c>
      <c r="N20" s="22" t="str">
        <f ca="1"/>
        <v>Close</v>
      </c>
    </row>
    <row r="21" spans="1:14" x14ac:dyDescent="0.4">
      <c r="A21" s="15">
        <f ca="1">E21*N21</f>
        <v>1918</v>
      </c>
      <c r="B21" s="16">
        <f t="shared" ref="B21:B67" ca="1" si="0">IF(ROW()=B$18,(F21*H21)-(G21*H21),(F21*H21)-(G21*H21)+B20)</f>
        <v>1918</v>
      </c>
      <c r="C21" s="17">
        <f ca="1">A21-B21</f>
        <v>0</v>
      </c>
      <c r="D21" s="17">
        <f>IF(AND(F21&gt;0,ROW()&gt;C$18),N21-$N$21,0)-IF(AND(G21&gt;0,ROW()&gt;C$18),N21-$N$21,0)</f>
        <v>0</v>
      </c>
      <c r="E21" s="16">
        <f t="shared" ref="E21:E67" si="1">IF(ROW()=B$18,F21-G21,(F21-G21)+E20)</f>
        <v>100</v>
      </c>
      <c r="F21" s="16">
        <v>100</v>
      </c>
      <c r="G21" s="16"/>
      <c r="H21" s="16" vm="3430">
        <f ca="1">N21</f>
        <v>19.18</v>
      </c>
      <c r="I21" s="16" vm="3">
        <f ca="1"/>
        <v>44564</v>
      </c>
      <c r="J21" s="16" vm="3431">
        <f ca="1"/>
        <v>312175</v>
      </c>
      <c r="K21" s="16" vm="3098">
        <f ca="1"/>
        <v>18.940000000000001</v>
      </c>
      <c r="L21" s="16" vm="2191">
        <f ca="1"/>
        <v>19.72</v>
      </c>
      <c r="M21" s="16" vm="3098">
        <f ca="1"/>
        <v>18.940000000000001</v>
      </c>
      <c r="N21" s="16" vm="3430">
        <f ca="1"/>
        <v>19.18</v>
      </c>
    </row>
    <row r="22" spans="1:14" x14ac:dyDescent="0.4">
      <c r="A22" s="15">
        <f t="shared" ref="A22:A67" ca="1" si="2">E22*N22</f>
        <v>1878</v>
      </c>
      <c r="B22" s="16">
        <f t="shared" ca="1" si="0"/>
        <v>1918</v>
      </c>
      <c r="C22" s="17">
        <f t="shared" ref="C22:C67" ca="1" si="3">A22-B22</f>
        <v>-40</v>
      </c>
      <c r="D22" s="17">
        <f t="shared" ref="D22:D67" si="4">IF(AND(F22&gt;0,ROW()&gt;C$18),N22-$N$21,0)-IF(AND(G22&gt;0,ROW()&gt;C$18),N22-$N$21,0)</f>
        <v>0</v>
      </c>
      <c r="E22" s="16">
        <f t="shared" si="1"/>
        <v>100</v>
      </c>
      <c r="F22" s="16"/>
      <c r="G22" s="16"/>
      <c r="H22" s="16" vm="3432">
        <f t="shared" ref="H22:H67" ca="1" si="5">N22</f>
        <v>18.78</v>
      </c>
      <c r="I22" s="16" vm="9">
        <f ca="1"/>
        <v>44565</v>
      </c>
      <c r="J22" s="16" vm="3433">
        <f ca="1"/>
        <v>288402</v>
      </c>
      <c r="K22" s="16" vm="3434">
        <f ca="1"/>
        <v>19.16</v>
      </c>
      <c r="L22" s="16" vm="3089">
        <f ca="1"/>
        <v>19.29</v>
      </c>
      <c r="M22" s="16" vm="3435">
        <f ca="1"/>
        <v>18.7</v>
      </c>
      <c r="N22" s="16" vm="3432">
        <f ca="1"/>
        <v>18.78</v>
      </c>
    </row>
    <row r="23" spans="1:14" x14ac:dyDescent="0.4">
      <c r="A23" s="15">
        <f t="shared" ca="1" si="2"/>
        <v>1798</v>
      </c>
      <c r="B23" s="16">
        <f t="shared" ca="1" si="0"/>
        <v>1918</v>
      </c>
      <c r="C23" s="17">
        <f t="shared" ca="1" si="3"/>
        <v>-120</v>
      </c>
      <c r="D23" s="17">
        <f t="shared" si="4"/>
        <v>0</v>
      </c>
      <c r="E23" s="16">
        <f t="shared" si="1"/>
        <v>100</v>
      </c>
      <c r="F23" s="16"/>
      <c r="G23" s="16"/>
      <c r="H23" s="16" vm="251">
        <f t="shared" ca="1" si="5"/>
        <v>17.98</v>
      </c>
      <c r="I23" s="16" vm="15">
        <f ca="1"/>
        <v>44566</v>
      </c>
      <c r="J23" s="16" vm="3436">
        <f ca="1"/>
        <v>291330</v>
      </c>
      <c r="K23" s="16" vm="2174">
        <f ca="1"/>
        <v>18.87</v>
      </c>
      <c r="L23" s="16" vm="2174">
        <f ca="1"/>
        <v>18.87</v>
      </c>
      <c r="M23" s="16" vm="3437">
        <f ca="1"/>
        <v>17.953199999999999</v>
      </c>
      <c r="N23" s="16" vm="251">
        <f ca="1"/>
        <v>17.98</v>
      </c>
    </row>
    <row r="24" spans="1:14" x14ac:dyDescent="0.4">
      <c r="A24" s="15">
        <f t="shared" ca="1" si="2"/>
        <v>1841</v>
      </c>
      <c r="B24" s="16">
        <f t="shared" ca="1" si="0"/>
        <v>1918</v>
      </c>
      <c r="C24" s="17">
        <f t="shared" ca="1" si="3"/>
        <v>-77</v>
      </c>
      <c r="D24" s="17">
        <f t="shared" si="4"/>
        <v>0</v>
      </c>
      <c r="E24" s="16">
        <f t="shared" si="1"/>
        <v>100</v>
      </c>
      <c r="F24" s="16"/>
      <c r="G24" s="16"/>
      <c r="H24" s="16" vm="3095">
        <f t="shared" ca="1" si="5"/>
        <v>18.41</v>
      </c>
      <c r="I24" s="16" vm="21">
        <f ca="1"/>
        <v>44567</v>
      </c>
      <c r="J24" s="16" vm="3438">
        <f ca="1"/>
        <v>442289</v>
      </c>
      <c r="K24" s="16" vm="251">
        <f ca="1"/>
        <v>17.98</v>
      </c>
      <c r="L24" s="16" vm="209">
        <f ca="1"/>
        <v>18.5</v>
      </c>
      <c r="M24" s="16" vm="3439">
        <f ca="1"/>
        <v>17.59</v>
      </c>
      <c r="N24" s="16" vm="3095">
        <f ca="1"/>
        <v>18.41</v>
      </c>
    </row>
    <row r="25" spans="1:14" x14ac:dyDescent="0.4">
      <c r="A25" s="15">
        <f t="shared" ca="1" si="2"/>
        <v>2209.1999999999998</v>
      </c>
      <c r="B25" s="16">
        <f t="shared" ca="1" si="0"/>
        <v>2286.1999999999998</v>
      </c>
      <c r="C25" s="17">
        <f t="shared" ca="1" si="3"/>
        <v>-77</v>
      </c>
      <c r="D25" s="17">
        <f t="shared" ca="1" si="4"/>
        <v>-0.76999999999999957</v>
      </c>
      <c r="E25" s="16">
        <f t="shared" si="1"/>
        <v>120</v>
      </c>
      <c r="F25" s="16">
        <v>20</v>
      </c>
      <c r="G25" s="16"/>
      <c r="H25" s="16" vm="3095">
        <f t="shared" ca="1" si="5"/>
        <v>18.41</v>
      </c>
      <c r="I25" s="16" vm="27">
        <f ca="1"/>
        <v>44568</v>
      </c>
      <c r="J25" s="16" vm="3440">
        <f ca="1"/>
        <v>335785</v>
      </c>
      <c r="K25" s="16" vm="3441">
        <f ca="1"/>
        <v>18.22</v>
      </c>
      <c r="L25" s="16" vm="3442">
        <f ca="1"/>
        <v>18.64</v>
      </c>
      <c r="M25" s="16" vm="3443">
        <f ca="1"/>
        <v>17.9803</v>
      </c>
      <c r="N25" s="16" vm="3095">
        <f ca="1"/>
        <v>18.41</v>
      </c>
    </row>
    <row r="26" spans="1:14" x14ac:dyDescent="0.4">
      <c r="A26" s="15">
        <f t="shared" ca="1" si="2"/>
        <v>2175.6</v>
      </c>
      <c r="B26" s="16">
        <f t="shared" ca="1" si="0"/>
        <v>2286.1999999999998</v>
      </c>
      <c r="C26" s="17">
        <f t="shared" ca="1" si="3"/>
        <v>-110.59999999999991</v>
      </c>
      <c r="D26" s="17">
        <f t="shared" si="4"/>
        <v>0</v>
      </c>
      <c r="E26" s="16">
        <f t="shared" si="1"/>
        <v>120</v>
      </c>
      <c r="F26" s="16"/>
      <c r="G26" s="16"/>
      <c r="H26" s="16" vm="272">
        <f t="shared" ca="1" si="5"/>
        <v>18.13</v>
      </c>
      <c r="I26" s="16" vm="33">
        <f ca="1"/>
        <v>44571</v>
      </c>
      <c r="J26" s="16" vm="3444">
        <f ca="1"/>
        <v>469594</v>
      </c>
      <c r="K26" s="16" vm="3085">
        <f ca="1"/>
        <v>18.39</v>
      </c>
      <c r="L26" s="16" vm="3085">
        <f ca="1"/>
        <v>18.39</v>
      </c>
      <c r="M26" s="16" vm="3445">
        <f ca="1"/>
        <v>17.510000000000002</v>
      </c>
      <c r="N26" s="16" vm="272">
        <f ca="1"/>
        <v>18.13</v>
      </c>
    </row>
    <row r="27" spans="1:14" x14ac:dyDescent="0.4">
      <c r="A27" s="15">
        <f t="shared" ca="1" si="2"/>
        <v>2145.6</v>
      </c>
      <c r="B27" s="16">
        <f t="shared" ca="1" si="0"/>
        <v>2286.1999999999998</v>
      </c>
      <c r="C27" s="17">
        <f t="shared" ca="1" si="3"/>
        <v>-140.59999999999991</v>
      </c>
      <c r="D27" s="17">
        <f t="shared" si="4"/>
        <v>0</v>
      </c>
      <c r="E27" s="16">
        <f t="shared" si="1"/>
        <v>120</v>
      </c>
      <c r="F27" s="16"/>
      <c r="G27" s="16"/>
      <c r="H27" s="16" vm="3446">
        <f t="shared" ca="1" si="5"/>
        <v>17.88</v>
      </c>
      <c r="I27" s="16" vm="39">
        <f ca="1"/>
        <v>44572</v>
      </c>
      <c r="J27" s="16" vm="3447">
        <f ca="1"/>
        <v>399104</v>
      </c>
      <c r="K27" s="16" vm="2197">
        <f ca="1"/>
        <v>18.100000000000001</v>
      </c>
      <c r="L27" s="16" vm="3441">
        <f ca="1"/>
        <v>18.22</v>
      </c>
      <c r="M27" s="16" vm="3448">
        <f ca="1"/>
        <v>17.760899999999999</v>
      </c>
      <c r="N27" s="16" vm="3446">
        <f ca="1"/>
        <v>17.88</v>
      </c>
    </row>
    <row r="28" spans="1:14" x14ac:dyDescent="0.4">
      <c r="A28" s="15">
        <f t="shared" ca="1" si="2"/>
        <v>2206.8000000000002</v>
      </c>
      <c r="B28" s="16">
        <f t="shared" ca="1" si="0"/>
        <v>2286.1999999999998</v>
      </c>
      <c r="C28" s="17">
        <f t="shared" ca="1" si="3"/>
        <v>-79.399999999999636</v>
      </c>
      <c r="D28" s="17">
        <f t="shared" si="4"/>
        <v>0</v>
      </c>
      <c r="E28" s="16">
        <f t="shared" si="1"/>
        <v>120</v>
      </c>
      <c r="F28" s="16"/>
      <c r="G28" s="16"/>
      <c r="H28" s="16" vm="3085">
        <f t="shared" ca="1" si="5"/>
        <v>18.39</v>
      </c>
      <c r="I28" s="16" vm="45">
        <f ca="1"/>
        <v>44573</v>
      </c>
      <c r="J28" s="16" vm="3449">
        <f ca="1"/>
        <v>408370</v>
      </c>
      <c r="K28" s="16" vm="3450">
        <f ca="1"/>
        <v>18.149999999999999</v>
      </c>
      <c r="L28" s="16" vm="3451">
        <f ca="1"/>
        <v>18.440000000000001</v>
      </c>
      <c r="M28" s="16" vm="3452">
        <f ca="1"/>
        <v>17.97</v>
      </c>
      <c r="N28" s="16" vm="3085">
        <f ca="1"/>
        <v>18.39</v>
      </c>
    </row>
    <row r="29" spans="1:14" x14ac:dyDescent="0.4">
      <c r="A29" s="15">
        <f t="shared" ca="1" si="2"/>
        <v>2166</v>
      </c>
      <c r="B29" s="16">
        <f t="shared" ca="1" si="0"/>
        <v>2286.1999999999998</v>
      </c>
      <c r="C29" s="17">
        <f t="shared" ca="1" si="3"/>
        <v>-120.19999999999982</v>
      </c>
      <c r="D29" s="17">
        <f t="shared" si="4"/>
        <v>0</v>
      </c>
      <c r="E29" s="16">
        <f t="shared" si="1"/>
        <v>120</v>
      </c>
      <c r="F29" s="16"/>
      <c r="G29" s="16"/>
      <c r="H29" s="16" vm="3453">
        <f t="shared" ca="1" si="5"/>
        <v>18.05</v>
      </c>
      <c r="I29" s="16" vm="51">
        <f ca="1"/>
        <v>44574</v>
      </c>
      <c r="J29" s="16" vm="3454">
        <f ca="1"/>
        <v>381565</v>
      </c>
      <c r="K29" s="16" vm="3455">
        <f ca="1"/>
        <v>18.54</v>
      </c>
      <c r="L29" s="16" vm="3442">
        <f ca="1"/>
        <v>18.64</v>
      </c>
      <c r="M29" s="16" vm="2169">
        <f ca="1"/>
        <v>18</v>
      </c>
      <c r="N29" s="16" vm="3453">
        <f ca="1"/>
        <v>18.05</v>
      </c>
    </row>
    <row r="30" spans="1:14" x14ac:dyDescent="0.4">
      <c r="A30" s="15">
        <f t="shared" ca="1" si="2"/>
        <v>2136</v>
      </c>
      <c r="B30" s="16">
        <f t="shared" ca="1" si="0"/>
        <v>2286.1999999999998</v>
      </c>
      <c r="C30" s="17">
        <f t="shared" ca="1" si="3"/>
        <v>-150.19999999999982</v>
      </c>
      <c r="D30" s="17">
        <f t="shared" si="4"/>
        <v>0</v>
      </c>
      <c r="E30" s="16">
        <f t="shared" si="1"/>
        <v>120</v>
      </c>
      <c r="F30" s="16"/>
      <c r="G30" s="16"/>
      <c r="H30" s="16" vm="3456">
        <f t="shared" ca="1" si="5"/>
        <v>17.8</v>
      </c>
      <c r="I30" s="16" vm="55">
        <f ca="1"/>
        <v>44575</v>
      </c>
      <c r="J30" s="16" vm="3457">
        <f ca="1"/>
        <v>277288</v>
      </c>
      <c r="K30" s="16" vm="3458">
        <f ca="1"/>
        <v>17.93</v>
      </c>
      <c r="L30" s="16" vm="272">
        <f ca="1"/>
        <v>18.13</v>
      </c>
      <c r="M30" s="16" vm="3459">
        <f ca="1"/>
        <v>17.350000000000001</v>
      </c>
      <c r="N30" s="16" vm="3456">
        <f ca="1"/>
        <v>17.8</v>
      </c>
    </row>
    <row r="31" spans="1:14" x14ac:dyDescent="0.4">
      <c r="A31" s="15">
        <f t="shared" ca="1" si="2"/>
        <v>2078.4</v>
      </c>
      <c r="B31" s="16">
        <f t="shared" ca="1" si="0"/>
        <v>2286.1999999999998</v>
      </c>
      <c r="C31" s="17">
        <f t="shared" ca="1" si="3"/>
        <v>-207.79999999999973</v>
      </c>
      <c r="D31" s="17">
        <f t="shared" si="4"/>
        <v>0</v>
      </c>
      <c r="E31" s="16">
        <f t="shared" si="1"/>
        <v>120</v>
      </c>
      <c r="F31" s="16"/>
      <c r="G31" s="16"/>
      <c r="H31" s="16" vm="3460">
        <f t="shared" ca="1" si="5"/>
        <v>17.32</v>
      </c>
      <c r="I31" s="16" vm="61">
        <f ca="1"/>
        <v>44579</v>
      </c>
      <c r="J31" s="16" vm="3461">
        <f ca="1"/>
        <v>329844</v>
      </c>
      <c r="K31" s="16" vm="3462">
        <f ca="1"/>
        <v>17.47</v>
      </c>
      <c r="L31" s="16" vm="256">
        <f ca="1"/>
        <v>17.579999999999998</v>
      </c>
      <c r="M31" s="16" vm="3463">
        <f ca="1"/>
        <v>17.16</v>
      </c>
      <c r="N31" s="16" vm="3460">
        <f ca="1"/>
        <v>17.32</v>
      </c>
    </row>
    <row r="32" spans="1:14" x14ac:dyDescent="0.4">
      <c r="A32" s="15">
        <f t="shared" ca="1" si="2"/>
        <v>2078.4</v>
      </c>
      <c r="B32" s="16">
        <f t="shared" ca="1" si="0"/>
        <v>2286.1999999999998</v>
      </c>
      <c r="C32" s="17">
        <f t="shared" ca="1" si="3"/>
        <v>-207.79999999999973</v>
      </c>
      <c r="D32" s="17">
        <f t="shared" si="4"/>
        <v>0</v>
      </c>
      <c r="E32" s="16">
        <f t="shared" si="1"/>
        <v>120</v>
      </c>
      <c r="F32" s="16"/>
      <c r="G32" s="16"/>
      <c r="H32" s="16" vm="3460">
        <f t="shared" ca="1" si="5"/>
        <v>17.32</v>
      </c>
      <c r="I32" s="16" vm="67">
        <f ca="1"/>
        <v>44580</v>
      </c>
      <c r="J32" s="16" vm="3464">
        <f ca="1"/>
        <v>336144</v>
      </c>
      <c r="K32" s="16" vm="3465">
        <f ca="1"/>
        <v>17.309999999999999</v>
      </c>
      <c r="L32" s="16" vm="2201">
        <f ca="1"/>
        <v>17.75</v>
      </c>
      <c r="M32" s="16" vm="3466">
        <f ca="1"/>
        <v>17.2</v>
      </c>
      <c r="N32" s="16" vm="3460">
        <f ca="1"/>
        <v>17.32</v>
      </c>
    </row>
    <row r="33" spans="1:14" x14ac:dyDescent="0.4">
      <c r="A33" s="15">
        <f t="shared" ca="1" si="2"/>
        <v>2032.8000000000002</v>
      </c>
      <c r="B33" s="16">
        <f t="shared" ca="1" si="0"/>
        <v>2286.1999999999998</v>
      </c>
      <c r="C33" s="17">
        <f t="shared" ca="1" si="3"/>
        <v>-253.39999999999964</v>
      </c>
      <c r="D33" s="17">
        <f t="shared" si="4"/>
        <v>0</v>
      </c>
      <c r="E33" s="16">
        <f t="shared" si="1"/>
        <v>120</v>
      </c>
      <c r="F33" s="16"/>
      <c r="G33" s="16"/>
      <c r="H33" s="16" vm="3467">
        <f t="shared" ca="1" si="5"/>
        <v>16.940000000000001</v>
      </c>
      <c r="I33" s="16" vm="73">
        <f ca="1"/>
        <v>44581</v>
      </c>
      <c r="J33" s="16" vm="3468">
        <f ca="1"/>
        <v>263962</v>
      </c>
      <c r="K33" s="16" vm="3469">
        <f ca="1"/>
        <v>17.48</v>
      </c>
      <c r="L33" s="16" vm="3458">
        <f ca="1"/>
        <v>17.93</v>
      </c>
      <c r="M33" s="16" vm="2138">
        <f ca="1"/>
        <v>16.87</v>
      </c>
      <c r="N33" s="16" vm="3467">
        <f ca="1"/>
        <v>16.940000000000001</v>
      </c>
    </row>
    <row r="34" spans="1:14" x14ac:dyDescent="0.4">
      <c r="A34" s="15">
        <f t="shared" ca="1" si="2"/>
        <v>1966.8000000000002</v>
      </c>
      <c r="B34" s="16">
        <f t="shared" ca="1" si="0"/>
        <v>2286.1999999999998</v>
      </c>
      <c r="C34" s="17">
        <f t="shared" ca="1" si="3"/>
        <v>-319.39999999999964</v>
      </c>
      <c r="D34" s="17">
        <f t="shared" si="4"/>
        <v>0</v>
      </c>
      <c r="E34" s="16">
        <f t="shared" si="1"/>
        <v>120</v>
      </c>
      <c r="F34" s="16"/>
      <c r="G34" s="16"/>
      <c r="H34" s="16" vm="3470">
        <f t="shared" ca="1" si="5"/>
        <v>16.39</v>
      </c>
      <c r="I34" s="16" vm="79">
        <f ca="1"/>
        <v>44582</v>
      </c>
      <c r="J34" s="16" vm="3471">
        <f ca="1"/>
        <v>534747</v>
      </c>
      <c r="K34" s="16" vm="3472">
        <f ca="1"/>
        <v>16.53</v>
      </c>
      <c r="L34" s="16" vm="3473">
        <f ca="1"/>
        <v>17.07</v>
      </c>
      <c r="M34" s="16" vm="3474">
        <f ca="1"/>
        <v>16.28</v>
      </c>
      <c r="N34" s="16" vm="3470">
        <f ca="1"/>
        <v>16.39</v>
      </c>
    </row>
    <row r="35" spans="1:14" x14ac:dyDescent="0.4">
      <c r="A35" s="15">
        <f t="shared" ca="1" si="2"/>
        <v>2031.6</v>
      </c>
      <c r="B35" s="16">
        <f t="shared" ca="1" si="0"/>
        <v>2286.1999999999998</v>
      </c>
      <c r="C35" s="17">
        <f t="shared" ca="1" si="3"/>
        <v>-254.59999999999991</v>
      </c>
      <c r="D35" s="17">
        <f t="shared" si="4"/>
        <v>0</v>
      </c>
      <c r="E35" s="16">
        <f t="shared" si="1"/>
        <v>120</v>
      </c>
      <c r="F35" s="16"/>
      <c r="G35" s="16"/>
      <c r="H35" s="16" vm="3475">
        <f t="shared" ca="1" si="5"/>
        <v>16.93</v>
      </c>
      <c r="I35" s="16" vm="85">
        <f ca="1"/>
        <v>44585</v>
      </c>
      <c r="J35" s="16" vm="3476">
        <f ca="1"/>
        <v>637074</v>
      </c>
      <c r="K35" s="16" vm="3477">
        <f ca="1"/>
        <v>15.85</v>
      </c>
      <c r="L35" s="16" vm="3478">
        <f ca="1"/>
        <v>16.98</v>
      </c>
      <c r="M35" s="16" vm="3479">
        <f ca="1"/>
        <v>15.28</v>
      </c>
      <c r="N35" s="16" vm="3475">
        <f ca="1"/>
        <v>16.93</v>
      </c>
    </row>
    <row r="36" spans="1:14" x14ac:dyDescent="0.4">
      <c r="A36" s="15">
        <f t="shared" ca="1" si="2"/>
        <v>2022.0000000000002</v>
      </c>
      <c r="B36" s="16">
        <f t="shared" ca="1" si="0"/>
        <v>2286.1999999999998</v>
      </c>
      <c r="C36" s="17">
        <f t="shared" ca="1" si="3"/>
        <v>-264.19999999999959</v>
      </c>
      <c r="D36" s="17">
        <f t="shared" si="4"/>
        <v>0</v>
      </c>
      <c r="E36" s="16">
        <f t="shared" si="1"/>
        <v>120</v>
      </c>
      <c r="F36" s="16"/>
      <c r="G36" s="16"/>
      <c r="H36" s="16" vm="3480">
        <f t="shared" ca="1" si="5"/>
        <v>16.850000000000001</v>
      </c>
      <c r="I36" s="16" vm="91">
        <f ca="1"/>
        <v>44586</v>
      </c>
      <c r="J36" s="16" vm="3481">
        <f ca="1"/>
        <v>305877</v>
      </c>
      <c r="K36" s="16" vm="3482">
        <f ca="1"/>
        <v>16.68</v>
      </c>
      <c r="L36" s="16" vm="3483">
        <f ca="1"/>
        <v>17.088999999999999</v>
      </c>
      <c r="M36" s="16" vm="3474">
        <f ca="1"/>
        <v>16.28</v>
      </c>
      <c r="N36" s="16" vm="3480">
        <f ca="1"/>
        <v>16.850000000000001</v>
      </c>
    </row>
    <row r="37" spans="1:14" x14ac:dyDescent="0.4">
      <c r="A37" s="15">
        <f t="shared" ca="1" si="2"/>
        <v>1959.6</v>
      </c>
      <c r="B37" s="16">
        <f t="shared" ca="1" si="0"/>
        <v>2286.1999999999998</v>
      </c>
      <c r="C37" s="17">
        <f t="shared" ca="1" si="3"/>
        <v>-326.59999999999991</v>
      </c>
      <c r="D37" s="17">
        <f t="shared" si="4"/>
        <v>0</v>
      </c>
      <c r="E37" s="16">
        <f t="shared" si="1"/>
        <v>120</v>
      </c>
      <c r="F37" s="16"/>
      <c r="G37" s="16"/>
      <c r="H37" s="16" vm="3484">
        <f t="shared" ca="1" si="5"/>
        <v>16.329999999999998</v>
      </c>
      <c r="I37" s="16" vm="97">
        <f ca="1"/>
        <v>44587</v>
      </c>
      <c r="J37" s="16" vm="3485">
        <f ca="1"/>
        <v>617666</v>
      </c>
      <c r="K37" s="16" vm="3486">
        <f ca="1"/>
        <v>17.29</v>
      </c>
      <c r="L37" s="16" vm="3487">
        <f ca="1"/>
        <v>17.399999999999999</v>
      </c>
      <c r="M37" s="16" vm="3488">
        <f ca="1"/>
        <v>16.12</v>
      </c>
      <c r="N37" s="16" vm="3484">
        <f ca="1"/>
        <v>16.329999999999998</v>
      </c>
    </row>
    <row r="38" spans="1:14" x14ac:dyDescent="0.4">
      <c r="A38" s="15">
        <f t="shared" ca="1" si="2"/>
        <v>1757.8</v>
      </c>
      <c r="B38" s="16">
        <f t="shared" ca="1" si="0"/>
        <v>2126.3999999999996</v>
      </c>
      <c r="C38" s="17">
        <f t="shared" ca="1" si="3"/>
        <v>-368.59999999999968</v>
      </c>
      <c r="D38" s="17">
        <f t="shared" ca="1" si="4"/>
        <v>3.1999999999999993</v>
      </c>
      <c r="E38" s="16">
        <f t="shared" si="1"/>
        <v>110</v>
      </c>
      <c r="F38" s="16"/>
      <c r="G38" s="16">
        <v>10</v>
      </c>
      <c r="H38" s="16" vm="3489">
        <f t="shared" ca="1" si="5"/>
        <v>15.98</v>
      </c>
      <c r="I38" s="16" vm="103">
        <f ca="1"/>
        <v>44588</v>
      </c>
      <c r="J38" s="16" vm="3490">
        <f ca="1"/>
        <v>592914</v>
      </c>
      <c r="K38" s="16" vm="3491">
        <f ca="1"/>
        <v>16.600000000000001</v>
      </c>
      <c r="L38" s="16" vm="3492">
        <f ca="1"/>
        <v>16.899999999999999</v>
      </c>
      <c r="M38" s="16" vm="3493">
        <f ca="1"/>
        <v>15.89</v>
      </c>
      <c r="N38" s="16" vm="3489">
        <f ca="1"/>
        <v>15.98</v>
      </c>
    </row>
    <row r="39" spans="1:14" x14ac:dyDescent="0.4">
      <c r="A39" s="15">
        <f t="shared" ca="1" si="2"/>
        <v>1841.3999999999999</v>
      </c>
      <c r="B39" s="16">
        <f t="shared" ca="1" si="0"/>
        <v>2126.3999999999996</v>
      </c>
      <c r="C39" s="17">
        <f t="shared" ca="1" si="3"/>
        <v>-284.99999999999977</v>
      </c>
      <c r="D39" s="17">
        <f t="shared" si="4"/>
        <v>0</v>
      </c>
      <c r="E39" s="16">
        <f t="shared" si="1"/>
        <v>110</v>
      </c>
      <c r="F39" s="16"/>
      <c r="G39" s="16"/>
      <c r="H39" s="16" vm="3494">
        <f t="shared" ca="1" si="5"/>
        <v>16.739999999999998</v>
      </c>
      <c r="I39" s="16" vm="109">
        <f ca="1"/>
        <v>44589</v>
      </c>
      <c r="J39" s="16" vm="3495">
        <f ca="1"/>
        <v>392086</v>
      </c>
      <c r="K39" s="16" vm="3493">
        <f ca="1"/>
        <v>15.89</v>
      </c>
      <c r="L39" s="16" vm="3494">
        <f ca="1"/>
        <v>16.739999999999998</v>
      </c>
      <c r="M39" s="16" vm="3496">
        <f ca="1"/>
        <v>15.5</v>
      </c>
      <c r="N39" s="16" vm="3494">
        <f ca="1"/>
        <v>16.739999999999998</v>
      </c>
    </row>
    <row r="40" spans="1:14" x14ac:dyDescent="0.4">
      <c r="A40" s="15">
        <f t="shared" ca="1" si="2"/>
        <v>1900.8000000000002</v>
      </c>
      <c r="B40" s="16">
        <f t="shared" ca="1" si="0"/>
        <v>2126.3999999999996</v>
      </c>
      <c r="C40" s="17">
        <f t="shared" ca="1" si="3"/>
        <v>-225.59999999999945</v>
      </c>
      <c r="D40" s="17">
        <f t="shared" si="4"/>
        <v>0</v>
      </c>
      <c r="E40" s="16">
        <f t="shared" si="1"/>
        <v>110</v>
      </c>
      <c r="F40" s="16"/>
      <c r="G40" s="16"/>
      <c r="H40" s="16" vm="3497">
        <f t="shared" ca="1" si="5"/>
        <v>17.28</v>
      </c>
      <c r="I40" s="16" vm="115">
        <f ca="1"/>
        <v>44592</v>
      </c>
      <c r="J40" s="16" vm="3498">
        <f ca="1"/>
        <v>375163</v>
      </c>
      <c r="K40" s="16" vm="3499">
        <f ca="1"/>
        <v>16.7</v>
      </c>
      <c r="L40" s="16" vm="3500">
        <f ca="1"/>
        <v>17.399899999999999</v>
      </c>
      <c r="M40" s="16" vm="3501">
        <f ca="1"/>
        <v>16.260000000000002</v>
      </c>
      <c r="N40" s="16" vm="3497">
        <f ca="1"/>
        <v>17.28</v>
      </c>
    </row>
    <row r="41" spans="1:14" x14ac:dyDescent="0.4">
      <c r="A41" s="15">
        <f t="shared" ca="1" si="2"/>
        <v>1942.6</v>
      </c>
      <c r="B41" s="16">
        <f t="shared" ca="1" si="0"/>
        <v>2126.3999999999996</v>
      </c>
      <c r="C41" s="17">
        <f t="shared" ca="1" si="3"/>
        <v>-183.79999999999973</v>
      </c>
      <c r="D41" s="17">
        <f t="shared" si="4"/>
        <v>0</v>
      </c>
      <c r="E41" s="16">
        <f t="shared" si="1"/>
        <v>110</v>
      </c>
      <c r="F41" s="16"/>
      <c r="G41" s="16"/>
      <c r="H41" s="16" vm="3502">
        <f t="shared" ca="1" si="5"/>
        <v>17.66</v>
      </c>
      <c r="I41" s="16" vm="121">
        <f ca="1"/>
        <v>44593</v>
      </c>
      <c r="J41" s="16" vm="3503">
        <f ca="1"/>
        <v>620898</v>
      </c>
      <c r="K41" s="16" vm="3504">
        <f ca="1"/>
        <v>17.260000000000002</v>
      </c>
      <c r="L41" s="16" vm="3505">
        <f ca="1"/>
        <v>17.760000000000002</v>
      </c>
      <c r="M41" s="16" vm="3506">
        <f ca="1"/>
        <v>16.82</v>
      </c>
      <c r="N41" s="16" vm="3502">
        <f ca="1"/>
        <v>17.66</v>
      </c>
    </row>
    <row r="42" spans="1:14" x14ac:dyDescent="0.4">
      <c r="A42" s="15">
        <f t="shared" ca="1" si="2"/>
        <v>1930.5</v>
      </c>
      <c r="B42" s="16">
        <f t="shared" ca="1" si="0"/>
        <v>2126.3999999999996</v>
      </c>
      <c r="C42" s="17">
        <f t="shared" ca="1" si="3"/>
        <v>-195.89999999999964</v>
      </c>
      <c r="D42" s="17">
        <f t="shared" si="4"/>
        <v>0</v>
      </c>
      <c r="E42" s="16">
        <f t="shared" si="1"/>
        <v>110</v>
      </c>
      <c r="F42" s="16"/>
      <c r="G42" s="16"/>
      <c r="H42" s="16" vm="3507">
        <f t="shared" ca="1" si="5"/>
        <v>17.55</v>
      </c>
      <c r="I42" s="16" vm="127">
        <f ca="1"/>
        <v>44594</v>
      </c>
      <c r="J42" s="16" vm="3508">
        <f ca="1"/>
        <v>277864</v>
      </c>
      <c r="K42" s="16" vm="3456">
        <f ca="1"/>
        <v>17.8</v>
      </c>
      <c r="L42" s="16" vm="3509">
        <f ca="1"/>
        <v>17.940000000000001</v>
      </c>
      <c r="M42" s="16" vm="3510">
        <f ca="1"/>
        <v>17.386099999999999</v>
      </c>
      <c r="N42" s="16" vm="3507">
        <f ca="1"/>
        <v>17.55</v>
      </c>
    </row>
    <row r="43" spans="1:14" x14ac:dyDescent="0.4">
      <c r="A43" s="15">
        <f t="shared" ca="1" si="2"/>
        <v>1905.2</v>
      </c>
      <c r="B43" s="16">
        <f t="shared" ca="1" si="0"/>
        <v>2126.3999999999996</v>
      </c>
      <c r="C43" s="17">
        <f t="shared" ca="1" si="3"/>
        <v>-221.19999999999959</v>
      </c>
      <c r="D43" s="17">
        <f t="shared" si="4"/>
        <v>0</v>
      </c>
      <c r="E43" s="16">
        <f t="shared" si="1"/>
        <v>110</v>
      </c>
      <c r="F43" s="16"/>
      <c r="G43" s="16"/>
      <c r="H43" s="16" vm="3460">
        <f t="shared" ca="1" si="5"/>
        <v>17.32</v>
      </c>
      <c r="I43" s="16" vm="131">
        <f ca="1"/>
        <v>44595</v>
      </c>
      <c r="J43" s="16" vm="3511">
        <f ca="1"/>
        <v>511600</v>
      </c>
      <c r="K43" s="16" vm="3512">
        <f ca="1"/>
        <v>17.440000000000001</v>
      </c>
      <c r="L43" s="16" vm="3502">
        <f ca="1"/>
        <v>17.66</v>
      </c>
      <c r="M43" s="16" vm="268">
        <f ca="1"/>
        <v>17.22</v>
      </c>
      <c r="N43" s="16" vm="3460">
        <f ca="1"/>
        <v>17.32</v>
      </c>
    </row>
    <row r="44" spans="1:14" x14ac:dyDescent="0.4">
      <c r="A44" s="15">
        <f t="shared" ca="1" si="2"/>
        <v>1874.3999999999999</v>
      </c>
      <c r="B44" s="16">
        <f t="shared" ca="1" si="0"/>
        <v>2126.3999999999996</v>
      </c>
      <c r="C44" s="17">
        <f t="shared" ca="1" si="3"/>
        <v>-251.99999999999977</v>
      </c>
      <c r="D44" s="17">
        <f t="shared" si="4"/>
        <v>0</v>
      </c>
      <c r="E44" s="16">
        <f t="shared" si="1"/>
        <v>110</v>
      </c>
      <c r="F44" s="16"/>
      <c r="G44" s="16"/>
      <c r="H44" s="16" vm="3513">
        <f t="shared" ca="1" si="5"/>
        <v>17.04</v>
      </c>
      <c r="I44" s="16" vm="137">
        <f ca="1"/>
        <v>44596</v>
      </c>
      <c r="J44" s="16" vm="3514">
        <f ca="1"/>
        <v>334008</v>
      </c>
      <c r="K44" s="16" vm="3515">
        <f ca="1"/>
        <v>17.079999999999998</v>
      </c>
      <c r="L44" s="16" vm="3516">
        <f ca="1"/>
        <v>17.43</v>
      </c>
      <c r="M44" s="16" vm="3480">
        <f ca="1"/>
        <v>16.850000000000001</v>
      </c>
      <c r="N44" s="16" vm="3513">
        <f ca="1"/>
        <v>17.04</v>
      </c>
    </row>
    <row r="45" spans="1:14" x14ac:dyDescent="0.4">
      <c r="A45" s="15">
        <f t="shared" ca="1" si="2"/>
        <v>1900.8000000000002</v>
      </c>
      <c r="B45" s="16">
        <f t="shared" ca="1" si="0"/>
        <v>2126.3999999999996</v>
      </c>
      <c r="C45" s="17">
        <f t="shared" ca="1" si="3"/>
        <v>-225.59999999999945</v>
      </c>
      <c r="D45" s="17">
        <f t="shared" si="4"/>
        <v>0</v>
      </c>
      <c r="E45" s="16">
        <f t="shared" si="1"/>
        <v>110</v>
      </c>
      <c r="F45" s="16"/>
      <c r="G45" s="16"/>
      <c r="H45" s="16" vm="3497">
        <f t="shared" ca="1" si="5"/>
        <v>17.28</v>
      </c>
      <c r="I45" s="16" vm="143">
        <f ca="1"/>
        <v>44599</v>
      </c>
      <c r="J45" s="16" vm="3517">
        <f ca="1"/>
        <v>304684</v>
      </c>
      <c r="K45" s="16" vm="3518">
        <f ca="1"/>
        <v>17.100000000000001</v>
      </c>
      <c r="L45" s="16" vm="2204">
        <f ca="1"/>
        <v>17.52</v>
      </c>
      <c r="M45" s="16" vm="3478">
        <f ca="1"/>
        <v>16.98</v>
      </c>
      <c r="N45" s="16" vm="3497">
        <f ca="1"/>
        <v>17.28</v>
      </c>
    </row>
    <row r="46" spans="1:14" x14ac:dyDescent="0.4">
      <c r="A46" s="15">
        <f t="shared" ca="1" si="2"/>
        <v>1955.8000000000002</v>
      </c>
      <c r="B46" s="16">
        <f t="shared" ca="1" si="0"/>
        <v>2126.3999999999996</v>
      </c>
      <c r="C46" s="17">
        <f t="shared" ca="1" si="3"/>
        <v>-170.59999999999945</v>
      </c>
      <c r="D46" s="17">
        <f t="shared" si="4"/>
        <v>0</v>
      </c>
      <c r="E46" s="16">
        <f t="shared" si="1"/>
        <v>110</v>
      </c>
      <c r="F46" s="16"/>
      <c r="G46" s="16"/>
      <c r="H46" s="16" vm="3519">
        <f t="shared" ca="1" si="5"/>
        <v>17.78</v>
      </c>
      <c r="I46" s="16" vm="148">
        <f ca="1"/>
        <v>44600</v>
      </c>
      <c r="J46" s="16" vm="3520">
        <f ca="1"/>
        <v>274084</v>
      </c>
      <c r="K46" s="16" vm="3521">
        <f ca="1"/>
        <v>17.239999999999998</v>
      </c>
      <c r="L46" s="16" vm="2161">
        <f ca="1"/>
        <v>17.850000000000001</v>
      </c>
      <c r="M46" s="16" vm="2147">
        <f ca="1"/>
        <v>17.21</v>
      </c>
      <c r="N46" s="16" vm="3519">
        <f ca="1"/>
        <v>17.78</v>
      </c>
    </row>
    <row r="47" spans="1:14" x14ac:dyDescent="0.4">
      <c r="A47" s="15">
        <f t="shared" ca="1" si="2"/>
        <v>2099.9</v>
      </c>
      <c r="B47" s="16">
        <f t="shared" ca="1" si="0"/>
        <v>2217.6999999999998</v>
      </c>
      <c r="C47" s="17">
        <f t="shared" ca="1" si="3"/>
        <v>-117.79999999999973</v>
      </c>
      <c r="D47" s="17">
        <f t="shared" ca="1" si="4"/>
        <v>-0.91999999999999815</v>
      </c>
      <c r="E47" s="16">
        <f t="shared" si="1"/>
        <v>115</v>
      </c>
      <c r="F47" s="16">
        <v>5</v>
      </c>
      <c r="G47" s="16"/>
      <c r="H47" s="16" vm="3522">
        <f t="shared" ca="1" si="5"/>
        <v>18.260000000000002</v>
      </c>
      <c r="I47" s="16" vm="153">
        <f ca="1"/>
        <v>44601</v>
      </c>
      <c r="J47" s="16" vm="3523">
        <f ca="1"/>
        <v>470712</v>
      </c>
      <c r="K47" s="16" vm="271">
        <f ca="1"/>
        <v>18.11</v>
      </c>
      <c r="L47" s="16" vm="3524">
        <f ca="1"/>
        <v>18.29</v>
      </c>
      <c r="M47" s="16" vm="3525">
        <f ca="1"/>
        <v>18.010000000000002</v>
      </c>
      <c r="N47" s="16" vm="3522">
        <f ca="1"/>
        <v>18.260000000000002</v>
      </c>
    </row>
    <row r="48" spans="1:14" x14ac:dyDescent="0.4">
      <c r="A48" s="15">
        <f t="shared" ca="1" si="2"/>
        <v>2064.25</v>
      </c>
      <c r="B48" s="16">
        <f t="shared" ca="1" si="0"/>
        <v>2217.6999999999998</v>
      </c>
      <c r="C48" s="17">
        <f t="shared" ca="1" si="3"/>
        <v>-153.44999999999982</v>
      </c>
      <c r="D48" s="17">
        <f t="shared" si="4"/>
        <v>0</v>
      </c>
      <c r="E48" s="16">
        <f t="shared" si="1"/>
        <v>115</v>
      </c>
      <c r="F48" s="16"/>
      <c r="G48" s="16"/>
      <c r="H48" s="16" vm="3526">
        <f t="shared" ca="1" si="5"/>
        <v>17.95</v>
      </c>
      <c r="I48" s="16" vm="159">
        <f ca="1"/>
        <v>44602</v>
      </c>
      <c r="J48" s="16" vm="3527">
        <f ca="1"/>
        <v>412780</v>
      </c>
      <c r="K48" s="16" vm="3528">
        <f ca="1"/>
        <v>17.91</v>
      </c>
      <c r="L48" s="16" vm="3529">
        <f ca="1"/>
        <v>18.655000000000001</v>
      </c>
      <c r="M48" s="16" vm="3530">
        <f ca="1"/>
        <v>17.82</v>
      </c>
      <c r="N48" s="16" vm="3526">
        <f ca="1"/>
        <v>17.95</v>
      </c>
    </row>
    <row r="49" spans="1:14" x14ac:dyDescent="0.4">
      <c r="A49" s="15">
        <f t="shared" ca="1" si="2"/>
        <v>2044.7</v>
      </c>
      <c r="B49" s="16">
        <f t="shared" ca="1" si="0"/>
        <v>2217.6999999999998</v>
      </c>
      <c r="C49" s="17">
        <f t="shared" ca="1" si="3"/>
        <v>-172.99999999999977</v>
      </c>
      <c r="D49" s="17">
        <f t="shared" si="4"/>
        <v>0</v>
      </c>
      <c r="E49" s="16">
        <f t="shared" si="1"/>
        <v>115</v>
      </c>
      <c r="F49" s="16"/>
      <c r="G49" s="16"/>
      <c r="H49" s="16" vm="3519">
        <f t="shared" ca="1" si="5"/>
        <v>17.78</v>
      </c>
      <c r="I49" s="16" vm="165">
        <f ca="1"/>
        <v>44603</v>
      </c>
      <c r="J49" s="16" vm="3531">
        <f ca="1"/>
        <v>312551</v>
      </c>
      <c r="K49" s="16" vm="3532">
        <f ca="1"/>
        <v>17.89</v>
      </c>
      <c r="L49" s="16" vm="3095">
        <f ca="1"/>
        <v>18.41</v>
      </c>
      <c r="M49" s="16" vm="3533">
        <f ca="1"/>
        <v>17.5671</v>
      </c>
      <c r="N49" s="16" vm="3519">
        <f ca="1"/>
        <v>17.78</v>
      </c>
    </row>
    <row r="50" spans="1:14" x14ac:dyDescent="0.4">
      <c r="A50" s="15">
        <f t="shared" ca="1" si="2"/>
        <v>1994.1</v>
      </c>
      <c r="B50" s="16">
        <f t="shared" ca="1" si="0"/>
        <v>2217.6999999999998</v>
      </c>
      <c r="C50" s="17">
        <f t="shared" ca="1" si="3"/>
        <v>-223.59999999999991</v>
      </c>
      <c r="D50" s="17">
        <f t="shared" si="4"/>
        <v>0</v>
      </c>
      <c r="E50" s="16">
        <f t="shared" si="1"/>
        <v>115</v>
      </c>
      <c r="F50" s="16"/>
      <c r="G50" s="16"/>
      <c r="H50" s="16" vm="3534">
        <f t="shared" ca="1" si="5"/>
        <v>17.34</v>
      </c>
      <c r="I50" s="16" vm="170">
        <f ca="1"/>
        <v>44606</v>
      </c>
      <c r="J50" s="16" vm="3535">
        <f ca="1"/>
        <v>161008</v>
      </c>
      <c r="K50" s="16" vm="2171">
        <f ca="1"/>
        <v>17.7</v>
      </c>
      <c r="L50" s="16" vm="3536">
        <f ca="1"/>
        <v>18.02</v>
      </c>
      <c r="M50" s="16" vm="3537">
        <f ca="1"/>
        <v>17.25</v>
      </c>
      <c r="N50" s="16" vm="3534">
        <f ca="1"/>
        <v>17.34</v>
      </c>
    </row>
    <row r="51" spans="1:14" x14ac:dyDescent="0.4">
      <c r="A51" s="15">
        <f t="shared" ca="1" si="2"/>
        <v>2067.7000000000003</v>
      </c>
      <c r="B51" s="16">
        <f t="shared" ca="1" si="0"/>
        <v>2217.6999999999998</v>
      </c>
      <c r="C51" s="17">
        <f t="shared" ca="1" si="3"/>
        <v>-149.99999999999955</v>
      </c>
      <c r="D51" s="17">
        <f t="shared" si="4"/>
        <v>0</v>
      </c>
      <c r="E51" s="16">
        <f t="shared" si="1"/>
        <v>115</v>
      </c>
      <c r="F51" s="16"/>
      <c r="G51" s="16"/>
      <c r="H51" s="16" vm="251">
        <f t="shared" ca="1" si="5"/>
        <v>17.98</v>
      </c>
      <c r="I51" s="16" vm="175">
        <f ca="1"/>
        <v>44607</v>
      </c>
      <c r="J51" s="16" vm="3538">
        <f ca="1"/>
        <v>213793</v>
      </c>
      <c r="K51" s="16" vm="3539">
        <f ca="1"/>
        <v>17.600000000000001</v>
      </c>
      <c r="L51" s="16" vm="2152">
        <f ca="1"/>
        <v>18.03</v>
      </c>
      <c r="M51" s="16" vm="3540">
        <f ca="1"/>
        <v>17.596900000000002</v>
      </c>
      <c r="N51" s="16" vm="251">
        <f ca="1"/>
        <v>17.98</v>
      </c>
    </row>
    <row r="52" spans="1:14" x14ac:dyDescent="0.4">
      <c r="A52" s="15">
        <f t="shared" ca="1" si="2"/>
        <v>2076.8999999999996</v>
      </c>
      <c r="B52" s="16">
        <f t="shared" ca="1" si="0"/>
        <v>2217.6999999999998</v>
      </c>
      <c r="C52" s="17">
        <f t="shared" ca="1" si="3"/>
        <v>-140.80000000000018</v>
      </c>
      <c r="D52" s="17">
        <f t="shared" si="4"/>
        <v>0</v>
      </c>
      <c r="E52" s="16">
        <f t="shared" si="1"/>
        <v>115</v>
      </c>
      <c r="F52" s="16"/>
      <c r="G52" s="16"/>
      <c r="H52" s="16" vm="3541">
        <f t="shared" ca="1" si="5"/>
        <v>18.059999999999999</v>
      </c>
      <c r="I52" s="16" vm="181">
        <f ca="1"/>
        <v>44608</v>
      </c>
      <c r="J52" s="16" vm="3542">
        <f ca="1"/>
        <v>208506</v>
      </c>
      <c r="K52" s="16" vm="3543">
        <f ca="1"/>
        <v>17.829999999999998</v>
      </c>
      <c r="L52" s="16" vm="3544">
        <f ca="1"/>
        <v>18.170000000000002</v>
      </c>
      <c r="M52" s="16" vm="3545">
        <f ca="1"/>
        <v>17.63</v>
      </c>
      <c r="N52" s="16" vm="3541">
        <f ca="1"/>
        <v>18.059999999999999</v>
      </c>
    </row>
    <row r="53" spans="1:14" x14ac:dyDescent="0.4">
      <c r="A53" s="15">
        <f t="shared" ca="1" si="2"/>
        <v>1988.35</v>
      </c>
      <c r="B53" s="16">
        <f t="shared" ca="1" si="0"/>
        <v>2217.6999999999998</v>
      </c>
      <c r="C53" s="17">
        <f t="shared" ca="1" si="3"/>
        <v>-229.34999999999991</v>
      </c>
      <c r="D53" s="17">
        <f t="shared" si="4"/>
        <v>0</v>
      </c>
      <c r="E53" s="16">
        <f t="shared" si="1"/>
        <v>115</v>
      </c>
      <c r="F53" s="16"/>
      <c r="G53" s="16"/>
      <c r="H53" s="16" vm="3486">
        <f t="shared" ca="1" si="5"/>
        <v>17.29</v>
      </c>
      <c r="I53" s="16" vm="186">
        <f ca="1"/>
        <v>44609</v>
      </c>
      <c r="J53" s="16" vm="3546">
        <f ca="1"/>
        <v>258660</v>
      </c>
      <c r="K53" s="16" vm="3519">
        <f ca="1"/>
        <v>17.78</v>
      </c>
      <c r="L53" s="16" vm="3525">
        <f ca="1"/>
        <v>18.010000000000002</v>
      </c>
      <c r="M53" s="16" vm="2147">
        <f ca="1"/>
        <v>17.21</v>
      </c>
      <c r="N53" s="16" vm="3486">
        <f ca="1"/>
        <v>17.29</v>
      </c>
    </row>
    <row r="54" spans="1:14" x14ac:dyDescent="0.4">
      <c r="A54" s="15">
        <f t="shared" ca="1" si="2"/>
        <v>1986.05</v>
      </c>
      <c r="B54" s="16">
        <f t="shared" ca="1" si="0"/>
        <v>2217.6999999999998</v>
      </c>
      <c r="C54" s="17">
        <f t="shared" ca="1" si="3"/>
        <v>-231.64999999999986</v>
      </c>
      <c r="D54" s="17">
        <f t="shared" si="4"/>
        <v>0</v>
      </c>
      <c r="E54" s="16">
        <f t="shared" si="1"/>
        <v>115</v>
      </c>
      <c r="F54" s="16"/>
      <c r="G54" s="16"/>
      <c r="H54" s="16" vm="3547">
        <f t="shared" ca="1" si="5"/>
        <v>17.27</v>
      </c>
      <c r="I54" s="16" vm="192">
        <f ca="1"/>
        <v>44610</v>
      </c>
      <c r="J54" s="16" vm="3548">
        <f ca="1"/>
        <v>274661</v>
      </c>
      <c r="K54" s="16" vm="3549">
        <f ca="1"/>
        <v>17.23</v>
      </c>
      <c r="L54" s="16" vm="3502">
        <f ca="1"/>
        <v>17.66</v>
      </c>
      <c r="M54" s="16" vm="2151">
        <f ca="1"/>
        <v>17.18</v>
      </c>
      <c r="N54" s="16" vm="3547">
        <f ca="1"/>
        <v>17.27</v>
      </c>
    </row>
    <row r="55" spans="1:14" x14ac:dyDescent="0.4">
      <c r="A55" s="15">
        <f t="shared" ca="1" si="2"/>
        <v>1712</v>
      </c>
      <c r="B55" s="16">
        <f t="shared" ca="1" si="0"/>
        <v>1960.8999999999999</v>
      </c>
      <c r="C55" s="17">
        <f t="shared" ca="1" si="3"/>
        <v>-248.89999999999986</v>
      </c>
      <c r="D55" s="17">
        <f t="shared" ca="1" si="4"/>
        <v>2.0599999999999987</v>
      </c>
      <c r="E55" s="16">
        <f t="shared" si="1"/>
        <v>100</v>
      </c>
      <c r="F55" s="16"/>
      <c r="G55" s="16">
        <v>15</v>
      </c>
      <c r="H55" s="16" vm="3550">
        <f t="shared" ca="1" si="5"/>
        <v>17.12</v>
      </c>
      <c r="I55" s="16" vm="197">
        <f ca="1"/>
        <v>44614</v>
      </c>
      <c r="J55" s="16" vm="3551">
        <f ca="1"/>
        <v>341952</v>
      </c>
      <c r="K55" s="16" vm="3552">
        <f ca="1"/>
        <v>17.149999999999999</v>
      </c>
      <c r="L55" s="16" vm="3553">
        <f ca="1"/>
        <v>17.45</v>
      </c>
      <c r="M55" s="16" vm="3554">
        <f ca="1"/>
        <v>16.843599999999999</v>
      </c>
      <c r="N55" s="16" vm="3550">
        <f ca="1"/>
        <v>17.12</v>
      </c>
    </row>
    <row r="56" spans="1:14" x14ac:dyDescent="0.4">
      <c r="A56" s="15">
        <f t="shared" ca="1" si="2"/>
        <v>1654</v>
      </c>
      <c r="B56" s="16">
        <f t="shared" ca="1" si="0"/>
        <v>1960.8999999999999</v>
      </c>
      <c r="C56" s="17">
        <f t="shared" ca="1" si="3"/>
        <v>-306.89999999999986</v>
      </c>
      <c r="D56" s="17">
        <f t="shared" si="4"/>
        <v>0</v>
      </c>
      <c r="E56" s="16">
        <f t="shared" si="1"/>
        <v>100</v>
      </c>
      <c r="F56" s="16"/>
      <c r="G56" s="16"/>
      <c r="H56" s="16" vm="3555">
        <f t="shared" ca="1" si="5"/>
        <v>16.54</v>
      </c>
      <c r="I56" s="16" vm="201">
        <f ca="1"/>
        <v>44615</v>
      </c>
      <c r="J56" s="16" vm="3556">
        <f ca="1"/>
        <v>259011</v>
      </c>
      <c r="K56" s="16" vm="3537">
        <f ca="1"/>
        <v>17.25</v>
      </c>
      <c r="L56" s="16" vm="3553">
        <f ca="1"/>
        <v>17.45</v>
      </c>
      <c r="M56" s="16" vm="3557">
        <f ca="1"/>
        <v>16.489999999999998</v>
      </c>
      <c r="N56" s="16" vm="3555">
        <f ca="1"/>
        <v>16.54</v>
      </c>
    </row>
    <row r="57" spans="1:14" x14ac:dyDescent="0.4">
      <c r="A57" s="15">
        <f t="shared" ca="1" si="2"/>
        <v>1703</v>
      </c>
      <c r="B57" s="16">
        <f t="shared" ca="1" si="0"/>
        <v>1960.8999999999999</v>
      </c>
      <c r="C57" s="17">
        <f t="shared" ca="1" si="3"/>
        <v>-257.89999999999986</v>
      </c>
      <c r="D57" s="17">
        <f t="shared" si="4"/>
        <v>0</v>
      </c>
      <c r="E57" s="16">
        <f t="shared" si="1"/>
        <v>100</v>
      </c>
      <c r="F57" s="16"/>
      <c r="G57" s="16"/>
      <c r="H57" s="16" vm="2145">
        <f t="shared" ca="1" si="5"/>
        <v>17.03</v>
      </c>
      <c r="I57" s="16" vm="207">
        <f ca="1"/>
        <v>44616</v>
      </c>
      <c r="J57" s="16" vm="3558">
        <f ca="1"/>
        <v>403560</v>
      </c>
      <c r="K57" s="16" vm="3559">
        <f ca="1"/>
        <v>15.88</v>
      </c>
      <c r="L57" s="16" vm="3560">
        <f ca="1"/>
        <v>17.05</v>
      </c>
      <c r="M57" s="16" vm="3561">
        <f ca="1"/>
        <v>15.7</v>
      </c>
      <c r="N57" s="16" vm="2145">
        <f ca="1"/>
        <v>17.03</v>
      </c>
    </row>
    <row r="58" spans="1:14" x14ac:dyDescent="0.4">
      <c r="A58" s="15">
        <f t="shared" ca="1" si="2"/>
        <v>1759</v>
      </c>
      <c r="B58" s="16">
        <f t="shared" ca="1" si="0"/>
        <v>1960.8999999999999</v>
      </c>
      <c r="C58" s="17">
        <f t="shared" ca="1" si="3"/>
        <v>-201.89999999999986</v>
      </c>
      <c r="D58" s="17">
        <f t="shared" si="4"/>
        <v>0</v>
      </c>
      <c r="E58" s="16">
        <f t="shared" si="1"/>
        <v>100</v>
      </c>
      <c r="F58" s="16"/>
      <c r="G58" s="16"/>
      <c r="H58" s="16" vm="3439">
        <f t="shared" ca="1" si="5"/>
        <v>17.59</v>
      </c>
      <c r="I58" s="16" vm="213">
        <f ca="1"/>
        <v>44617</v>
      </c>
      <c r="J58" s="16" vm="3562">
        <f ca="1"/>
        <v>272805</v>
      </c>
      <c r="K58" s="16" vm="3563">
        <f ca="1"/>
        <v>17.170000000000002</v>
      </c>
      <c r="L58" s="16" vm="2143">
        <f ca="1"/>
        <v>17.61</v>
      </c>
      <c r="M58" s="16" vm="3564">
        <f ca="1"/>
        <v>16.73</v>
      </c>
      <c r="N58" s="16" vm="3439">
        <f ca="1"/>
        <v>17.59</v>
      </c>
    </row>
    <row r="59" spans="1:14" x14ac:dyDescent="0.4">
      <c r="A59" s="15">
        <f t="shared" ca="1" si="2"/>
        <v>1746</v>
      </c>
      <c r="B59" s="16">
        <f t="shared" ca="1" si="0"/>
        <v>1960.8999999999999</v>
      </c>
      <c r="C59" s="17">
        <f t="shared" ca="1" si="3"/>
        <v>-214.89999999999986</v>
      </c>
      <c r="D59" s="17">
        <f t="shared" si="4"/>
        <v>0</v>
      </c>
      <c r="E59" s="16">
        <f t="shared" si="1"/>
        <v>100</v>
      </c>
      <c r="F59" s="16"/>
      <c r="G59" s="16"/>
      <c r="H59" s="16" vm="3565">
        <f t="shared" ca="1" si="5"/>
        <v>17.46</v>
      </c>
      <c r="I59" s="16" vm="219">
        <f ca="1"/>
        <v>44620</v>
      </c>
      <c r="J59" s="16" vm="3566">
        <f ca="1"/>
        <v>289850</v>
      </c>
      <c r="K59" s="16" vm="3567">
        <f ca="1"/>
        <v>17.36</v>
      </c>
      <c r="L59" s="16" vm="3568">
        <f ca="1"/>
        <v>17.73</v>
      </c>
      <c r="M59" s="16" vm="2147">
        <f ca="1"/>
        <v>17.21</v>
      </c>
      <c r="N59" s="16" vm="3565">
        <f ca="1"/>
        <v>17.46</v>
      </c>
    </row>
    <row r="60" spans="1:14" x14ac:dyDescent="0.4">
      <c r="A60" s="15">
        <f t="shared" ca="1" si="2"/>
        <v>1685.0000000000002</v>
      </c>
      <c r="B60" s="16">
        <f t="shared" ca="1" si="0"/>
        <v>1960.8999999999999</v>
      </c>
      <c r="C60" s="17">
        <f t="shared" ca="1" si="3"/>
        <v>-275.89999999999964</v>
      </c>
      <c r="D60" s="17">
        <f t="shared" si="4"/>
        <v>0</v>
      </c>
      <c r="E60" s="16">
        <f t="shared" si="1"/>
        <v>100</v>
      </c>
      <c r="F60" s="16"/>
      <c r="G60" s="16"/>
      <c r="H60" s="16" vm="3480">
        <f t="shared" ca="1" si="5"/>
        <v>16.850000000000001</v>
      </c>
      <c r="I60" s="16" vm="225">
        <f ca="1"/>
        <v>44621</v>
      </c>
      <c r="J60" s="16" vm="3569">
        <f ca="1"/>
        <v>354864</v>
      </c>
      <c r="K60" s="16" vm="3570">
        <f ca="1"/>
        <v>17.489999999999998</v>
      </c>
      <c r="L60" s="16" vm="2171">
        <f ca="1"/>
        <v>17.7</v>
      </c>
      <c r="M60" s="16" vm="3571">
        <f ca="1"/>
        <v>16.760000000000002</v>
      </c>
      <c r="N60" s="16" vm="3480">
        <f ca="1"/>
        <v>16.850000000000001</v>
      </c>
    </row>
    <row r="61" spans="1:14" x14ac:dyDescent="0.4">
      <c r="A61" s="15">
        <f t="shared" ca="1" si="2"/>
        <v>1780.9999999999998</v>
      </c>
      <c r="B61" s="16">
        <f t="shared" ca="1" si="0"/>
        <v>1960.8999999999999</v>
      </c>
      <c r="C61" s="17">
        <f t="shared" ca="1" si="3"/>
        <v>-179.90000000000009</v>
      </c>
      <c r="D61" s="17">
        <f t="shared" si="4"/>
        <v>0</v>
      </c>
      <c r="E61" s="16">
        <f t="shared" si="1"/>
        <v>100</v>
      </c>
      <c r="F61" s="16"/>
      <c r="G61" s="16"/>
      <c r="H61" s="16" vm="3572">
        <f t="shared" ca="1" si="5"/>
        <v>17.809999999999999</v>
      </c>
      <c r="I61" s="16" vm="229">
        <f ca="1"/>
        <v>44622</v>
      </c>
      <c r="J61" s="16" vm="3573">
        <f ca="1"/>
        <v>367583</v>
      </c>
      <c r="K61" s="16" vm="3513">
        <f ca="1"/>
        <v>17.04</v>
      </c>
      <c r="L61" s="16" vm="3574">
        <f ca="1"/>
        <v>17.86</v>
      </c>
      <c r="M61" s="16" vm="3575">
        <f ca="1"/>
        <v>16.9602</v>
      </c>
      <c r="N61" s="16" vm="3572">
        <f ca="1"/>
        <v>17.809999999999999</v>
      </c>
    </row>
    <row r="62" spans="1:14" x14ac:dyDescent="0.4">
      <c r="A62" s="15">
        <f t="shared" ca="1" si="2"/>
        <v>1780</v>
      </c>
      <c r="B62" s="16">
        <f t="shared" ca="1" si="0"/>
        <v>1960.8999999999999</v>
      </c>
      <c r="C62" s="17">
        <f t="shared" ca="1" si="3"/>
        <v>-180.89999999999986</v>
      </c>
      <c r="D62" s="17">
        <f t="shared" si="4"/>
        <v>0</v>
      </c>
      <c r="E62" s="16">
        <f t="shared" si="1"/>
        <v>100</v>
      </c>
      <c r="F62" s="16"/>
      <c r="G62" s="16"/>
      <c r="H62" s="16" vm="3456">
        <f t="shared" ca="1" si="5"/>
        <v>17.8</v>
      </c>
      <c r="I62" s="16" vm="235">
        <f ca="1"/>
        <v>44623</v>
      </c>
      <c r="J62" s="16" vm="3576">
        <f ca="1"/>
        <v>1492038</v>
      </c>
      <c r="K62" s="16" vm="3528">
        <f ca="1"/>
        <v>17.91</v>
      </c>
      <c r="L62" s="16" vm="3526">
        <f ca="1"/>
        <v>17.95</v>
      </c>
      <c r="M62" s="16" vm="3497">
        <f ca="1"/>
        <v>17.28</v>
      </c>
      <c r="N62" s="16" vm="3456">
        <f ca="1"/>
        <v>17.8</v>
      </c>
    </row>
    <row r="63" spans="1:14" x14ac:dyDescent="0.4">
      <c r="A63" s="15">
        <f t="shared" ca="1" si="2"/>
        <v>1950</v>
      </c>
      <c r="B63" s="16">
        <f t="shared" ca="1" si="0"/>
        <v>1960.8999999999999</v>
      </c>
      <c r="C63" s="17">
        <f t="shared" ca="1" si="3"/>
        <v>-10.899999999999864</v>
      </c>
      <c r="D63" s="17">
        <f t="shared" si="4"/>
        <v>0</v>
      </c>
      <c r="E63" s="16">
        <f t="shared" si="1"/>
        <v>100</v>
      </c>
      <c r="F63" s="16"/>
      <c r="G63" s="16"/>
      <c r="H63" s="16" vm="2184">
        <f t="shared" ca="1" si="5"/>
        <v>19.5</v>
      </c>
      <c r="I63" s="16" vm="240">
        <f ca="1"/>
        <v>44624</v>
      </c>
      <c r="J63" s="16" vm="3577">
        <f ca="1"/>
        <v>4882147</v>
      </c>
      <c r="K63" s="16" vm="3578">
        <f ca="1"/>
        <v>20.420000000000002</v>
      </c>
      <c r="L63" s="16" vm="3579">
        <f ca="1"/>
        <v>20.85</v>
      </c>
      <c r="M63" s="16" vm="3580">
        <f ca="1"/>
        <v>19.02</v>
      </c>
      <c r="N63" s="16" vm="2184">
        <f ca="1"/>
        <v>19.5</v>
      </c>
    </row>
    <row r="64" spans="1:14" x14ac:dyDescent="0.4">
      <c r="A64" s="15">
        <f t="shared" ca="1" si="2"/>
        <v>1782</v>
      </c>
      <c r="B64" s="16">
        <f t="shared" ca="1" si="0"/>
        <v>1960.8999999999999</v>
      </c>
      <c r="C64" s="17">
        <f t="shared" ca="1" si="3"/>
        <v>-178.89999999999986</v>
      </c>
      <c r="D64" s="17">
        <f t="shared" si="4"/>
        <v>0</v>
      </c>
      <c r="E64" s="16">
        <f t="shared" si="1"/>
        <v>100</v>
      </c>
      <c r="F64" s="16"/>
      <c r="G64" s="16"/>
      <c r="H64" s="16" vm="3530">
        <f t="shared" ca="1" si="5"/>
        <v>17.82</v>
      </c>
      <c r="I64" s="16" vm="246">
        <f ca="1"/>
        <v>44627</v>
      </c>
      <c r="J64" s="16" vm="3581">
        <f ca="1"/>
        <v>1042567</v>
      </c>
      <c r="K64" s="16" vm="3089">
        <f ca="1"/>
        <v>19.29</v>
      </c>
      <c r="L64" s="16" vm="217">
        <f ca="1"/>
        <v>20.190000000000001</v>
      </c>
      <c r="M64" s="16" vm="3572">
        <f ca="1"/>
        <v>17.809999999999999</v>
      </c>
      <c r="N64" s="16" vm="3530">
        <f ca="1"/>
        <v>17.82</v>
      </c>
    </row>
    <row r="65" spans="1:14" x14ac:dyDescent="0.4">
      <c r="A65" s="15">
        <f t="shared" ca="1" si="2"/>
        <v>1709</v>
      </c>
      <c r="B65" s="16">
        <f t="shared" ca="1" si="0"/>
        <v>1960.8999999999999</v>
      </c>
      <c r="C65" s="17">
        <f t="shared" ca="1" si="3"/>
        <v>-251.89999999999986</v>
      </c>
      <c r="D65" s="17">
        <f t="shared" si="4"/>
        <v>0</v>
      </c>
      <c r="E65" s="16">
        <f t="shared" si="1"/>
        <v>100</v>
      </c>
      <c r="F65" s="16"/>
      <c r="G65" s="16"/>
      <c r="H65" s="16" vm="3582">
        <f t="shared" ca="1" si="5"/>
        <v>17.09</v>
      </c>
      <c r="I65" s="16" vm="252">
        <f ca="1"/>
        <v>44628</v>
      </c>
      <c r="J65" s="16" vm="3583">
        <f ca="1"/>
        <v>1138444</v>
      </c>
      <c r="K65" s="16" vm="263">
        <f ca="1"/>
        <v>17.77</v>
      </c>
      <c r="L65" s="16" vm="2149">
        <f ca="1"/>
        <v>17.920000000000002</v>
      </c>
      <c r="M65" s="16" vm="3474">
        <f ca="1"/>
        <v>16.28</v>
      </c>
      <c r="N65" s="16" vm="3582">
        <f ca="1"/>
        <v>17.09</v>
      </c>
    </row>
    <row r="66" spans="1:14" x14ac:dyDescent="0.4">
      <c r="A66" s="15">
        <f t="shared" ca="1" si="2"/>
        <v>1732.9999999999998</v>
      </c>
      <c r="B66" s="16">
        <f t="shared" ca="1" si="0"/>
        <v>1960.8999999999999</v>
      </c>
      <c r="C66" s="17">
        <f t="shared" ca="1" si="3"/>
        <v>-227.90000000000009</v>
      </c>
      <c r="D66" s="17">
        <f t="shared" si="4"/>
        <v>0</v>
      </c>
      <c r="E66" s="16">
        <f t="shared" si="1"/>
        <v>100</v>
      </c>
      <c r="F66" s="16"/>
      <c r="G66" s="16"/>
      <c r="H66" s="16" vm="3584">
        <f t="shared" ca="1" si="5"/>
        <v>17.329999999999998</v>
      </c>
      <c r="I66" s="16" vm="258">
        <f ca="1"/>
        <v>44629</v>
      </c>
      <c r="J66" s="16" vm="3585">
        <f ca="1"/>
        <v>432161</v>
      </c>
      <c r="K66" s="16" vm="3570">
        <f ca="1"/>
        <v>17.489999999999998</v>
      </c>
      <c r="L66" s="16" vm="2161">
        <f ca="1"/>
        <v>17.850000000000001</v>
      </c>
      <c r="M66" s="16" vm="3586">
        <f ca="1"/>
        <v>17.3</v>
      </c>
      <c r="N66" s="16" vm="3584">
        <f ca="1"/>
        <v>17.329999999999998</v>
      </c>
    </row>
    <row r="67" spans="1:14" x14ac:dyDescent="0.4">
      <c r="A67" s="15">
        <f t="shared" ca="1" si="2"/>
        <v>1682</v>
      </c>
      <c r="B67" s="16">
        <f t="shared" ca="1" si="0"/>
        <v>1960.8999999999999</v>
      </c>
      <c r="C67" s="17">
        <f t="shared" ca="1" si="3"/>
        <v>-278.89999999999986</v>
      </c>
      <c r="D67" s="17">
        <f t="shared" si="4"/>
        <v>0</v>
      </c>
      <c r="E67" s="16">
        <f t="shared" si="1"/>
        <v>100</v>
      </c>
      <c r="F67" s="16"/>
      <c r="G67" s="16"/>
      <c r="H67" s="16" vm="3506">
        <f t="shared" ca="1" si="5"/>
        <v>16.82</v>
      </c>
      <c r="I67" s="16" vm="264">
        <f ca="1"/>
        <v>44630</v>
      </c>
      <c r="J67" s="16" vm="3587">
        <f ca="1"/>
        <v>732230</v>
      </c>
      <c r="K67" s="16" vm="3588">
        <f ca="1"/>
        <v>17.14</v>
      </c>
      <c r="L67" s="16" vm="3588">
        <f ca="1"/>
        <v>17.14</v>
      </c>
      <c r="M67" s="16" vm="3589">
        <f ca="1"/>
        <v>16.440000000000001</v>
      </c>
      <c r="N67" s="16" vm="3506">
        <f ca="1"/>
        <v>16.82</v>
      </c>
    </row>
    <row r="68" spans="1:14" x14ac:dyDescent="0.4">
      <c r="I68" s="10" vm="269">
        <f ca="1"/>
        <v>44631</v>
      </c>
      <c r="J68" s="10" vm="3590">
        <f ca="1"/>
        <v>493372</v>
      </c>
      <c r="K68" s="10" vm="2145">
        <f ca="1"/>
        <v>17.03</v>
      </c>
      <c r="L68" s="10" vm="3465">
        <f ca="1"/>
        <v>17.309999999999999</v>
      </c>
      <c r="M68" s="10" vm="3591">
        <f ca="1"/>
        <v>16.2</v>
      </c>
      <c r="N68" s="10" vm="3592">
        <f ca="1"/>
        <v>16.34</v>
      </c>
    </row>
  </sheetData>
  <conditionalFormatting sqref="C21:D21 C22:C66 D22:D67">
    <cfRule type="cellIs" dxfId="23" priority="3" operator="greaterThan">
      <formula>0</formula>
    </cfRule>
    <cfRule type="cellIs" dxfId="22" priority="4" operator="lessThan">
      <formula>0</formula>
    </cfRule>
  </conditionalFormatting>
  <conditionalFormatting sqref="C67">
    <cfRule type="cellIs" dxfId="21" priority="1" operator="greaterThan">
      <formula>0</formula>
    </cfRule>
    <cfRule type="cellIs" dxfId="20" priority="2" operator="lessThan">
      <formula>0</formula>
    </cfRule>
  </conditionalFormatting>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C3504-0AFB-4A2A-B709-17FE583A698A}">
  <dimension ref="A1:N68"/>
  <sheetViews>
    <sheetView topLeftCell="A31" zoomScale="66" zoomScaleNormal="55" workbookViewId="0">
      <selection activeCell="I20" sqref="I20:N20"/>
    </sheetView>
  </sheetViews>
  <sheetFormatPr defaultColWidth="8.86328125" defaultRowHeight="13.9" x14ac:dyDescent="0.4"/>
  <cols>
    <col min="1" max="1" width="18.6640625" style="10" bestFit="1" customWidth="1"/>
    <col min="2" max="2" width="14.3984375" style="10" customWidth="1"/>
    <col min="3" max="3" width="13.59765625" style="10" customWidth="1"/>
    <col min="4" max="4" width="15.86328125" style="10" customWidth="1"/>
    <col min="5" max="5" width="35.796875" style="10" customWidth="1"/>
    <col min="6" max="6" width="18.9296875" style="10" customWidth="1"/>
    <col min="7" max="7" width="14.265625" style="10" customWidth="1"/>
    <col min="8" max="8" width="21.1328125" style="10" customWidth="1"/>
    <col min="9" max="9" width="12.6640625" style="10" customWidth="1"/>
    <col min="10" max="10" width="15.19921875" style="10" customWidth="1"/>
    <col min="11" max="11" width="13.33203125" style="10" customWidth="1"/>
    <col min="12" max="14" width="12.1328125" style="10" customWidth="1"/>
    <col min="15" max="16384" width="8.86328125" style="10"/>
  </cols>
  <sheetData>
    <row r="1" spans="1:14" ht="30.4" x14ac:dyDescent="0.8">
      <c r="A1" s="21" t="e" vm="3593">
        <v>#VALUE!</v>
      </c>
      <c r="B1" s="19"/>
      <c r="C1" s="19"/>
      <c r="D1" s="19"/>
      <c r="E1" s="19"/>
      <c r="F1" s="19"/>
      <c r="G1" s="19"/>
      <c r="H1" s="19"/>
      <c r="I1" s="19"/>
      <c r="J1" s="19"/>
      <c r="K1" s="19"/>
      <c r="L1" s="19"/>
      <c r="M1" s="19"/>
      <c r="N1" s="19"/>
    </row>
    <row r="3" spans="1:14" ht="18.75" x14ac:dyDescent="0.5">
      <c r="A3" s="11" t="s">
        <v>96</v>
      </c>
      <c r="B3" s="12">
        <f ca="1">MIN(N21:N66)</f>
        <v>1.81</v>
      </c>
      <c r="E3" s="11" t="s">
        <v>122</v>
      </c>
      <c r="F3" s="12">
        <f ca="1">SUM(A21:A67)</f>
        <v>14570.350000000004</v>
      </c>
      <c r="I3" s="13">
        <v>44562</v>
      </c>
    </row>
    <row r="4" spans="1:14" ht="18.75" x14ac:dyDescent="0.5">
      <c r="A4" s="11" t="s">
        <v>97</v>
      </c>
      <c r="B4" s="14">
        <f ca="1">MAX(N21:N66)</f>
        <v>4.17</v>
      </c>
    </row>
    <row r="6" spans="1:14" x14ac:dyDescent="0.4">
      <c r="A6" s="10" t="s">
        <v>85</v>
      </c>
    </row>
    <row r="17" spans="1:14" x14ac:dyDescent="0.4">
      <c r="B17" s="10" t="s">
        <v>99</v>
      </c>
      <c r="C17" s="10" t="s">
        <v>95</v>
      </c>
    </row>
    <row r="18" spans="1:14" x14ac:dyDescent="0.4">
      <c r="A18" s="10" t="s">
        <v>86</v>
      </c>
      <c r="B18" s="10">
        <v>21</v>
      </c>
      <c r="C18" s="10">
        <v>22</v>
      </c>
    </row>
    <row r="20" spans="1:14" ht="15" x14ac:dyDescent="0.4">
      <c r="A20" s="20" t="s">
        <v>87</v>
      </c>
      <c r="B20" s="20" t="s">
        <v>88</v>
      </c>
      <c r="C20" s="20" t="s">
        <v>89</v>
      </c>
      <c r="D20" s="20" t="s">
        <v>95</v>
      </c>
      <c r="E20" s="20" t="s">
        <v>123</v>
      </c>
      <c r="F20" s="20" t="s">
        <v>90</v>
      </c>
      <c r="G20" s="20" t="s">
        <v>91</v>
      </c>
      <c r="H20" s="20" t="s">
        <v>92</v>
      </c>
      <c r="I20" s="22" t="str" cm="1">
        <f t="array" aca="1" ref="I20:N68" ca="1">_xlfn.STOCKHISTORY(A1,I3,TODAY(),0,1,0,5,2,3,4,1)</f>
        <v>Date</v>
      </c>
      <c r="J20" s="22" t="str">
        <f ca="1"/>
        <v>Volume</v>
      </c>
      <c r="K20" s="22" t="str">
        <f ca="1"/>
        <v>Open</v>
      </c>
      <c r="L20" s="22" t="str">
        <f ca="1"/>
        <v>High</v>
      </c>
      <c r="M20" s="22" t="str">
        <f ca="1"/>
        <v>Low</v>
      </c>
      <c r="N20" s="22" t="str">
        <f ca="1"/>
        <v>Close</v>
      </c>
    </row>
    <row r="21" spans="1:14" x14ac:dyDescent="0.4">
      <c r="A21" s="15">
        <f ca="1">E21*N21</f>
        <v>417</v>
      </c>
      <c r="B21" s="16">
        <f t="shared" ref="B21:B67" ca="1" si="0">IF(ROW()=B$18,(F21*H21)-(G21*H21),(F21*H21)-(G21*H21)+B20)</f>
        <v>417</v>
      </c>
      <c r="C21" s="17">
        <f ca="1">A21-B21</f>
        <v>0</v>
      </c>
      <c r="D21" s="17">
        <f>IF(AND(F21&gt;0,ROW()&gt;C$18),N21-$N$21,0)-IF(AND(G21&gt;0,ROW()&gt;C$18),N21-$N$21,0)</f>
        <v>0</v>
      </c>
      <c r="E21" s="16">
        <f t="shared" ref="E21:E67" si="1">IF(ROW()=B$18,F21-G21,(F21-G21)+E20)</f>
        <v>100</v>
      </c>
      <c r="F21" s="16">
        <v>100</v>
      </c>
      <c r="G21" s="16"/>
      <c r="H21" s="16" vm="3594">
        <f ca="1">N21</f>
        <v>4.17</v>
      </c>
      <c r="I21" s="16" vm="3">
        <f ca="1"/>
        <v>44564</v>
      </c>
      <c r="J21" s="16" vm="3595">
        <f ca="1"/>
        <v>780018</v>
      </c>
      <c r="K21" s="16" vm="3596">
        <f ca="1"/>
        <v>4.03</v>
      </c>
      <c r="L21" s="16" vm="3597">
        <f ca="1"/>
        <v>4.3499999999999996</v>
      </c>
      <c r="M21" s="16" vm="3598">
        <f ca="1"/>
        <v>4.0199999999999996</v>
      </c>
      <c r="N21" s="16" vm="3594">
        <f ca="1"/>
        <v>4.17</v>
      </c>
    </row>
    <row r="22" spans="1:14" x14ac:dyDescent="0.4">
      <c r="A22" s="15">
        <f t="shared" ref="A22:A67" ca="1" si="2">E22*N22</f>
        <v>388</v>
      </c>
      <c r="B22" s="16">
        <f t="shared" ca="1" si="0"/>
        <v>417</v>
      </c>
      <c r="C22" s="17">
        <f t="shared" ref="C22:C67" ca="1" si="3">A22-B22</f>
        <v>-29</v>
      </c>
      <c r="D22" s="17">
        <f t="shared" ref="D22:D67" si="4">IF(AND(F22&gt;0,ROW()&gt;C$18),N22-$N$21,0)-IF(AND(G22&gt;0,ROW()&gt;C$18),N22-$N$21,0)</f>
        <v>0</v>
      </c>
      <c r="E22" s="16">
        <f t="shared" si="1"/>
        <v>100</v>
      </c>
      <c r="F22" s="16"/>
      <c r="G22" s="16"/>
      <c r="H22" s="16" vm="3599">
        <f t="shared" ref="H22:H67" ca="1" si="5">N22</f>
        <v>3.88</v>
      </c>
      <c r="I22" s="16" vm="9">
        <f ca="1"/>
        <v>44565</v>
      </c>
      <c r="J22" s="16" vm="3600">
        <f ca="1"/>
        <v>755537</v>
      </c>
      <c r="K22" s="16" vm="3601">
        <f ca="1"/>
        <v>4.3099999999999996</v>
      </c>
      <c r="L22" s="16" vm="3602">
        <f ca="1"/>
        <v>4.38</v>
      </c>
      <c r="M22" s="16" vm="3603">
        <f ca="1"/>
        <v>3.7810000000000001</v>
      </c>
      <c r="N22" s="16" vm="3599">
        <f ca="1"/>
        <v>3.88</v>
      </c>
    </row>
    <row r="23" spans="1:14" x14ac:dyDescent="0.4">
      <c r="A23" s="15">
        <f t="shared" ca="1" si="2"/>
        <v>350</v>
      </c>
      <c r="B23" s="16">
        <f t="shared" ca="1" si="0"/>
        <v>417</v>
      </c>
      <c r="C23" s="17">
        <f t="shared" ca="1" si="3"/>
        <v>-67</v>
      </c>
      <c r="D23" s="17">
        <f t="shared" si="4"/>
        <v>0</v>
      </c>
      <c r="E23" s="16">
        <f t="shared" si="1"/>
        <v>100</v>
      </c>
      <c r="F23" s="16"/>
      <c r="G23" s="16"/>
      <c r="H23" s="16" vm="3604">
        <f t="shared" ca="1" si="5"/>
        <v>3.5</v>
      </c>
      <c r="I23" s="16" vm="15">
        <f ca="1"/>
        <v>44566</v>
      </c>
      <c r="J23" s="16" vm="3605">
        <f ca="1"/>
        <v>884650</v>
      </c>
      <c r="K23" s="16" vm="3606">
        <f ca="1"/>
        <v>3.83</v>
      </c>
      <c r="L23" s="16" vm="3607">
        <f ca="1"/>
        <v>4.0198999999999998</v>
      </c>
      <c r="M23" s="16" vm="3608">
        <f ca="1"/>
        <v>3.45</v>
      </c>
      <c r="N23" s="16" vm="3604">
        <f ca="1"/>
        <v>3.5</v>
      </c>
    </row>
    <row r="24" spans="1:14" x14ac:dyDescent="0.4">
      <c r="A24" s="15">
        <f t="shared" ca="1" si="2"/>
        <v>346</v>
      </c>
      <c r="B24" s="16">
        <f t="shared" ca="1" si="0"/>
        <v>417</v>
      </c>
      <c r="C24" s="17">
        <f t="shared" ca="1" si="3"/>
        <v>-71</v>
      </c>
      <c r="D24" s="17">
        <f t="shared" si="4"/>
        <v>0</v>
      </c>
      <c r="E24" s="16">
        <f t="shared" si="1"/>
        <v>100</v>
      </c>
      <c r="F24" s="16"/>
      <c r="G24" s="16"/>
      <c r="H24" s="16" vm="3609">
        <f t="shared" ca="1" si="5"/>
        <v>3.46</v>
      </c>
      <c r="I24" s="16" vm="21">
        <f ca="1"/>
        <v>44567</v>
      </c>
      <c r="J24" s="16" vm="3610">
        <f ca="1"/>
        <v>466584</v>
      </c>
      <c r="K24" s="16" vm="3611">
        <f ca="1"/>
        <v>3.47</v>
      </c>
      <c r="L24" s="16" vm="3612">
        <f ca="1"/>
        <v>3.65</v>
      </c>
      <c r="M24" s="16" vm="3613">
        <f ca="1"/>
        <v>3.34</v>
      </c>
      <c r="N24" s="16" vm="3609">
        <f ca="1"/>
        <v>3.46</v>
      </c>
    </row>
    <row r="25" spans="1:14" x14ac:dyDescent="0.4">
      <c r="A25" s="15">
        <f t="shared" ca="1" si="2"/>
        <v>404.40000000000003</v>
      </c>
      <c r="B25" s="16">
        <f t="shared" ca="1" si="0"/>
        <v>484.4</v>
      </c>
      <c r="C25" s="17">
        <f t="shared" ca="1" si="3"/>
        <v>-79.999999999999943</v>
      </c>
      <c r="D25" s="17">
        <f t="shared" ca="1" si="4"/>
        <v>-0.79999999999999982</v>
      </c>
      <c r="E25" s="16">
        <f t="shared" si="1"/>
        <v>120</v>
      </c>
      <c r="F25" s="16">
        <v>20</v>
      </c>
      <c r="G25" s="16"/>
      <c r="H25" s="16" vm="3614">
        <f t="shared" ca="1" si="5"/>
        <v>3.37</v>
      </c>
      <c r="I25" s="16" vm="27">
        <f ca="1"/>
        <v>44568</v>
      </c>
      <c r="J25" s="16" vm="3615">
        <f ca="1"/>
        <v>659765</v>
      </c>
      <c r="K25" s="16" vm="3616">
        <f ca="1"/>
        <v>3.58</v>
      </c>
      <c r="L25" s="16" vm="3599">
        <f ca="1"/>
        <v>3.88</v>
      </c>
      <c r="M25" s="16" vm="3614">
        <f ca="1"/>
        <v>3.37</v>
      </c>
      <c r="N25" s="16" vm="3614">
        <f ca="1"/>
        <v>3.37</v>
      </c>
    </row>
    <row r="26" spans="1:14" x14ac:dyDescent="0.4">
      <c r="A26" s="15">
        <f t="shared" ca="1" si="2"/>
        <v>403.2</v>
      </c>
      <c r="B26" s="16">
        <f t="shared" ca="1" si="0"/>
        <v>484.4</v>
      </c>
      <c r="C26" s="17">
        <f t="shared" ca="1" si="3"/>
        <v>-81.199999999999989</v>
      </c>
      <c r="D26" s="17">
        <f t="shared" si="4"/>
        <v>0</v>
      </c>
      <c r="E26" s="16">
        <f t="shared" si="1"/>
        <v>120</v>
      </c>
      <c r="F26" s="16"/>
      <c r="G26" s="16"/>
      <c r="H26" s="16" vm="3617">
        <f t="shared" ca="1" si="5"/>
        <v>3.36</v>
      </c>
      <c r="I26" s="16" vm="33">
        <f ca="1"/>
        <v>44571</v>
      </c>
      <c r="J26" s="16" vm="3618">
        <f ca="1"/>
        <v>351206</v>
      </c>
      <c r="K26" s="16" vm="3619">
        <f ca="1"/>
        <v>3.38</v>
      </c>
      <c r="L26" s="16" vm="3609">
        <f ca="1"/>
        <v>3.46</v>
      </c>
      <c r="M26" s="16" vm="3620">
        <f ca="1"/>
        <v>3.1619999999999999</v>
      </c>
      <c r="N26" s="16" vm="3617">
        <f ca="1"/>
        <v>3.36</v>
      </c>
    </row>
    <row r="27" spans="1:14" x14ac:dyDescent="0.4">
      <c r="A27" s="15">
        <f t="shared" ca="1" si="2"/>
        <v>428.4</v>
      </c>
      <c r="B27" s="16">
        <f t="shared" ca="1" si="0"/>
        <v>484.4</v>
      </c>
      <c r="C27" s="17">
        <f t="shared" ca="1" si="3"/>
        <v>-56</v>
      </c>
      <c r="D27" s="17">
        <f t="shared" si="4"/>
        <v>0</v>
      </c>
      <c r="E27" s="16">
        <f t="shared" si="1"/>
        <v>120</v>
      </c>
      <c r="F27" s="16"/>
      <c r="G27" s="16"/>
      <c r="H27" s="16" vm="3621">
        <f t="shared" ca="1" si="5"/>
        <v>3.57</v>
      </c>
      <c r="I27" s="16" vm="39">
        <f ca="1"/>
        <v>44572</v>
      </c>
      <c r="J27" s="16" vm="3622">
        <f ca="1"/>
        <v>270885</v>
      </c>
      <c r="K27" s="16" vm="3617">
        <f ca="1"/>
        <v>3.36</v>
      </c>
      <c r="L27" s="16" vm="3623">
        <f ca="1"/>
        <v>3.63</v>
      </c>
      <c r="M27" s="16" vm="3624">
        <f ca="1"/>
        <v>3.1901000000000002</v>
      </c>
      <c r="N27" s="16" vm="3621">
        <f ca="1"/>
        <v>3.57</v>
      </c>
    </row>
    <row r="28" spans="1:14" x14ac:dyDescent="0.4">
      <c r="A28" s="15">
        <f t="shared" ca="1" si="2"/>
        <v>420</v>
      </c>
      <c r="B28" s="16">
        <f t="shared" ca="1" si="0"/>
        <v>484.4</v>
      </c>
      <c r="C28" s="17">
        <f t="shared" ca="1" si="3"/>
        <v>-64.399999999999977</v>
      </c>
      <c r="D28" s="17">
        <f t="shared" si="4"/>
        <v>0</v>
      </c>
      <c r="E28" s="16">
        <f t="shared" si="1"/>
        <v>120</v>
      </c>
      <c r="F28" s="16"/>
      <c r="G28" s="16"/>
      <c r="H28" s="16" vm="3604">
        <f t="shared" ca="1" si="5"/>
        <v>3.5</v>
      </c>
      <c r="I28" s="16" vm="45">
        <f ca="1"/>
        <v>44573</v>
      </c>
      <c r="J28" s="16" vm="3625">
        <f ca="1"/>
        <v>198191</v>
      </c>
      <c r="K28" s="16" vm="3621">
        <f ca="1"/>
        <v>3.57</v>
      </c>
      <c r="L28" s="16" vm="3626">
        <f ca="1"/>
        <v>3.59</v>
      </c>
      <c r="M28" s="16" vm="3627">
        <f ca="1"/>
        <v>3.41</v>
      </c>
      <c r="N28" s="16" vm="3604">
        <f ca="1"/>
        <v>3.5</v>
      </c>
    </row>
    <row r="29" spans="1:14" x14ac:dyDescent="0.4">
      <c r="A29" s="15">
        <f t="shared" ca="1" si="2"/>
        <v>456</v>
      </c>
      <c r="B29" s="16">
        <f t="shared" ca="1" si="0"/>
        <v>484.4</v>
      </c>
      <c r="C29" s="17">
        <f t="shared" ca="1" si="3"/>
        <v>-28.399999999999977</v>
      </c>
      <c r="D29" s="17">
        <f t="shared" si="4"/>
        <v>0</v>
      </c>
      <c r="E29" s="16">
        <f t="shared" si="1"/>
        <v>120</v>
      </c>
      <c r="F29" s="16"/>
      <c r="G29" s="16"/>
      <c r="H29" s="16" vm="3628">
        <f t="shared" ca="1" si="5"/>
        <v>3.8</v>
      </c>
      <c r="I29" s="16" vm="51">
        <f ca="1"/>
        <v>44574</v>
      </c>
      <c r="J29" s="16" vm="3629">
        <f ca="1"/>
        <v>27136251</v>
      </c>
      <c r="K29" s="16" vm="3630">
        <f ca="1"/>
        <v>3.6</v>
      </c>
      <c r="L29" s="16" vm="3631">
        <f ca="1"/>
        <v>4.6699000000000002</v>
      </c>
      <c r="M29" s="16" vm="3632">
        <f ca="1"/>
        <v>3.51</v>
      </c>
      <c r="N29" s="16" vm="3628">
        <f ca="1"/>
        <v>3.8</v>
      </c>
    </row>
    <row r="30" spans="1:14" x14ac:dyDescent="0.4">
      <c r="A30" s="15">
        <f t="shared" ca="1" si="2"/>
        <v>408</v>
      </c>
      <c r="B30" s="16">
        <f t="shared" ca="1" si="0"/>
        <v>484.4</v>
      </c>
      <c r="C30" s="17">
        <f t="shared" ca="1" si="3"/>
        <v>-76.399999999999977</v>
      </c>
      <c r="D30" s="17">
        <f t="shared" si="4"/>
        <v>0</v>
      </c>
      <c r="E30" s="16">
        <f t="shared" si="1"/>
        <v>120</v>
      </c>
      <c r="F30" s="16"/>
      <c r="G30" s="16"/>
      <c r="H30" s="16" vm="3633">
        <f t="shared" ca="1" si="5"/>
        <v>3.4</v>
      </c>
      <c r="I30" s="16" vm="55">
        <f ca="1"/>
        <v>44575</v>
      </c>
      <c r="J30" s="16" vm="3634">
        <f ca="1"/>
        <v>1728837</v>
      </c>
      <c r="K30" s="16" vm="3635">
        <f ca="1"/>
        <v>3.44</v>
      </c>
      <c r="L30" s="16" vm="3612">
        <f ca="1"/>
        <v>3.65</v>
      </c>
      <c r="M30" s="16" vm="3636">
        <f ca="1"/>
        <v>3.3</v>
      </c>
      <c r="N30" s="16" vm="3633">
        <f ca="1"/>
        <v>3.4</v>
      </c>
    </row>
    <row r="31" spans="1:14" x14ac:dyDescent="0.4">
      <c r="A31" s="15">
        <f t="shared" ca="1" si="2"/>
        <v>390</v>
      </c>
      <c r="B31" s="16">
        <f t="shared" ca="1" si="0"/>
        <v>484.4</v>
      </c>
      <c r="C31" s="17">
        <f t="shared" ca="1" si="3"/>
        <v>-94.399999999999977</v>
      </c>
      <c r="D31" s="17">
        <f t="shared" si="4"/>
        <v>0</v>
      </c>
      <c r="E31" s="16">
        <f t="shared" si="1"/>
        <v>120</v>
      </c>
      <c r="F31" s="16"/>
      <c r="G31" s="16"/>
      <c r="H31" s="16" vm="3637">
        <f t="shared" ca="1" si="5"/>
        <v>3.25</v>
      </c>
      <c r="I31" s="16" vm="61">
        <f ca="1"/>
        <v>44579</v>
      </c>
      <c r="J31" s="16" vm="3638">
        <f ca="1"/>
        <v>703002</v>
      </c>
      <c r="K31" s="16" vm="3639">
        <f ca="1"/>
        <v>3.27</v>
      </c>
      <c r="L31" s="16" vm="3640">
        <f ca="1"/>
        <v>3.55</v>
      </c>
      <c r="M31" s="16" vm="3641">
        <f ca="1"/>
        <v>3.18</v>
      </c>
      <c r="N31" s="16" vm="3637">
        <f ca="1"/>
        <v>3.25</v>
      </c>
    </row>
    <row r="32" spans="1:14" x14ac:dyDescent="0.4">
      <c r="A32" s="15">
        <f t="shared" ca="1" si="2"/>
        <v>399.6</v>
      </c>
      <c r="B32" s="16">
        <f t="shared" ca="1" si="0"/>
        <v>484.4</v>
      </c>
      <c r="C32" s="17">
        <f t="shared" ca="1" si="3"/>
        <v>-84.799999999999955</v>
      </c>
      <c r="D32" s="17">
        <f t="shared" si="4"/>
        <v>0</v>
      </c>
      <c r="E32" s="16">
        <f t="shared" si="1"/>
        <v>120</v>
      </c>
      <c r="F32" s="16"/>
      <c r="G32" s="16"/>
      <c r="H32" s="16" vm="3642">
        <f t="shared" ca="1" si="5"/>
        <v>3.33</v>
      </c>
      <c r="I32" s="16" vm="67">
        <f ca="1"/>
        <v>44580</v>
      </c>
      <c r="J32" s="16" vm="3643">
        <f ca="1"/>
        <v>433150</v>
      </c>
      <c r="K32" s="16" vm="3644">
        <f ca="1"/>
        <v>3.23</v>
      </c>
      <c r="L32" s="16" vm="3635">
        <f ca="1"/>
        <v>3.44</v>
      </c>
      <c r="M32" s="16" vm="3644">
        <f ca="1"/>
        <v>3.23</v>
      </c>
      <c r="N32" s="16" vm="3642">
        <f ca="1"/>
        <v>3.33</v>
      </c>
    </row>
    <row r="33" spans="1:14" x14ac:dyDescent="0.4">
      <c r="A33" s="15">
        <f t="shared" ca="1" si="2"/>
        <v>394.8</v>
      </c>
      <c r="B33" s="16">
        <f t="shared" ca="1" si="0"/>
        <v>484.4</v>
      </c>
      <c r="C33" s="17">
        <f t="shared" ca="1" si="3"/>
        <v>-89.599999999999966</v>
      </c>
      <c r="D33" s="17">
        <f t="shared" si="4"/>
        <v>0</v>
      </c>
      <c r="E33" s="16">
        <f t="shared" si="1"/>
        <v>120</v>
      </c>
      <c r="F33" s="16"/>
      <c r="G33" s="16"/>
      <c r="H33" s="16" vm="3645">
        <f t="shared" ca="1" si="5"/>
        <v>3.29</v>
      </c>
      <c r="I33" s="16" vm="73">
        <f ca="1"/>
        <v>44581</v>
      </c>
      <c r="J33" s="16" vm="3646">
        <f ca="1"/>
        <v>2431456</v>
      </c>
      <c r="K33" s="16" vm="3647">
        <f ca="1"/>
        <v>3.32</v>
      </c>
      <c r="L33" s="16" vm="3648">
        <f ca="1"/>
        <v>3.72</v>
      </c>
      <c r="M33" s="16" vm="3649">
        <f ca="1"/>
        <v>3.2</v>
      </c>
      <c r="N33" s="16" vm="3645">
        <f ca="1"/>
        <v>3.29</v>
      </c>
    </row>
    <row r="34" spans="1:14" x14ac:dyDescent="0.4">
      <c r="A34" s="15">
        <f t="shared" ca="1" si="2"/>
        <v>346.8</v>
      </c>
      <c r="B34" s="16">
        <f t="shared" ca="1" si="0"/>
        <v>484.4</v>
      </c>
      <c r="C34" s="17">
        <f t="shared" ca="1" si="3"/>
        <v>-137.59999999999997</v>
      </c>
      <c r="D34" s="17">
        <f t="shared" si="4"/>
        <v>0</v>
      </c>
      <c r="E34" s="16">
        <f t="shared" si="1"/>
        <v>120</v>
      </c>
      <c r="F34" s="16"/>
      <c r="G34" s="16"/>
      <c r="H34" s="16" vm="3650">
        <f t="shared" ca="1" si="5"/>
        <v>2.89</v>
      </c>
      <c r="I34" s="16" vm="79">
        <f ca="1"/>
        <v>44582</v>
      </c>
      <c r="J34" s="16" vm="3651">
        <f ca="1"/>
        <v>811225</v>
      </c>
      <c r="K34" s="16" vm="3652">
        <f ca="1"/>
        <v>3.15</v>
      </c>
      <c r="L34" s="16" vm="3653">
        <f ca="1"/>
        <v>3.2418</v>
      </c>
      <c r="M34" s="16" vm="3654">
        <f ca="1"/>
        <v>2.83</v>
      </c>
      <c r="N34" s="16" vm="3650">
        <f ca="1"/>
        <v>2.89</v>
      </c>
    </row>
    <row r="35" spans="1:14" x14ac:dyDescent="0.4">
      <c r="A35" s="15">
        <f t="shared" ca="1" si="2"/>
        <v>332.4</v>
      </c>
      <c r="B35" s="16">
        <f t="shared" ca="1" si="0"/>
        <v>484.4</v>
      </c>
      <c r="C35" s="17">
        <f t="shared" ca="1" si="3"/>
        <v>-152</v>
      </c>
      <c r="D35" s="17">
        <f t="shared" si="4"/>
        <v>0</v>
      </c>
      <c r="E35" s="16">
        <f t="shared" si="1"/>
        <v>120</v>
      </c>
      <c r="F35" s="16"/>
      <c r="G35" s="16"/>
      <c r="H35" s="16" vm="3655">
        <f t="shared" ca="1" si="5"/>
        <v>2.77</v>
      </c>
      <c r="I35" s="16" vm="85">
        <f ca="1"/>
        <v>44585</v>
      </c>
      <c r="J35" s="16" vm="3656">
        <f ca="1"/>
        <v>712165</v>
      </c>
      <c r="K35" s="16" vm="3657">
        <f ca="1"/>
        <v>2.7</v>
      </c>
      <c r="L35" s="16" vm="3654">
        <f ca="1"/>
        <v>2.83</v>
      </c>
      <c r="M35" s="16" vm="3658">
        <f ca="1"/>
        <v>2.5099999999999998</v>
      </c>
      <c r="N35" s="16" vm="3655">
        <f ca="1"/>
        <v>2.77</v>
      </c>
    </row>
    <row r="36" spans="1:14" x14ac:dyDescent="0.4">
      <c r="A36" s="15">
        <f t="shared" ca="1" si="2"/>
        <v>333.59999999999997</v>
      </c>
      <c r="B36" s="16">
        <f t="shared" ca="1" si="0"/>
        <v>484.4</v>
      </c>
      <c r="C36" s="17">
        <f t="shared" ca="1" si="3"/>
        <v>-150.80000000000001</v>
      </c>
      <c r="D36" s="17">
        <f t="shared" si="4"/>
        <v>0</v>
      </c>
      <c r="E36" s="16">
        <f t="shared" si="1"/>
        <v>120</v>
      </c>
      <c r="F36" s="16"/>
      <c r="G36" s="16"/>
      <c r="H36" s="16" vm="3659">
        <f t="shared" ca="1" si="5"/>
        <v>2.78</v>
      </c>
      <c r="I36" s="16" vm="91">
        <f ca="1"/>
        <v>44586</v>
      </c>
      <c r="J36" s="16" vm="3660">
        <f ca="1"/>
        <v>349108</v>
      </c>
      <c r="K36" s="16" vm="3661">
        <f ca="1"/>
        <v>2.64</v>
      </c>
      <c r="L36" s="16" vm="3662">
        <f ca="1"/>
        <v>2.9</v>
      </c>
      <c r="M36" s="16" vm="3663">
        <f ca="1"/>
        <v>2.62</v>
      </c>
      <c r="N36" s="16" vm="3659">
        <f ca="1"/>
        <v>2.78</v>
      </c>
    </row>
    <row r="37" spans="1:14" x14ac:dyDescent="0.4">
      <c r="A37" s="15">
        <f t="shared" ca="1" si="2"/>
        <v>318</v>
      </c>
      <c r="B37" s="16">
        <f t="shared" ca="1" si="0"/>
        <v>484.4</v>
      </c>
      <c r="C37" s="17">
        <f t="shared" ca="1" si="3"/>
        <v>-166.39999999999998</v>
      </c>
      <c r="D37" s="17">
        <f t="shared" si="4"/>
        <v>0</v>
      </c>
      <c r="E37" s="16">
        <f t="shared" si="1"/>
        <v>120</v>
      </c>
      <c r="F37" s="16"/>
      <c r="G37" s="16"/>
      <c r="H37" s="16" vm="3664">
        <f t="shared" ca="1" si="5"/>
        <v>2.65</v>
      </c>
      <c r="I37" s="16" vm="97">
        <f ca="1"/>
        <v>44587</v>
      </c>
      <c r="J37" s="16" vm="3665">
        <f ca="1"/>
        <v>1450793</v>
      </c>
      <c r="K37" s="16" vm="3666">
        <f ca="1"/>
        <v>2.95</v>
      </c>
      <c r="L37" s="16" vm="3667">
        <f ca="1"/>
        <v>2.9977</v>
      </c>
      <c r="M37" s="16" vm="3664">
        <f ca="1"/>
        <v>2.65</v>
      </c>
      <c r="N37" s="16" vm="3664">
        <f ca="1"/>
        <v>2.65</v>
      </c>
    </row>
    <row r="38" spans="1:14" x14ac:dyDescent="0.4">
      <c r="A38" s="15">
        <f t="shared" ca="1" si="2"/>
        <v>277.2</v>
      </c>
      <c r="B38" s="16">
        <f t="shared" ca="1" si="0"/>
        <v>459.2</v>
      </c>
      <c r="C38" s="17">
        <f t="shared" ca="1" si="3"/>
        <v>-182</v>
      </c>
      <c r="D38" s="17">
        <f t="shared" ca="1" si="4"/>
        <v>1.65</v>
      </c>
      <c r="E38" s="16">
        <f t="shared" si="1"/>
        <v>110</v>
      </c>
      <c r="F38" s="16"/>
      <c r="G38" s="16">
        <v>10</v>
      </c>
      <c r="H38" s="16" vm="3668">
        <f t="shared" ca="1" si="5"/>
        <v>2.52</v>
      </c>
      <c r="I38" s="16" vm="103">
        <f ca="1"/>
        <v>44588</v>
      </c>
      <c r="J38" s="16" vm="3669">
        <f ca="1"/>
        <v>301345</v>
      </c>
      <c r="K38" s="16" vm="3670">
        <f ca="1"/>
        <v>2.8</v>
      </c>
      <c r="L38" s="16" vm="3671">
        <f ca="1"/>
        <v>2.8895</v>
      </c>
      <c r="M38" s="16" vm="3672">
        <f ca="1"/>
        <v>2.46</v>
      </c>
      <c r="N38" s="16" vm="3668">
        <f ca="1"/>
        <v>2.52</v>
      </c>
    </row>
    <row r="39" spans="1:14" x14ac:dyDescent="0.4">
      <c r="A39" s="15">
        <f t="shared" ca="1" si="2"/>
        <v>295.89999999999998</v>
      </c>
      <c r="B39" s="16">
        <f t="shared" ca="1" si="0"/>
        <v>459.2</v>
      </c>
      <c r="C39" s="17">
        <f t="shared" ca="1" si="3"/>
        <v>-163.30000000000001</v>
      </c>
      <c r="D39" s="17">
        <f t="shared" si="4"/>
        <v>0</v>
      </c>
      <c r="E39" s="16">
        <f t="shared" si="1"/>
        <v>110</v>
      </c>
      <c r="F39" s="16"/>
      <c r="G39" s="16"/>
      <c r="H39" s="16" vm="3673">
        <f t="shared" ca="1" si="5"/>
        <v>2.69</v>
      </c>
      <c r="I39" s="16" vm="109">
        <f ca="1"/>
        <v>44589</v>
      </c>
      <c r="J39" s="16" vm="3674">
        <f ca="1"/>
        <v>362192</v>
      </c>
      <c r="K39" s="16" vm="3675">
        <f ca="1"/>
        <v>2.4900000000000002</v>
      </c>
      <c r="L39" s="16" vm="3676">
        <f ca="1"/>
        <v>2.7498999999999998</v>
      </c>
      <c r="M39" s="16" vm="3677">
        <f ca="1"/>
        <v>2.39</v>
      </c>
      <c r="N39" s="16" vm="3673">
        <f ca="1"/>
        <v>2.69</v>
      </c>
    </row>
    <row r="40" spans="1:14" x14ac:dyDescent="0.4">
      <c r="A40" s="15">
        <f t="shared" ca="1" si="2"/>
        <v>310.2</v>
      </c>
      <c r="B40" s="16">
        <f t="shared" ca="1" si="0"/>
        <v>459.2</v>
      </c>
      <c r="C40" s="17">
        <f t="shared" ca="1" si="3"/>
        <v>-149</v>
      </c>
      <c r="D40" s="17">
        <f t="shared" si="4"/>
        <v>0</v>
      </c>
      <c r="E40" s="16">
        <f t="shared" si="1"/>
        <v>110</v>
      </c>
      <c r="F40" s="16"/>
      <c r="G40" s="16"/>
      <c r="H40" s="16" vm="3678">
        <f t="shared" ca="1" si="5"/>
        <v>2.82</v>
      </c>
      <c r="I40" s="16" vm="115">
        <f ca="1"/>
        <v>44592</v>
      </c>
      <c r="J40" s="16" vm="3679">
        <f ca="1"/>
        <v>384084</v>
      </c>
      <c r="K40" s="16" vm="3657">
        <f ca="1"/>
        <v>2.7</v>
      </c>
      <c r="L40" s="16" vm="3680">
        <f ca="1"/>
        <v>2.93</v>
      </c>
      <c r="M40" s="16" vm="3681">
        <f ca="1"/>
        <v>2.63</v>
      </c>
      <c r="N40" s="16" vm="3678">
        <f ca="1"/>
        <v>2.82</v>
      </c>
    </row>
    <row r="41" spans="1:14" x14ac:dyDescent="0.4">
      <c r="A41" s="15">
        <f t="shared" ca="1" si="2"/>
        <v>332.2</v>
      </c>
      <c r="B41" s="16">
        <f t="shared" ca="1" si="0"/>
        <v>459.2</v>
      </c>
      <c r="C41" s="17">
        <f t="shared" ca="1" si="3"/>
        <v>-127</v>
      </c>
      <c r="D41" s="17">
        <f t="shared" si="4"/>
        <v>0</v>
      </c>
      <c r="E41" s="16">
        <f t="shared" si="1"/>
        <v>110</v>
      </c>
      <c r="F41" s="16"/>
      <c r="G41" s="16"/>
      <c r="H41" s="16" vm="3682">
        <f t="shared" ca="1" si="5"/>
        <v>3.02</v>
      </c>
      <c r="I41" s="16" vm="121">
        <f ca="1"/>
        <v>44593</v>
      </c>
      <c r="J41" s="16" vm="3683">
        <f ca="1"/>
        <v>349912</v>
      </c>
      <c r="K41" s="16" vm="3684">
        <f ca="1"/>
        <v>2.92</v>
      </c>
      <c r="L41" s="16" vm="3685">
        <f ca="1"/>
        <v>3.05</v>
      </c>
      <c r="M41" s="16" vm="3686">
        <f ca="1"/>
        <v>2.79</v>
      </c>
      <c r="N41" s="16" vm="3682">
        <f ca="1"/>
        <v>3.02</v>
      </c>
    </row>
    <row r="42" spans="1:14" x14ac:dyDescent="0.4">
      <c r="A42" s="15">
        <f t="shared" ca="1" si="2"/>
        <v>319</v>
      </c>
      <c r="B42" s="16">
        <f t="shared" ca="1" si="0"/>
        <v>459.2</v>
      </c>
      <c r="C42" s="17">
        <f t="shared" ca="1" si="3"/>
        <v>-140.19999999999999</v>
      </c>
      <c r="D42" s="17">
        <f t="shared" si="4"/>
        <v>0</v>
      </c>
      <c r="E42" s="16">
        <f t="shared" si="1"/>
        <v>110</v>
      </c>
      <c r="F42" s="16"/>
      <c r="G42" s="16"/>
      <c r="H42" s="16" vm="3662">
        <f t="shared" ca="1" si="5"/>
        <v>2.9</v>
      </c>
      <c r="I42" s="16" vm="127">
        <f ca="1"/>
        <v>44594</v>
      </c>
      <c r="J42" s="16" vm="3687">
        <f ca="1"/>
        <v>177019</v>
      </c>
      <c r="K42" s="16" vm="3688">
        <f ca="1"/>
        <v>3</v>
      </c>
      <c r="L42" s="16" vm="3689">
        <f ca="1"/>
        <v>3.0867</v>
      </c>
      <c r="M42" s="16" vm="3655">
        <f ca="1"/>
        <v>2.77</v>
      </c>
      <c r="N42" s="16" vm="3662">
        <f ca="1"/>
        <v>2.9</v>
      </c>
    </row>
    <row r="43" spans="1:14" x14ac:dyDescent="0.4">
      <c r="A43" s="15">
        <f t="shared" ca="1" si="2"/>
        <v>308</v>
      </c>
      <c r="B43" s="16">
        <f t="shared" ca="1" si="0"/>
        <v>459.2</v>
      </c>
      <c r="C43" s="17">
        <f t="shared" ca="1" si="3"/>
        <v>-151.19999999999999</v>
      </c>
      <c r="D43" s="17">
        <f t="shared" si="4"/>
        <v>0</v>
      </c>
      <c r="E43" s="16">
        <f t="shared" si="1"/>
        <v>110</v>
      </c>
      <c r="F43" s="16"/>
      <c r="G43" s="16"/>
      <c r="H43" s="16" vm="3670">
        <f t="shared" ca="1" si="5"/>
        <v>2.8</v>
      </c>
      <c r="I43" s="16" vm="131">
        <f ca="1"/>
        <v>44595</v>
      </c>
      <c r="J43" s="16" vm="3690">
        <f ca="1"/>
        <v>145464</v>
      </c>
      <c r="K43" s="16" vm="3691">
        <f ca="1"/>
        <v>2.76</v>
      </c>
      <c r="L43" s="16" vm="3650">
        <f ca="1"/>
        <v>2.89</v>
      </c>
      <c r="M43" s="16" vm="3692">
        <f ca="1"/>
        <v>2.67</v>
      </c>
      <c r="N43" s="16" vm="3670">
        <f ca="1"/>
        <v>2.8</v>
      </c>
    </row>
    <row r="44" spans="1:14" x14ac:dyDescent="0.4">
      <c r="A44" s="15">
        <f t="shared" ca="1" si="2"/>
        <v>327.8</v>
      </c>
      <c r="B44" s="16">
        <f t="shared" ca="1" si="0"/>
        <v>459.2</v>
      </c>
      <c r="C44" s="17">
        <f t="shared" ca="1" si="3"/>
        <v>-131.39999999999998</v>
      </c>
      <c r="D44" s="17">
        <f t="shared" si="4"/>
        <v>0</v>
      </c>
      <c r="E44" s="16">
        <f t="shared" si="1"/>
        <v>110</v>
      </c>
      <c r="F44" s="16"/>
      <c r="G44" s="16"/>
      <c r="H44" s="16" vm="3693">
        <f t="shared" ca="1" si="5"/>
        <v>2.98</v>
      </c>
      <c r="I44" s="16" vm="137">
        <f ca="1"/>
        <v>44596</v>
      </c>
      <c r="J44" s="16" vm="3694">
        <f ca="1"/>
        <v>638308</v>
      </c>
      <c r="K44" s="16" vm="3670">
        <f ca="1"/>
        <v>2.8</v>
      </c>
      <c r="L44" s="16" vm="3695">
        <f ca="1"/>
        <v>3.14</v>
      </c>
      <c r="M44" s="16" vm="3696">
        <f ca="1"/>
        <v>2.74</v>
      </c>
      <c r="N44" s="16" vm="3693">
        <f ca="1"/>
        <v>2.98</v>
      </c>
    </row>
    <row r="45" spans="1:14" x14ac:dyDescent="0.4">
      <c r="A45" s="15">
        <f t="shared" ca="1" si="2"/>
        <v>314.59999999999997</v>
      </c>
      <c r="B45" s="16">
        <f t="shared" ca="1" si="0"/>
        <v>459.2</v>
      </c>
      <c r="C45" s="17">
        <f t="shared" ca="1" si="3"/>
        <v>-144.60000000000002</v>
      </c>
      <c r="D45" s="17">
        <f t="shared" si="4"/>
        <v>0</v>
      </c>
      <c r="E45" s="16">
        <f t="shared" si="1"/>
        <v>110</v>
      </c>
      <c r="F45" s="16"/>
      <c r="G45" s="16"/>
      <c r="H45" s="16" vm="3697">
        <f t="shared" ca="1" si="5"/>
        <v>2.86</v>
      </c>
      <c r="I45" s="16" vm="143">
        <f ca="1"/>
        <v>44599</v>
      </c>
      <c r="J45" s="16" vm="3698">
        <f ca="1"/>
        <v>432515</v>
      </c>
      <c r="K45" s="16" vm="3666">
        <f ca="1"/>
        <v>2.95</v>
      </c>
      <c r="L45" s="16" vm="3699">
        <f ca="1"/>
        <v>3.12</v>
      </c>
      <c r="M45" s="16" vm="3697">
        <f ca="1"/>
        <v>2.86</v>
      </c>
      <c r="N45" s="16" vm="3697">
        <f ca="1"/>
        <v>2.86</v>
      </c>
    </row>
    <row r="46" spans="1:14" x14ac:dyDescent="0.4">
      <c r="A46" s="15">
        <f t="shared" ca="1" si="2"/>
        <v>310.2</v>
      </c>
      <c r="B46" s="16">
        <f t="shared" ca="1" si="0"/>
        <v>459.2</v>
      </c>
      <c r="C46" s="17">
        <f t="shared" ca="1" si="3"/>
        <v>-149</v>
      </c>
      <c r="D46" s="17">
        <f t="shared" si="4"/>
        <v>0</v>
      </c>
      <c r="E46" s="16">
        <f t="shared" si="1"/>
        <v>110</v>
      </c>
      <c r="F46" s="16"/>
      <c r="G46" s="16"/>
      <c r="H46" s="16" vm="3678">
        <f t="shared" ca="1" si="5"/>
        <v>2.82</v>
      </c>
      <c r="I46" s="16" vm="148">
        <f ca="1"/>
        <v>44600</v>
      </c>
      <c r="J46" s="16" vm="3700">
        <f ca="1"/>
        <v>241803</v>
      </c>
      <c r="K46" s="16" vm="3701">
        <f ca="1"/>
        <v>2.85</v>
      </c>
      <c r="L46" s="16" vm="3702">
        <f ca="1"/>
        <v>2.97</v>
      </c>
      <c r="M46" s="16" vm="3678">
        <f ca="1"/>
        <v>2.82</v>
      </c>
      <c r="N46" s="16" vm="3678">
        <f ca="1"/>
        <v>2.82</v>
      </c>
    </row>
    <row r="47" spans="1:14" x14ac:dyDescent="0.4">
      <c r="A47" s="15">
        <f t="shared" ca="1" si="2"/>
        <v>325.45</v>
      </c>
      <c r="B47" s="16">
        <f t="shared" ca="1" si="0"/>
        <v>473.34999999999997</v>
      </c>
      <c r="C47" s="17">
        <f t="shared" ca="1" si="3"/>
        <v>-147.89999999999998</v>
      </c>
      <c r="D47" s="17">
        <f t="shared" ca="1" si="4"/>
        <v>-1.3399999999999999</v>
      </c>
      <c r="E47" s="16">
        <f t="shared" si="1"/>
        <v>115</v>
      </c>
      <c r="F47" s="16">
        <v>5</v>
      </c>
      <c r="G47" s="16"/>
      <c r="H47" s="16" vm="3654">
        <f t="shared" ca="1" si="5"/>
        <v>2.83</v>
      </c>
      <c r="I47" s="16" vm="153">
        <f ca="1"/>
        <v>44601</v>
      </c>
      <c r="J47" s="16" vm="3703">
        <f ca="1"/>
        <v>668880</v>
      </c>
      <c r="K47" s="16" vm="3699">
        <f ca="1"/>
        <v>3.12</v>
      </c>
      <c r="L47" s="16" vm="3699">
        <f ca="1"/>
        <v>3.12</v>
      </c>
      <c r="M47" s="16" vm="3664">
        <f ca="1"/>
        <v>2.65</v>
      </c>
      <c r="N47" s="16" vm="3654">
        <f ca="1"/>
        <v>2.83</v>
      </c>
    </row>
    <row r="48" spans="1:14" x14ac:dyDescent="0.4">
      <c r="A48" s="15">
        <f t="shared" ca="1" si="2"/>
        <v>309.34999999999997</v>
      </c>
      <c r="B48" s="16">
        <f t="shared" ca="1" si="0"/>
        <v>473.34999999999997</v>
      </c>
      <c r="C48" s="17">
        <f t="shared" ca="1" si="3"/>
        <v>-164</v>
      </c>
      <c r="D48" s="17">
        <f t="shared" si="4"/>
        <v>0</v>
      </c>
      <c r="E48" s="16">
        <f t="shared" si="1"/>
        <v>115</v>
      </c>
      <c r="F48" s="16"/>
      <c r="G48" s="16"/>
      <c r="H48" s="16" vm="3673">
        <f t="shared" ca="1" si="5"/>
        <v>2.69</v>
      </c>
      <c r="I48" s="16" vm="159">
        <f ca="1"/>
        <v>44602</v>
      </c>
      <c r="J48" s="16" vm="3704">
        <f ca="1"/>
        <v>611884</v>
      </c>
      <c r="K48" s="16" vm="3705">
        <f ca="1"/>
        <v>2.84</v>
      </c>
      <c r="L48" s="16" vm="3706">
        <f ca="1"/>
        <v>2.9887000000000001</v>
      </c>
      <c r="M48" s="16" vm="3707">
        <f ca="1"/>
        <v>2.6894999999999998</v>
      </c>
      <c r="N48" s="16" vm="3673">
        <f ca="1"/>
        <v>2.69</v>
      </c>
    </row>
    <row r="49" spans="1:14" x14ac:dyDescent="0.4">
      <c r="A49" s="15">
        <f t="shared" ca="1" si="2"/>
        <v>299</v>
      </c>
      <c r="B49" s="16">
        <f t="shared" ca="1" si="0"/>
        <v>473.34999999999997</v>
      </c>
      <c r="C49" s="17">
        <f t="shared" ca="1" si="3"/>
        <v>-174.34999999999997</v>
      </c>
      <c r="D49" s="17">
        <f t="shared" si="4"/>
        <v>0</v>
      </c>
      <c r="E49" s="16">
        <f t="shared" si="1"/>
        <v>115</v>
      </c>
      <c r="F49" s="16"/>
      <c r="G49" s="16"/>
      <c r="H49" s="16" vm="3708">
        <f t="shared" ca="1" si="5"/>
        <v>2.6</v>
      </c>
      <c r="I49" s="16" vm="165">
        <f ca="1"/>
        <v>44603</v>
      </c>
      <c r="J49" s="16" vm="3709">
        <f ca="1"/>
        <v>171216</v>
      </c>
      <c r="K49" s="16" vm="3673">
        <f ca="1"/>
        <v>2.69</v>
      </c>
      <c r="L49" s="16" vm="3710">
        <f ca="1"/>
        <v>2.7749999999999999</v>
      </c>
      <c r="M49" s="16" vm="3711">
        <f ca="1"/>
        <v>2.57</v>
      </c>
      <c r="N49" s="16" vm="3708">
        <f ca="1"/>
        <v>2.6</v>
      </c>
    </row>
    <row r="50" spans="1:14" x14ac:dyDescent="0.4">
      <c r="A50" s="15">
        <f t="shared" ca="1" si="2"/>
        <v>308.20000000000005</v>
      </c>
      <c r="B50" s="16">
        <f t="shared" ca="1" si="0"/>
        <v>473.34999999999997</v>
      </c>
      <c r="C50" s="17">
        <f t="shared" ca="1" si="3"/>
        <v>-165.14999999999992</v>
      </c>
      <c r="D50" s="17">
        <f t="shared" si="4"/>
        <v>0</v>
      </c>
      <c r="E50" s="16">
        <f t="shared" si="1"/>
        <v>115</v>
      </c>
      <c r="F50" s="16"/>
      <c r="G50" s="16"/>
      <c r="H50" s="16" vm="3712">
        <f t="shared" ca="1" si="5"/>
        <v>2.68</v>
      </c>
      <c r="I50" s="16" vm="170">
        <f ca="1"/>
        <v>44606</v>
      </c>
      <c r="J50" s="16" vm="3713">
        <f ca="1"/>
        <v>252209</v>
      </c>
      <c r="K50" s="16" vm="3664">
        <f ca="1"/>
        <v>2.65</v>
      </c>
      <c r="L50" s="16" vm="3673">
        <f ca="1"/>
        <v>2.69</v>
      </c>
      <c r="M50" s="16" vm="3658">
        <f ca="1"/>
        <v>2.5099999999999998</v>
      </c>
      <c r="N50" s="16" vm="3712">
        <f ca="1"/>
        <v>2.68</v>
      </c>
    </row>
    <row r="51" spans="1:14" x14ac:dyDescent="0.4">
      <c r="A51" s="15">
        <f t="shared" ca="1" si="2"/>
        <v>316.25</v>
      </c>
      <c r="B51" s="16">
        <f t="shared" ca="1" si="0"/>
        <v>473.34999999999997</v>
      </c>
      <c r="C51" s="17">
        <f t="shared" ca="1" si="3"/>
        <v>-157.09999999999997</v>
      </c>
      <c r="D51" s="17">
        <f t="shared" si="4"/>
        <v>0</v>
      </c>
      <c r="E51" s="16">
        <f t="shared" si="1"/>
        <v>115</v>
      </c>
      <c r="F51" s="16"/>
      <c r="G51" s="16"/>
      <c r="H51" s="16" vm="3714">
        <f t="shared" ca="1" si="5"/>
        <v>2.75</v>
      </c>
      <c r="I51" s="16" vm="175">
        <f ca="1"/>
        <v>44607</v>
      </c>
      <c r="J51" s="16" vm="3715">
        <f ca="1"/>
        <v>213852</v>
      </c>
      <c r="K51" s="16" vm="3712">
        <f ca="1"/>
        <v>2.68</v>
      </c>
      <c r="L51" s="16" vm="3655">
        <f ca="1"/>
        <v>2.77</v>
      </c>
      <c r="M51" s="16" vm="3708">
        <f ca="1"/>
        <v>2.6</v>
      </c>
      <c r="N51" s="16" vm="3714">
        <f ca="1"/>
        <v>2.75</v>
      </c>
    </row>
    <row r="52" spans="1:14" x14ac:dyDescent="0.4">
      <c r="A52" s="15">
        <f t="shared" ca="1" si="2"/>
        <v>309.34999999999997</v>
      </c>
      <c r="B52" s="16">
        <f t="shared" ca="1" si="0"/>
        <v>473.34999999999997</v>
      </c>
      <c r="C52" s="17">
        <f t="shared" ca="1" si="3"/>
        <v>-164</v>
      </c>
      <c r="D52" s="17">
        <f t="shared" si="4"/>
        <v>0</v>
      </c>
      <c r="E52" s="16">
        <f t="shared" si="1"/>
        <v>115</v>
      </c>
      <c r="F52" s="16"/>
      <c r="G52" s="16"/>
      <c r="H52" s="16" vm="3673">
        <f t="shared" ca="1" si="5"/>
        <v>2.69</v>
      </c>
      <c r="I52" s="16" vm="181">
        <f ca="1"/>
        <v>44608</v>
      </c>
      <c r="J52" s="16" vm="3716">
        <f ca="1"/>
        <v>192209</v>
      </c>
      <c r="K52" s="16" vm="3655">
        <f ca="1"/>
        <v>2.77</v>
      </c>
      <c r="L52" s="16" vm="3717">
        <f ca="1"/>
        <v>2.7738</v>
      </c>
      <c r="M52" s="16" vm="3663">
        <f ca="1"/>
        <v>2.62</v>
      </c>
      <c r="N52" s="16" vm="3673">
        <f ca="1"/>
        <v>2.69</v>
      </c>
    </row>
    <row r="53" spans="1:14" x14ac:dyDescent="0.4">
      <c r="A53" s="15">
        <f t="shared" ca="1" si="2"/>
        <v>310.5</v>
      </c>
      <c r="B53" s="16">
        <f t="shared" ca="1" si="0"/>
        <v>473.34999999999997</v>
      </c>
      <c r="C53" s="17">
        <f t="shared" ca="1" si="3"/>
        <v>-162.84999999999997</v>
      </c>
      <c r="D53" s="17">
        <f t="shared" si="4"/>
        <v>0</v>
      </c>
      <c r="E53" s="16">
        <f t="shared" si="1"/>
        <v>115</v>
      </c>
      <c r="F53" s="16"/>
      <c r="G53" s="16"/>
      <c r="H53" s="16" vm="3657">
        <f t="shared" ca="1" si="5"/>
        <v>2.7</v>
      </c>
      <c r="I53" s="16" vm="186">
        <f ca="1"/>
        <v>44609</v>
      </c>
      <c r="J53" s="16" vm="3718">
        <f ca="1"/>
        <v>681354</v>
      </c>
      <c r="K53" s="16" vm="3686">
        <f ca="1"/>
        <v>2.79</v>
      </c>
      <c r="L53" s="16" vm="3719">
        <f ca="1"/>
        <v>2.96</v>
      </c>
      <c r="M53" s="16" vm="3664">
        <f ca="1"/>
        <v>2.65</v>
      </c>
      <c r="N53" s="16" vm="3657">
        <f ca="1"/>
        <v>2.7</v>
      </c>
    </row>
    <row r="54" spans="1:14" x14ac:dyDescent="0.4">
      <c r="A54" s="15">
        <f t="shared" ca="1" si="2"/>
        <v>290.95</v>
      </c>
      <c r="B54" s="16">
        <f t="shared" ca="1" si="0"/>
        <v>473.34999999999997</v>
      </c>
      <c r="C54" s="17">
        <f t="shared" ca="1" si="3"/>
        <v>-182.39999999999998</v>
      </c>
      <c r="D54" s="17">
        <f t="shared" si="4"/>
        <v>0</v>
      </c>
      <c r="E54" s="16">
        <f t="shared" si="1"/>
        <v>115</v>
      </c>
      <c r="F54" s="16"/>
      <c r="G54" s="16"/>
      <c r="H54" s="16" vm="3720">
        <f t="shared" ca="1" si="5"/>
        <v>2.5299999999999998</v>
      </c>
      <c r="I54" s="16" vm="192">
        <f ca="1"/>
        <v>44610</v>
      </c>
      <c r="J54" s="16" vm="3721">
        <f ca="1"/>
        <v>150632</v>
      </c>
      <c r="K54" s="16" vm="3722">
        <f ca="1"/>
        <v>2.66</v>
      </c>
      <c r="L54" s="16" vm="3723">
        <f ca="1"/>
        <v>2.7801</v>
      </c>
      <c r="M54" s="16" vm="3720">
        <f ca="1"/>
        <v>2.5299999999999998</v>
      </c>
      <c r="N54" s="16" vm="3720">
        <f ca="1"/>
        <v>2.5299999999999998</v>
      </c>
    </row>
    <row r="55" spans="1:14" x14ac:dyDescent="0.4">
      <c r="A55" s="15">
        <f t="shared" ca="1" si="2"/>
        <v>249.00000000000003</v>
      </c>
      <c r="B55" s="16">
        <f t="shared" ca="1" si="0"/>
        <v>435.99999999999994</v>
      </c>
      <c r="C55" s="17">
        <f t="shared" ca="1" si="3"/>
        <v>-186.99999999999991</v>
      </c>
      <c r="D55" s="17">
        <f t="shared" ca="1" si="4"/>
        <v>1.6799999999999997</v>
      </c>
      <c r="E55" s="16">
        <f t="shared" si="1"/>
        <v>100</v>
      </c>
      <c r="F55" s="16"/>
      <c r="G55" s="16">
        <v>15</v>
      </c>
      <c r="H55" s="16" vm="3675">
        <f t="shared" ca="1" si="5"/>
        <v>2.4900000000000002</v>
      </c>
      <c r="I55" s="16" vm="197">
        <f ca="1"/>
        <v>44614</v>
      </c>
      <c r="J55" s="16" vm="3724">
        <f ca="1"/>
        <v>202376</v>
      </c>
      <c r="K55" s="16" vm="3725">
        <f ca="1"/>
        <v>2.4700000000000002</v>
      </c>
      <c r="L55" s="16" vm="3726">
        <f ca="1"/>
        <v>2.5998999999999999</v>
      </c>
      <c r="M55" s="16" vm="3727">
        <f ca="1"/>
        <v>2.35</v>
      </c>
      <c r="N55" s="16" vm="3675">
        <f ca="1"/>
        <v>2.4900000000000002</v>
      </c>
    </row>
    <row r="56" spans="1:14" x14ac:dyDescent="0.4">
      <c r="A56" s="15">
        <f t="shared" ca="1" si="2"/>
        <v>223</v>
      </c>
      <c r="B56" s="16">
        <f t="shared" ca="1" si="0"/>
        <v>435.99999999999994</v>
      </c>
      <c r="C56" s="17">
        <f t="shared" ca="1" si="3"/>
        <v>-212.99999999999994</v>
      </c>
      <c r="D56" s="17">
        <f t="shared" si="4"/>
        <v>0</v>
      </c>
      <c r="E56" s="16">
        <f t="shared" si="1"/>
        <v>100</v>
      </c>
      <c r="F56" s="16"/>
      <c r="G56" s="16"/>
      <c r="H56" s="16" vm="3728">
        <f t="shared" ca="1" si="5"/>
        <v>2.23</v>
      </c>
      <c r="I56" s="16" vm="201">
        <f ca="1"/>
        <v>44615</v>
      </c>
      <c r="J56" s="16" vm="3729">
        <f ca="1"/>
        <v>152068</v>
      </c>
      <c r="K56" s="16" vm="3675">
        <f ca="1"/>
        <v>2.4900000000000002</v>
      </c>
      <c r="L56" s="16" vm="3730">
        <f ca="1"/>
        <v>2.5449000000000002</v>
      </c>
      <c r="M56" s="16" vm="3728">
        <f ca="1"/>
        <v>2.23</v>
      </c>
      <c r="N56" s="16" vm="3728">
        <f ca="1"/>
        <v>2.23</v>
      </c>
    </row>
    <row r="57" spans="1:14" x14ac:dyDescent="0.4">
      <c r="A57" s="15">
        <f t="shared" ca="1" si="2"/>
        <v>225</v>
      </c>
      <c r="B57" s="16">
        <f t="shared" ca="1" si="0"/>
        <v>435.99999999999994</v>
      </c>
      <c r="C57" s="17">
        <f t="shared" ca="1" si="3"/>
        <v>-210.99999999999994</v>
      </c>
      <c r="D57" s="17">
        <f t="shared" si="4"/>
        <v>0</v>
      </c>
      <c r="E57" s="16">
        <f t="shared" si="1"/>
        <v>100</v>
      </c>
      <c r="F57" s="16"/>
      <c r="G57" s="16"/>
      <c r="H57" s="16" vm="3731">
        <f t="shared" ca="1" si="5"/>
        <v>2.25</v>
      </c>
      <c r="I57" s="16" vm="207">
        <f ca="1"/>
        <v>44616</v>
      </c>
      <c r="J57" s="16" vm="3732">
        <f ca="1"/>
        <v>249856</v>
      </c>
      <c r="K57" s="16" vm="3733">
        <f ca="1"/>
        <v>2.0499999999999998</v>
      </c>
      <c r="L57" s="16" vm="3734">
        <f ca="1"/>
        <v>2.34</v>
      </c>
      <c r="M57" s="16" vm="3735">
        <f ca="1"/>
        <v>2.04</v>
      </c>
      <c r="N57" s="16" vm="3731">
        <f ca="1"/>
        <v>2.25</v>
      </c>
    </row>
    <row r="58" spans="1:14" x14ac:dyDescent="0.4">
      <c r="A58" s="15">
        <f t="shared" ca="1" si="2"/>
        <v>218.00000000000003</v>
      </c>
      <c r="B58" s="16">
        <f t="shared" ca="1" si="0"/>
        <v>435.99999999999994</v>
      </c>
      <c r="C58" s="17">
        <f t="shared" ca="1" si="3"/>
        <v>-217.99999999999991</v>
      </c>
      <c r="D58" s="17">
        <f t="shared" si="4"/>
        <v>0</v>
      </c>
      <c r="E58" s="16">
        <f t="shared" si="1"/>
        <v>100</v>
      </c>
      <c r="F58" s="16"/>
      <c r="G58" s="16"/>
      <c r="H58" s="16" vm="3736">
        <f t="shared" ca="1" si="5"/>
        <v>2.1800000000000002</v>
      </c>
      <c r="I58" s="16" vm="213">
        <f ca="1"/>
        <v>44617</v>
      </c>
      <c r="J58" s="16" vm="3737">
        <f ca="1"/>
        <v>206973</v>
      </c>
      <c r="K58" s="16" vm="3738">
        <f ca="1"/>
        <v>2.36</v>
      </c>
      <c r="L58" s="16" vm="3738">
        <f ca="1"/>
        <v>2.36</v>
      </c>
      <c r="M58" s="16" vm="3739">
        <f ca="1"/>
        <v>2.12</v>
      </c>
      <c r="N58" s="16" vm="3736">
        <f ca="1"/>
        <v>2.1800000000000002</v>
      </c>
    </row>
    <row r="59" spans="1:14" x14ac:dyDescent="0.4">
      <c r="A59" s="15">
        <f t="shared" ca="1" si="2"/>
        <v>217</v>
      </c>
      <c r="B59" s="16">
        <f t="shared" ca="1" si="0"/>
        <v>435.99999999999994</v>
      </c>
      <c r="C59" s="17">
        <f t="shared" ca="1" si="3"/>
        <v>-218.99999999999994</v>
      </c>
      <c r="D59" s="17">
        <f t="shared" si="4"/>
        <v>0</v>
      </c>
      <c r="E59" s="16">
        <f t="shared" si="1"/>
        <v>100</v>
      </c>
      <c r="F59" s="16"/>
      <c r="G59" s="16"/>
      <c r="H59" s="16" vm="3740">
        <f t="shared" ca="1" si="5"/>
        <v>2.17</v>
      </c>
      <c r="I59" s="16" vm="219">
        <f ca="1"/>
        <v>44620</v>
      </c>
      <c r="J59" s="16" vm="3741">
        <f ca="1"/>
        <v>156771</v>
      </c>
      <c r="K59" s="16" vm="3740">
        <f ca="1"/>
        <v>2.17</v>
      </c>
      <c r="L59" s="16" vm="3742">
        <f ca="1"/>
        <v>2.29</v>
      </c>
      <c r="M59" s="16" vm="3743">
        <f ca="1"/>
        <v>2.1444999999999999</v>
      </c>
      <c r="N59" s="16" vm="3740">
        <f ca="1"/>
        <v>2.17</v>
      </c>
    </row>
    <row r="60" spans="1:14" x14ac:dyDescent="0.4">
      <c r="A60" s="15">
        <f t="shared" ca="1" si="2"/>
        <v>222.00000000000003</v>
      </c>
      <c r="B60" s="16">
        <f t="shared" ca="1" si="0"/>
        <v>435.99999999999994</v>
      </c>
      <c r="C60" s="17">
        <f t="shared" ca="1" si="3"/>
        <v>-213.99999999999991</v>
      </c>
      <c r="D60" s="17">
        <f t="shared" si="4"/>
        <v>0</v>
      </c>
      <c r="E60" s="16">
        <f t="shared" si="1"/>
        <v>100</v>
      </c>
      <c r="F60" s="16"/>
      <c r="G60" s="16"/>
      <c r="H60" s="16" vm="3744">
        <f t="shared" ca="1" si="5"/>
        <v>2.2200000000000002</v>
      </c>
      <c r="I60" s="16" vm="225">
        <f ca="1"/>
        <v>44621</v>
      </c>
      <c r="J60" s="16" vm="3745">
        <f ca="1"/>
        <v>81739</v>
      </c>
      <c r="K60" s="16" vm="3740">
        <f ca="1"/>
        <v>2.17</v>
      </c>
      <c r="L60" s="16" vm="3728">
        <f ca="1"/>
        <v>2.23</v>
      </c>
      <c r="M60" s="16" vm="3746">
        <f ca="1"/>
        <v>2.16</v>
      </c>
      <c r="N60" s="16" vm="3744">
        <f ca="1"/>
        <v>2.2200000000000002</v>
      </c>
    </row>
    <row r="61" spans="1:14" x14ac:dyDescent="0.4">
      <c r="A61" s="15">
        <f t="shared" ca="1" si="2"/>
        <v>225.99999999999997</v>
      </c>
      <c r="B61" s="16">
        <f t="shared" ca="1" si="0"/>
        <v>435.99999999999994</v>
      </c>
      <c r="C61" s="17">
        <f t="shared" ca="1" si="3"/>
        <v>-209.99999999999997</v>
      </c>
      <c r="D61" s="17">
        <f t="shared" si="4"/>
        <v>0</v>
      </c>
      <c r="E61" s="16">
        <f t="shared" si="1"/>
        <v>100</v>
      </c>
      <c r="F61" s="16"/>
      <c r="G61" s="16"/>
      <c r="H61" s="16" vm="3747">
        <f t="shared" ca="1" si="5"/>
        <v>2.2599999999999998</v>
      </c>
      <c r="I61" s="16" vm="229">
        <f ca="1"/>
        <v>44622</v>
      </c>
      <c r="J61" s="16" vm="3748">
        <f ca="1"/>
        <v>146701</v>
      </c>
      <c r="K61" s="16" vm="3749">
        <f ca="1"/>
        <v>2.2799999999999998</v>
      </c>
      <c r="L61" s="16" vm="3734">
        <f ca="1"/>
        <v>2.34</v>
      </c>
      <c r="M61" s="16" vm="3746">
        <f ca="1"/>
        <v>2.16</v>
      </c>
      <c r="N61" s="16" vm="3747">
        <f ca="1"/>
        <v>2.2599999999999998</v>
      </c>
    </row>
    <row r="62" spans="1:14" x14ac:dyDescent="0.4">
      <c r="A62" s="15">
        <f t="shared" ca="1" si="2"/>
        <v>222.00000000000003</v>
      </c>
      <c r="B62" s="16">
        <f t="shared" ca="1" si="0"/>
        <v>435.99999999999994</v>
      </c>
      <c r="C62" s="17">
        <f t="shared" ca="1" si="3"/>
        <v>-213.99999999999991</v>
      </c>
      <c r="D62" s="17">
        <f t="shared" si="4"/>
        <v>0</v>
      </c>
      <c r="E62" s="16">
        <f t="shared" si="1"/>
        <v>100</v>
      </c>
      <c r="F62" s="16"/>
      <c r="G62" s="16"/>
      <c r="H62" s="16" vm="3744">
        <f t="shared" ca="1" si="5"/>
        <v>2.2200000000000002</v>
      </c>
      <c r="I62" s="16" vm="235">
        <f ca="1"/>
        <v>44623</v>
      </c>
      <c r="J62" s="16" vm="3750">
        <f ca="1"/>
        <v>74369</v>
      </c>
      <c r="K62" s="16" vm="3734">
        <f ca="1"/>
        <v>2.34</v>
      </c>
      <c r="L62" s="16" vm="3751">
        <f ca="1"/>
        <v>2.3479999999999999</v>
      </c>
      <c r="M62" s="16" vm="3752">
        <f ca="1"/>
        <v>2.19</v>
      </c>
      <c r="N62" s="16" vm="3744">
        <f ca="1"/>
        <v>2.2200000000000002</v>
      </c>
    </row>
    <row r="63" spans="1:14" x14ac:dyDescent="0.4">
      <c r="A63" s="15">
        <f t="shared" ca="1" si="2"/>
        <v>208</v>
      </c>
      <c r="B63" s="16">
        <f t="shared" ca="1" si="0"/>
        <v>435.99999999999994</v>
      </c>
      <c r="C63" s="17">
        <f t="shared" ca="1" si="3"/>
        <v>-227.99999999999994</v>
      </c>
      <c r="D63" s="17">
        <f t="shared" si="4"/>
        <v>0</v>
      </c>
      <c r="E63" s="16">
        <f t="shared" si="1"/>
        <v>100</v>
      </c>
      <c r="F63" s="16"/>
      <c r="G63" s="16"/>
      <c r="H63" s="16" vm="3753">
        <f t="shared" ca="1" si="5"/>
        <v>2.08</v>
      </c>
      <c r="I63" s="16" vm="240">
        <f ca="1"/>
        <v>44624</v>
      </c>
      <c r="J63" s="16" vm="3754">
        <f ca="1"/>
        <v>191958</v>
      </c>
      <c r="K63" s="16" vm="3736">
        <f ca="1"/>
        <v>2.1800000000000002</v>
      </c>
      <c r="L63" s="16" vm="3744">
        <f ca="1"/>
        <v>2.2200000000000002</v>
      </c>
      <c r="M63" s="16" vm="3755">
        <f ca="1"/>
        <v>2</v>
      </c>
      <c r="N63" s="16" vm="3753">
        <f ca="1"/>
        <v>2.08</v>
      </c>
    </row>
    <row r="64" spans="1:14" x14ac:dyDescent="0.4">
      <c r="A64" s="15">
        <f t="shared" ca="1" si="2"/>
        <v>184</v>
      </c>
      <c r="B64" s="16">
        <f t="shared" ca="1" si="0"/>
        <v>435.99999999999994</v>
      </c>
      <c r="C64" s="17">
        <f t="shared" ca="1" si="3"/>
        <v>-251.99999999999994</v>
      </c>
      <c r="D64" s="17">
        <f t="shared" si="4"/>
        <v>0</v>
      </c>
      <c r="E64" s="16">
        <f t="shared" si="1"/>
        <v>100</v>
      </c>
      <c r="F64" s="16"/>
      <c r="G64" s="16"/>
      <c r="H64" s="16" vm="3756">
        <f t="shared" ca="1" si="5"/>
        <v>1.84</v>
      </c>
      <c r="I64" s="16" vm="246">
        <f ca="1"/>
        <v>44627</v>
      </c>
      <c r="J64" s="16" vm="3757">
        <f ca="1"/>
        <v>371131</v>
      </c>
      <c r="K64" s="16" vm="3755">
        <f ca="1"/>
        <v>2</v>
      </c>
      <c r="L64" s="16" vm="3755">
        <f ca="1"/>
        <v>2</v>
      </c>
      <c r="M64" s="16" vm="3758">
        <f ca="1"/>
        <v>1.82</v>
      </c>
      <c r="N64" s="16" vm="3756">
        <f ca="1"/>
        <v>1.84</v>
      </c>
    </row>
    <row r="65" spans="1:14" x14ac:dyDescent="0.4">
      <c r="A65" s="15">
        <f t="shared" ca="1" si="2"/>
        <v>181</v>
      </c>
      <c r="B65" s="16">
        <f t="shared" ca="1" si="0"/>
        <v>435.99999999999994</v>
      </c>
      <c r="C65" s="17">
        <f t="shared" ca="1" si="3"/>
        <v>-254.99999999999994</v>
      </c>
      <c r="D65" s="17">
        <f t="shared" si="4"/>
        <v>0</v>
      </c>
      <c r="E65" s="16">
        <f t="shared" si="1"/>
        <v>100</v>
      </c>
      <c r="F65" s="16"/>
      <c r="G65" s="16"/>
      <c r="H65" s="16" vm="3759">
        <f t="shared" ca="1" si="5"/>
        <v>1.81</v>
      </c>
      <c r="I65" s="16" vm="252">
        <f ca="1"/>
        <v>44628</v>
      </c>
      <c r="J65" s="16" vm="3760">
        <f ca="1"/>
        <v>233390</v>
      </c>
      <c r="K65" s="16" vm="3761">
        <f ca="1"/>
        <v>1.99</v>
      </c>
      <c r="L65" s="16" vm="3755">
        <f ca="1"/>
        <v>2</v>
      </c>
      <c r="M65" s="16" vm="3762">
        <f ca="1"/>
        <v>1.79</v>
      </c>
      <c r="N65" s="16" vm="3759">
        <f ca="1"/>
        <v>1.81</v>
      </c>
    </row>
    <row r="66" spans="1:14" x14ac:dyDescent="0.4">
      <c r="A66" s="15">
        <f t="shared" ca="1" si="2"/>
        <v>193</v>
      </c>
      <c r="B66" s="16">
        <f t="shared" ca="1" si="0"/>
        <v>435.99999999999994</v>
      </c>
      <c r="C66" s="17">
        <f t="shared" ca="1" si="3"/>
        <v>-242.99999999999994</v>
      </c>
      <c r="D66" s="17">
        <f t="shared" si="4"/>
        <v>0</v>
      </c>
      <c r="E66" s="16">
        <f t="shared" si="1"/>
        <v>100</v>
      </c>
      <c r="F66" s="16"/>
      <c r="G66" s="16"/>
      <c r="H66" s="16" vm="3763">
        <f t="shared" ca="1" si="5"/>
        <v>1.93</v>
      </c>
      <c r="I66" s="16" vm="258">
        <f ca="1"/>
        <v>44629</v>
      </c>
      <c r="J66" s="16" vm="3764">
        <f ca="1"/>
        <v>345709</v>
      </c>
      <c r="K66" s="16" vm="3765">
        <f ca="1"/>
        <v>1.9</v>
      </c>
      <c r="L66" s="16" vm="3761">
        <f ca="1"/>
        <v>1.99</v>
      </c>
      <c r="M66" s="16" vm="3766">
        <f ca="1"/>
        <v>1.86</v>
      </c>
      <c r="N66" s="16" vm="3763">
        <f ca="1"/>
        <v>1.93</v>
      </c>
    </row>
    <row r="67" spans="1:14" x14ac:dyDescent="0.4">
      <c r="A67" s="15">
        <f t="shared" ca="1" si="2"/>
        <v>202</v>
      </c>
      <c r="B67" s="16">
        <f t="shared" ca="1" si="0"/>
        <v>435.99999999999994</v>
      </c>
      <c r="C67" s="17">
        <f t="shared" ca="1" si="3"/>
        <v>-233.99999999999994</v>
      </c>
      <c r="D67" s="17">
        <f t="shared" si="4"/>
        <v>0</v>
      </c>
      <c r="E67" s="16">
        <f t="shared" si="1"/>
        <v>100</v>
      </c>
      <c r="F67" s="16"/>
      <c r="G67" s="16"/>
      <c r="H67" s="16" vm="3767">
        <f t="shared" ca="1" si="5"/>
        <v>2.02</v>
      </c>
      <c r="I67" s="16" vm="264">
        <f ca="1"/>
        <v>44630</v>
      </c>
      <c r="J67" s="16" vm="3768">
        <f ca="1"/>
        <v>198322</v>
      </c>
      <c r="K67" s="16" vm="3763">
        <f ca="1"/>
        <v>1.93</v>
      </c>
      <c r="L67" s="16" vm="3733">
        <f ca="1"/>
        <v>2.0499999999999998</v>
      </c>
      <c r="M67" s="16" vm="3769">
        <f ca="1"/>
        <v>1.85</v>
      </c>
      <c r="N67" s="16" vm="3767">
        <f ca="1"/>
        <v>2.02</v>
      </c>
    </row>
    <row r="68" spans="1:14" x14ac:dyDescent="0.4">
      <c r="I68" s="10" vm="269">
        <f ca="1"/>
        <v>44631</v>
      </c>
      <c r="J68" s="10" vm="3770">
        <f ca="1"/>
        <v>174694</v>
      </c>
      <c r="K68" s="10" vm="3771">
        <f ca="1"/>
        <v>2.0099999999999998</v>
      </c>
      <c r="L68" s="10" vm="3772">
        <f ca="1"/>
        <v>2.15</v>
      </c>
      <c r="M68" s="10" vm="3773">
        <f ca="1"/>
        <v>1.8</v>
      </c>
      <c r="N68" s="10" vm="3773">
        <f ca="1"/>
        <v>1.8</v>
      </c>
    </row>
  </sheetData>
  <conditionalFormatting sqref="C21:D21 C22:C66 D22:D67">
    <cfRule type="cellIs" dxfId="19" priority="3" operator="greaterThan">
      <formula>0</formula>
    </cfRule>
    <cfRule type="cellIs" dxfId="18" priority="4" operator="lessThan">
      <formula>0</formula>
    </cfRule>
  </conditionalFormatting>
  <conditionalFormatting sqref="C67">
    <cfRule type="cellIs" dxfId="17" priority="1" operator="greaterThan">
      <formula>0</formula>
    </cfRule>
    <cfRule type="cellIs" dxfId="16" priority="2" operator="lessThan">
      <formula>0</formula>
    </cfRule>
  </conditionalFormatting>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43871-9629-4B7B-9250-DCB036D00762}">
  <dimension ref="A1:N68"/>
  <sheetViews>
    <sheetView zoomScale="66" zoomScaleNormal="55" workbookViewId="0">
      <selection activeCell="I20" sqref="I20:N20"/>
    </sheetView>
  </sheetViews>
  <sheetFormatPr defaultColWidth="8.86328125" defaultRowHeight="13.9" x14ac:dyDescent="0.4"/>
  <cols>
    <col min="1" max="1" width="18.6640625" style="10" bestFit="1" customWidth="1"/>
    <col min="2" max="2" width="14.3984375" style="10" customWidth="1"/>
    <col min="3" max="3" width="13.59765625" style="10" customWidth="1"/>
    <col min="4" max="4" width="15.86328125" style="10" customWidth="1"/>
    <col min="5" max="5" width="35.796875" style="10" customWidth="1"/>
    <col min="6" max="6" width="18.9296875" style="10" customWidth="1"/>
    <col min="7" max="7" width="14.265625" style="10" customWidth="1"/>
    <col min="8" max="8" width="21.1328125" style="10" customWidth="1"/>
    <col min="9" max="9" width="12.6640625" style="10" customWidth="1"/>
    <col min="10" max="10" width="15.19921875" style="10" customWidth="1"/>
    <col min="11" max="11" width="13.33203125" style="10" customWidth="1"/>
    <col min="12" max="14" width="12.1328125" style="10" customWidth="1"/>
    <col min="15" max="16384" width="8.86328125" style="10"/>
  </cols>
  <sheetData>
    <row r="1" spans="1:14" ht="30.4" x14ac:dyDescent="0.8">
      <c r="A1" s="21" t="e" vm="3774">
        <v>#VALUE!</v>
      </c>
      <c r="B1" s="19"/>
      <c r="C1" s="19"/>
      <c r="D1" s="19"/>
      <c r="E1" s="19"/>
      <c r="F1" s="19"/>
      <c r="G1" s="19"/>
      <c r="H1" s="19"/>
      <c r="I1" s="19"/>
      <c r="J1" s="19"/>
      <c r="K1" s="19"/>
      <c r="L1" s="19"/>
      <c r="M1" s="19"/>
      <c r="N1" s="19"/>
    </row>
    <row r="3" spans="1:14" ht="18.75" x14ac:dyDescent="0.5">
      <c r="A3" s="11" t="s">
        <v>96</v>
      </c>
      <c r="B3" s="12">
        <f ca="1">MIN(N21:N66)</f>
        <v>4.08</v>
      </c>
      <c r="E3" s="11" t="s">
        <v>122</v>
      </c>
      <c r="F3" s="12">
        <f ca="1">SUM(A21:A67)</f>
        <v>24605</v>
      </c>
      <c r="I3" s="13">
        <v>44562</v>
      </c>
    </row>
    <row r="4" spans="1:14" ht="18.75" x14ac:dyDescent="0.5">
      <c r="A4" s="11" t="s">
        <v>97</v>
      </c>
      <c r="B4" s="14">
        <f ca="1">MAX(N21:N66)</f>
        <v>5.5</v>
      </c>
    </row>
    <row r="6" spans="1:14" x14ac:dyDescent="0.4">
      <c r="A6" s="10" t="s">
        <v>85</v>
      </c>
    </row>
    <row r="17" spans="1:14" x14ac:dyDescent="0.4">
      <c r="B17" s="10" t="s">
        <v>99</v>
      </c>
      <c r="C17" s="10" t="s">
        <v>95</v>
      </c>
    </row>
    <row r="18" spans="1:14" x14ac:dyDescent="0.4">
      <c r="A18" s="10" t="s">
        <v>86</v>
      </c>
      <c r="B18" s="10">
        <v>21</v>
      </c>
      <c r="C18" s="10">
        <v>22</v>
      </c>
    </row>
    <row r="20" spans="1:14" ht="15" x14ac:dyDescent="0.4">
      <c r="A20" s="20" t="s">
        <v>87</v>
      </c>
      <c r="B20" s="20" t="s">
        <v>88</v>
      </c>
      <c r="C20" s="20" t="s">
        <v>89</v>
      </c>
      <c r="D20" s="20" t="s">
        <v>95</v>
      </c>
      <c r="E20" s="20" t="s">
        <v>123</v>
      </c>
      <c r="F20" s="20" t="s">
        <v>90</v>
      </c>
      <c r="G20" s="20" t="s">
        <v>91</v>
      </c>
      <c r="H20" s="20" t="s">
        <v>92</v>
      </c>
      <c r="I20" s="22" t="str" cm="1">
        <f t="array" aca="1" ref="I20:N68" ca="1">_xlfn.STOCKHISTORY(A1,I3,TODAY(),0,1,0,5,2,3,4,1)</f>
        <v>Date</v>
      </c>
      <c r="J20" s="22" t="str">
        <f ca="1"/>
        <v>Volume</v>
      </c>
      <c r="K20" s="22" t="str">
        <f ca="1"/>
        <v>Open</v>
      </c>
      <c r="L20" s="22" t="str">
        <f ca="1"/>
        <v>High</v>
      </c>
      <c r="M20" s="22" t="str">
        <f ca="1"/>
        <v>Low</v>
      </c>
      <c r="N20" s="22" t="str">
        <f ca="1"/>
        <v>Close</v>
      </c>
    </row>
    <row r="21" spans="1:14" x14ac:dyDescent="0.4">
      <c r="A21" s="15">
        <f ca="1">E21*N21</f>
        <v>503</v>
      </c>
      <c r="B21" s="16">
        <f t="shared" ref="B21:B67" ca="1" si="0">IF(ROW()=B$18,(F21*H21)-(G21*H21),(F21*H21)-(G21*H21)+B20)</f>
        <v>503</v>
      </c>
      <c r="C21" s="17">
        <f ca="1">A21-B21</f>
        <v>0</v>
      </c>
      <c r="D21" s="17">
        <f>IF(AND(F21&gt;0,ROW()&gt;C$18),N21-$N$21,0)-IF(AND(G21&gt;0,ROW()&gt;C$18),N21-$N$21,0)</f>
        <v>0</v>
      </c>
      <c r="E21" s="16">
        <f t="shared" ref="E21:E67" si="1">IF(ROW()=B$18,F21-G21,(F21-G21)+E20)</f>
        <v>100</v>
      </c>
      <c r="F21" s="16">
        <v>100</v>
      </c>
      <c r="G21" s="16"/>
      <c r="H21" s="16" vm="3775">
        <f ca="1">N21</f>
        <v>5.03</v>
      </c>
      <c r="I21" s="16" vm="3">
        <f ca="1"/>
        <v>44564</v>
      </c>
      <c r="J21" s="16" vm="3776">
        <f ca="1"/>
        <v>162731</v>
      </c>
      <c r="K21" s="16" vm="3777">
        <f ca="1"/>
        <v>5.17</v>
      </c>
      <c r="L21" s="16" vm="3778">
        <f ca="1"/>
        <v>5.24</v>
      </c>
      <c r="M21" s="16" vm="3779">
        <f ca="1"/>
        <v>4.97</v>
      </c>
      <c r="N21" s="16" vm="3775">
        <f ca="1"/>
        <v>5.03</v>
      </c>
    </row>
    <row r="22" spans="1:14" x14ac:dyDescent="0.4">
      <c r="A22" s="15">
        <f t="shared" ref="A22:A67" ca="1" si="2">E22*N22</f>
        <v>482</v>
      </c>
      <c r="B22" s="16">
        <f t="shared" ca="1" si="0"/>
        <v>503</v>
      </c>
      <c r="C22" s="17">
        <f t="shared" ref="C22:C67" ca="1" si="3">A22-B22</f>
        <v>-21</v>
      </c>
      <c r="D22" s="17">
        <f t="shared" ref="D22:D67" si="4">IF(AND(F22&gt;0,ROW()&gt;C$18),N22-$N$21,0)-IF(AND(G22&gt;0,ROW()&gt;C$18),N22-$N$21,0)</f>
        <v>0</v>
      </c>
      <c r="E22" s="16">
        <f t="shared" si="1"/>
        <v>100</v>
      </c>
      <c r="F22" s="16"/>
      <c r="G22" s="16"/>
      <c r="H22" s="16" vm="3780">
        <f t="shared" ref="H22:H67" ca="1" si="5">N22</f>
        <v>4.82</v>
      </c>
      <c r="I22" s="16" vm="9">
        <f ca="1"/>
        <v>44565</v>
      </c>
      <c r="J22" s="16" vm="3781">
        <f ca="1"/>
        <v>157032</v>
      </c>
      <c r="K22" s="16" vm="3782">
        <f ca="1"/>
        <v>5.0178000000000003</v>
      </c>
      <c r="L22" s="16" vm="3782">
        <f ca="1"/>
        <v>5.0178000000000003</v>
      </c>
      <c r="M22" s="16" vm="3783">
        <f ca="1"/>
        <v>4.71</v>
      </c>
      <c r="N22" s="16" vm="3780">
        <f ca="1"/>
        <v>4.82</v>
      </c>
    </row>
    <row r="23" spans="1:14" x14ac:dyDescent="0.4">
      <c r="A23" s="15">
        <f t="shared" ca="1" si="2"/>
        <v>472</v>
      </c>
      <c r="B23" s="16">
        <f t="shared" ca="1" si="0"/>
        <v>503</v>
      </c>
      <c r="C23" s="17">
        <f t="shared" ca="1" si="3"/>
        <v>-31</v>
      </c>
      <c r="D23" s="17">
        <f t="shared" si="4"/>
        <v>0</v>
      </c>
      <c r="E23" s="16">
        <f t="shared" si="1"/>
        <v>100</v>
      </c>
      <c r="F23" s="16"/>
      <c r="G23" s="16"/>
      <c r="H23" s="16" vm="3784">
        <f t="shared" ca="1" si="5"/>
        <v>4.72</v>
      </c>
      <c r="I23" s="16" vm="15">
        <f ca="1"/>
        <v>44566</v>
      </c>
      <c r="J23" s="16" vm="3785">
        <f ca="1"/>
        <v>243062</v>
      </c>
      <c r="K23" s="16" vm="3786">
        <f ca="1"/>
        <v>4.8</v>
      </c>
      <c r="L23" s="16" vm="3787">
        <f ca="1"/>
        <v>4.96</v>
      </c>
      <c r="M23" s="16" vm="3788">
        <f ca="1"/>
        <v>4.66</v>
      </c>
      <c r="N23" s="16" vm="3784">
        <f ca="1"/>
        <v>4.72</v>
      </c>
    </row>
    <row r="24" spans="1:14" x14ac:dyDescent="0.4">
      <c r="A24" s="15">
        <f t="shared" ca="1" si="2"/>
        <v>496</v>
      </c>
      <c r="B24" s="16">
        <f t="shared" ca="1" si="0"/>
        <v>503</v>
      </c>
      <c r="C24" s="17">
        <f t="shared" ca="1" si="3"/>
        <v>-7</v>
      </c>
      <c r="D24" s="17">
        <f t="shared" si="4"/>
        <v>0</v>
      </c>
      <c r="E24" s="16">
        <f t="shared" si="1"/>
        <v>100</v>
      </c>
      <c r="F24" s="16"/>
      <c r="G24" s="16"/>
      <c r="H24" s="16" vm="3787">
        <f t="shared" ca="1" si="5"/>
        <v>4.96</v>
      </c>
      <c r="I24" s="16" vm="21">
        <f ca="1"/>
        <v>44567</v>
      </c>
      <c r="J24" s="16" vm="3789">
        <f ca="1"/>
        <v>226839</v>
      </c>
      <c r="K24" s="16" vm="3790">
        <f ca="1"/>
        <v>4.7</v>
      </c>
      <c r="L24" s="16" vm="3791">
        <f ca="1"/>
        <v>5.0396999999999998</v>
      </c>
      <c r="M24" s="16" vm="3790">
        <f ca="1"/>
        <v>4.7</v>
      </c>
      <c r="N24" s="16" vm="3787">
        <f ca="1"/>
        <v>4.96</v>
      </c>
    </row>
    <row r="25" spans="1:14" x14ac:dyDescent="0.4">
      <c r="A25" s="15">
        <f t="shared" ca="1" si="2"/>
        <v>621.59999999999991</v>
      </c>
      <c r="B25" s="16">
        <f t="shared" ca="1" si="0"/>
        <v>606.6</v>
      </c>
      <c r="C25" s="17">
        <f t="shared" ca="1" si="3"/>
        <v>14.999999999999886</v>
      </c>
      <c r="D25" s="17">
        <f t="shared" ca="1" si="4"/>
        <v>0.14999999999999947</v>
      </c>
      <c r="E25" s="16">
        <f t="shared" si="1"/>
        <v>120</v>
      </c>
      <c r="F25" s="16">
        <v>20</v>
      </c>
      <c r="G25" s="16"/>
      <c r="H25" s="16" vm="3792">
        <f t="shared" ca="1" si="5"/>
        <v>5.18</v>
      </c>
      <c r="I25" s="16" vm="27">
        <f ca="1"/>
        <v>44568</v>
      </c>
      <c r="J25" s="16" vm="3793">
        <f ca="1"/>
        <v>516243</v>
      </c>
      <c r="K25" s="16" vm="3794">
        <f ca="1"/>
        <v>4.9800000000000004</v>
      </c>
      <c r="L25" s="16" vm="3795">
        <f ca="1"/>
        <v>5.29</v>
      </c>
      <c r="M25" s="16" vm="3796">
        <f ca="1"/>
        <v>4.9000000000000004</v>
      </c>
      <c r="N25" s="16" vm="3792">
        <f ca="1"/>
        <v>5.18</v>
      </c>
    </row>
    <row r="26" spans="1:14" x14ac:dyDescent="0.4">
      <c r="A26" s="15">
        <f t="shared" ca="1" si="2"/>
        <v>612</v>
      </c>
      <c r="B26" s="16">
        <f t="shared" ca="1" si="0"/>
        <v>606.6</v>
      </c>
      <c r="C26" s="17">
        <f t="shared" ca="1" si="3"/>
        <v>5.3999999999999773</v>
      </c>
      <c r="D26" s="17">
        <f t="shared" si="4"/>
        <v>0</v>
      </c>
      <c r="E26" s="16">
        <f t="shared" si="1"/>
        <v>120</v>
      </c>
      <c r="F26" s="16"/>
      <c r="G26" s="16"/>
      <c r="H26" s="16" vm="3797">
        <f t="shared" ca="1" si="5"/>
        <v>5.0999999999999996</v>
      </c>
      <c r="I26" s="16" vm="33">
        <f ca="1"/>
        <v>44571</v>
      </c>
      <c r="J26" s="16" vm="3798">
        <f ca="1"/>
        <v>228733</v>
      </c>
      <c r="K26" s="16" vm="3777">
        <f ca="1"/>
        <v>5.17</v>
      </c>
      <c r="L26" s="16" vm="3799">
        <f ca="1"/>
        <v>5.19</v>
      </c>
      <c r="M26" s="16" vm="3800">
        <f ca="1"/>
        <v>4.835</v>
      </c>
      <c r="N26" s="16" vm="3797">
        <f ca="1"/>
        <v>5.0999999999999996</v>
      </c>
    </row>
    <row r="27" spans="1:14" x14ac:dyDescent="0.4">
      <c r="A27" s="15">
        <f t="shared" ca="1" si="2"/>
        <v>660</v>
      </c>
      <c r="B27" s="16">
        <f t="shared" ca="1" si="0"/>
        <v>606.6</v>
      </c>
      <c r="C27" s="17">
        <f t="shared" ca="1" si="3"/>
        <v>53.399999999999977</v>
      </c>
      <c r="D27" s="17">
        <f t="shared" si="4"/>
        <v>0</v>
      </c>
      <c r="E27" s="16">
        <f t="shared" si="1"/>
        <v>120</v>
      </c>
      <c r="F27" s="16"/>
      <c r="G27" s="16"/>
      <c r="H27" s="16" vm="3801">
        <f t="shared" ca="1" si="5"/>
        <v>5.5</v>
      </c>
      <c r="I27" s="16" vm="39">
        <f ca="1"/>
        <v>44572</v>
      </c>
      <c r="J27" s="16" vm="3802">
        <f ca="1"/>
        <v>663602</v>
      </c>
      <c r="K27" s="16" vm="3803">
        <f ca="1"/>
        <v>5.14</v>
      </c>
      <c r="L27" s="16" vm="3804">
        <f ca="1"/>
        <v>5.61</v>
      </c>
      <c r="M27" s="16" vm="3805">
        <f ca="1"/>
        <v>4.9916999999999998</v>
      </c>
      <c r="N27" s="16" vm="3801">
        <f ca="1"/>
        <v>5.5</v>
      </c>
    </row>
    <row r="28" spans="1:14" x14ac:dyDescent="0.4">
      <c r="A28" s="15">
        <f t="shared" ca="1" si="2"/>
        <v>646.79999999999995</v>
      </c>
      <c r="B28" s="16">
        <f t="shared" ca="1" si="0"/>
        <v>606.6</v>
      </c>
      <c r="C28" s="17">
        <f t="shared" ca="1" si="3"/>
        <v>40.199999999999932</v>
      </c>
      <c r="D28" s="17">
        <f t="shared" si="4"/>
        <v>0</v>
      </c>
      <c r="E28" s="16">
        <f t="shared" si="1"/>
        <v>120</v>
      </c>
      <c r="F28" s="16"/>
      <c r="G28" s="16"/>
      <c r="H28" s="16" vm="3806">
        <f t="shared" ca="1" si="5"/>
        <v>5.39</v>
      </c>
      <c r="I28" s="16" vm="45">
        <f ca="1"/>
        <v>44573</v>
      </c>
      <c r="J28" s="16" vm="3807">
        <f ca="1"/>
        <v>213448</v>
      </c>
      <c r="K28" s="16" vm="3808">
        <f ca="1"/>
        <v>5.45</v>
      </c>
      <c r="L28" s="16" vm="3801">
        <f ca="1"/>
        <v>5.5</v>
      </c>
      <c r="M28" s="16" vm="3809">
        <f ca="1"/>
        <v>5.16</v>
      </c>
      <c r="N28" s="16" vm="3806">
        <f ca="1"/>
        <v>5.39</v>
      </c>
    </row>
    <row r="29" spans="1:14" x14ac:dyDescent="0.4">
      <c r="A29" s="15">
        <f t="shared" ca="1" si="2"/>
        <v>620.4</v>
      </c>
      <c r="B29" s="16">
        <f t="shared" ca="1" si="0"/>
        <v>606.6</v>
      </c>
      <c r="C29" s="17">
        <f t="shared" ca="1" si="3"/>
        <v>13.799999999999955</v>
      </c>
      <c r="D29" s="17">
        <f t="shared" si="4"/>
        <v>0</v>
      </c>
      <c r="E29" s="16">
        <f t="shared" si="1"/>
        <v>120</v>
      </c>
      <c r="F29" s="16"/>
      <c r="G29" s="16"/>
      <c r="H29" s="16" vm="3777">
        <f t="shared" ca="1" si="5"/>
        <v>5.17</v>
      </c>
      <c r="I29" s="16" vm="51">
        <f ca="1"/>
        <v>44574</v>
      </c>
      <c r="J29" s="16" vm="3810">
        <f ca="1"/>
        <v>787991</v>
      </c>
      <c r="K29" s="16" vm="3811">
        <f ca="1"/>
        <v>5.35</v>
      </c>
      <c r="L29" s="16" vm="3812">
        <f ca="1"/>
        <v>5.8</v>
      </c>
      <c r="M29" s="16" vm="3796">
        <f ca="1"/>
        <v>4.9000000000000004</v>
      </c>
      <c r="N29" s="16" vm="3777">
        <f ca="1"/>
        <v>5.17</v>
      </c>
    </row>
    <row r="30" spans="1:14" x14ac:dyDescent="0.4">
      <c r="A30" s="15">
        <f t="shared" ca="1" si="2"/>
        <v>606</v>
      </c>
      <c r="B30" s="16">
        <f t="shared" ca="1" si="0"/>
        <v>606.6</v>
      </c>
      <c r="C30" s="17">
        <f t="shared" ca="1" si="3"/>
        <v>-0.60000000000002274</v>
      </c>
      <c r="D30" s="17">
        <f t="shared" si="4"/>
        <v>0</v>
      </c>
      <c r="E30" s="16">
        <f t="shared" si="1"/>
        <v>120</v>
      </c>
      <c r="F30" s="16"/>
      <c r="G30" s="16"/>
      <c r="H30" s="16" vm="3813">
        <f t="shared" ca="1" si="5"/>
        <v>5.05</v>
      </c>
      <c r="I30" s="16" vm="55">
        <f ca="1"/>
        <v>44575</v>
      </c>
      <c r="J30" s="16" vm="3814">
        <f ca="1"/>
        <v>370196</v>
      </c>
      <c r="K30" s="16" vm="3815">
        <f ca="1"/>
        <v>5.08</v>
      </c>
      <c r="L30" s="16" vm="3811">
        <f ca="1"/>
        <v>5.35</v>
      </c>
      <c r="M30" s="16" vm="3816">
        <f ca="1"/>
        <v>4.92</v>
      </c>
      <c r="N30" s="16" vm="3813">
        <f ca="1"/>
        <v>5.05</v>
      </c>
    </row>
    <row r="31" spans="1:14" x14ac:dyDescent="0.4">
      <c r="A31" s="15">
        <f t="shared" ca="1" si="2"/>
        <v>621.59999999999991</v>
      </c>
      <c r="B31" s="16">
        <f t="shared" ca="1" si="0"/>
        <v>606.6</v>
      </c>
      <c r="C31" s="17">
        <f t="shared" ca="1" si="3"/>
        <v>14.999999999999886</v>
      </c>
      <c r="D31" s="17">
        <f t="shared" si="4"/>
        <v>0</v>
      </c>
      <c r="E31" s="16">
        <f t="shared" si="1"/>
        <v>120</v>
      </c>
      <c r="F31" s="16"/>
      <c r="G31" s="16"/>
      <c r="H31" s="16" vm="3792">
        <f t="shared" ca="1" si="5"/>
        <v>5.18</v>
      </c>
      <c r="I31" s="16" vm="61">
        <f ca="1"/>
        <v>44579</v>
      </c>
      <c r="J31" s="16" vm="3817">
        <f ca="1"/>
        <v>243281</v>
      </c>
      <c r="K31" s="16" vm="3818">
        <f ca="1"/>
        <v>5</v>
      </c>
      <c r="L31" s="16" vm="3819">
        <f ca="1"/>
        <v>5.28</v>
      </c>
      <c r="M31" s="16" vm="3820">
        <f ca="1"/>
        <v>4.91</v>
      </c>
      <c r="N31" s="16" vm="3792">
        <f ca="1"/>
        <v>5.18</v>
      </c>
    </row>
    <row r="32" spans="1:14" x14ac:dyDescent="0.4">
      <c r="A32" s="15">
        <f t="shared" ca="1" si="2"/>
        <v>615.6</v>
      </c>
      <c r="B32" s="16">
        <f t="shared" ca="1" si="0"/>
        <v>606.6</v>
      </c>
      <c r="C32" s="17">
        <f t="shared" ca="1" si="3"/>
        <v>9</v>
      </c>
      <c r="D32" s="17">
        <f t="shared" si="4"/>
        <v>0</v>
      </c>
      <c r="E32" s="16">
        <f t="shared" si="1"/>
        <v>120</v>
      </c>
      <c r="F32" s="16"/>
      <c r="G32" s="16"/>
      <c r="H32" s="16" vm="3821">
        <f t="shared" ca="1" si="5"/>
        <v>5.13</v>
      </c>
      <c r="I32" s="16" vm="67">
        <f ca="1"/>
        <v>44580</v>
      </c>
      <c r="J32" s="16" vm="3822">
        <f ca="1"/>
        <v>272772</v>
      </c>
      <c r="K32" s="16" vm="3823">
        <f ca="1"/>
        <v>5.25</v>
      </c>
      <c r="L32" s="16" vm="3824">
        <f ca="1"/>
        <v>5.27</v>
      </c>
      <c r="M32" s="16" vm="3825">
        <f ca="1"/>
        <v>4.95</v>
      </c>
      <c r="N32" s="16" vm="3821">
        <f ca="1"/>
        <v>5.13</v>
      </c>
    </row>
    <row r="33" spans="1:14" x14ac:dyDescent="0.4">
      <c r="A33" s="15">
        <f t="shared" ca="1" si="2"/>
        <v>626.4</v>
      </c>
      <c r="B33" s="16">
        <f t="shared" ca="1" si="0"/>
        <v>606.6</v>
      </c>
      <c r="C33" s="17">
        <f t="shared" ca="1" si="3"/>
        <v>19.799999999999955</v>
      </c>
      <c r="D33" s="17">
        <f t="shared" si="4"/>
        <v>0</v>
      </c>
      <c r="E33" s="16">
        <f t="shared" si="1"/>
        <v>120</v>
      </c>
      <c r="F33" s="16"/>
      <c r="G33" s="16"/>
      <c r="H33" s="16" vm="3826">
        <f t="shared" ca="1" si="5"/>
        <v>5.22</v>
      </c>
      <c r="I33" s="16" vm="73">
        <f ca="1"/>
        <v>44581</v>
      </c>
      <c r="J33" s="16" vm="3827">
        <f ca="1"/>
        <v>568821</v>
      </c>
      <c r="K33" s="16" vm="3828">
        <f ca="1"/>
        <v>5.2</v>
      </c>
      <c r="L33" s="16" vm="3829">
        <f ca="1"/>
        <v>5.52</v>
      </c>
      <c r="M33" s="16" vm="3787">
        <f ca="1"/>
        <v>4.96</v>
      </c>
      <c r="N33" s="16" vm="3826">
        <f ca="1"/>
        <v>5.22</v>
      </c>
    </row>
    <row r="34" spans="1:14" x14ac:dyDescent="0.4">
      <c r="A34" s="15">
        <f t="shared" ca="1" si="2"/>
        <v>627.6</v>
      </c>
      <c r="B34" s="16">
        <f t="shared" ca="1" si="0"/>
        <v>606.6</v>
      </c>
      <c r="C34" s="17">
        <f t="shared" ca="1" si="3"/>
        <v>21</v>
      </c>
      <c r="D34" s="17">
        <f t="shared" si="4"/>
        <v>0</v>
      </c>
      <c r="E34" s="16">
        <f t="shared" si="1"/>
        <v>120</v>
      </c>
      <c r="F34" s="16"/>
      <c r="G34" s="16"/>
      <c r="H34" s="16" vm="3830">
        <f t="shared" ca="1" si="5"/>
        <v>5.23</v>
      </c>
      <c r="I34" s="16" vm="79">
        <f ca="1"/>
        <v>44582</v>
      </c>
      <c r="J34" s="16" vm="3831">
        <f ca="1"/>
        <v>326970</v>
      </c>
      <c r="K34" s="16" vm="3778">
        <f ca="1"/>
        <v>5.24</v>
      </c>
      <c r="L34" s="16" vm="3832">
        <f ca="1"/>
        <v>5.4</v>
      </c>
      <c r="M34" s="16" vm="3775">
        <f ca="1"/>
        <v>5.03</v>
      </c>
      <c r="N34" s="16" vm="3830">
        <f ca="1"/>
        <v>5.23</v>
      </c>
    </row>
    <row r="35" spans="1:14" x14ac:dyDescent="0.4">
      <c r="A35" s="15">
        <f t="shared" ca="1" si="2"/>
        <v>600</v>
      </c>
      <c r="B35" s="16">
        <f t="shared" ca="1" si="0"/>
        <v>606.6</v>
      </c>
      <c r="C35" s="17">
        <f t="shared" ca="1" si="3"/>
        <v>-6.6000000000000227</v>
      </c>
      <c r="D35" s="17">
        <f t="shared" si="4"/>
        <v>0</v>
      </c>
      <c r="E35" s="16">
        <f t="shared" si="1"/>
        <v>120</v>
      </c>
      <c r="F35" s="16"/>
      <c r="G35" s="16"/>
      <c r="H35" s="16" vm="3818">
        <f t="shared" ca="1" si="5"/>
        <v>5</v>
      </c>
      <c r="I35" s="16" vm="85">
        <f ca="1"/>
        <v>44585</v>
      </c>
      <c r="J35" s="16" vm="3833">
        <f ca="1"/>
        <v>458597</v>
      </c>
      <c r="K35" s="16" vm="3834">
        <f ca="1"/>
        <v>5.1100000000000003</v>
      </c>
      <c r="L35" s="16" vm="3809">
        <f ca="1"/>
        <v>5.16</v>
      </c>
      <c r="M35" s="16" vm="3835">
        <f ca="1"/>
        <v>4.55</v>
      </c>
      <c r="N35" s="16" vm="3818">
        <f ca="1"/>
        <v>5</v>
      </c>
    </row>
    <row r="36" spans="1:14" x14ac:dyDescent="0.4">
      <c r="A36" s="15">
        <f t="shared" ca="1" si="2"/>
        <v>576</v>
      </c>
      <c r="B36" s="16">
        <f t="shared" ca="1" si="0"/>
        <v>606.6</v>
      </c>
      <c r="C36" s="17">
        <f t="shared" ca="1" si="3"/>
        <v>-30.600000000000023</v>
      </c>
      <c r="D36" s="17">
        <f t="shared" si="4"/>
        <v>0</v>
      </c>
      <c r="E36" s="16">
        <f t="shared" si="1"/>
        <v>120</v>
      </c>
      <c r="F36" s="16"/>
      <c r="G36" s="16"/>
      <c r="H36" s="16" vm="3786">
        <f t="shared" ca="1" si="5"/>
        <v>4.8</v>
      </c>
      <c r="I36" s="16" vm="91">
        <f ca="1"/>
        <v>44586</v>
      </c>
      <c r="J36" s="16" vm="3836">
        <f ca="1"/>
        <v>288223</v>
      </c>
      <c r="K36" s="16" vm="3820">
        <f ca="1"/>
        <v>4.91</v>
      </c>
      <c r="L36" s="16" vm="3797">
        <f ca="1"/>
        <v>5.0999999999999996</v>
      </c>
      <c r="M36" s="16" vm="3837">
        <f ca="1"/>
        <v>4.6500000000000004</v>
      </c>
      <c r="N36" s="16" vm="3786">
        <f ca="1"/>
        <v>4.8</v>
      </c>
    </row>
    <row r="37" spans="1:14" x14ac:dyDescent="0.4">
      <c r="A37" s="15">
        <f t="shared" ca="1" si="2"/>
        <v>524.4</v>
      </c>
      <c r="B37" s="16">
        <f t="shared" ca="1" si="0"/>
        <v>606.6</v>
      </c>
      <c r="C37" s="17">
        <f t="shared" ca="1" si="3"/>
        <v>-82.200000000000045</v>
      </c>
      <c r="D37" s="17">
        <f t="shared" si="4"/>
        <v>0</v>
      </c>
      <c r="E37" s="16">
        <f t="shared" si="1"/>
        <v>120</v>
      </c>
      <c r="F37" s="16"/>
      <c r="G37" s="16"/>
      <c r="H37" s="16" vm="3838">
        <f t="shared" ca="1" si="5"/>
        <v>4.37</v>
      </c>
      <c r="I37" s="16" vm="97">
        <f ca="1"/>
        <v>44587</v>
      </c>
      <c r="J37" s="16" vm="3839">
        <f ca="1"/>
        <v>541194</v>
      </c>
      <c r="K37" s="16" vm="3840">
        <f ca="1"/>
        <v>4.8499999999999996</v>
      </c>
      <c r="L37" s="16" vm="3841">
        <f ca="1"/>
        <v>5.01</v>
      </c>
      <c r="M37" s="16" vm="3838">
        <f ca="1"/>
        <v>4.37</v>
      </c>
      <c r="N37" s="16" vm="3838">
        <f ca="1"/>
        <v>4.37</v>
      </c>
    </row>
    <row r="38" spans="1:14" x14ac:dyDescent="0.4">
      <c r="A38" s="15">
        <f t="shared" ca="1" si="2"/>
        <v>473</v>
      </c>
      <c r="B38" s="16">
        <f t="shared" ca="1" si="0"/>
        <v>563.6</v>
      </c>
      <c r="C38" s="17">
        <f t="shared" ca="1" si="3"/>
        <v>-90.600000000000023</v>
      </c>
      <c r="D38" s="17">
        <f t="shared" ca="1" si="4"/>
        <v>0.73000000000000043</v>
      </c>
      <c r="E38" s="16">
        <f t="shared" si="1"/>
        <v>110</v>
      </c>
      <c r="F38" s="16"/>
      <c r="G38" s="16">
        <v>10</v>
      </c>
      <c r="H38" s="16" vm="3842">
        <f t="shared" ca="1" si="5"/>
        <v>4.3</v>
      </c>
      <c r="I38" s="16" vm="103">
        <f ca="1"/>
        <v>44588</v>
      </c>
      <c r="J38" s="16" vm="3843">
        <f ca="1"/>
        <v>156672</v>
      </c>
      <c r="K38" s="16" vm="3844">
        <f ca="1"/>
        <v>4.3600000000000003</v>
      </c>
      <c r="L38" s="16" vm="3845">
        <f ca="1"/>
        <v>4.54</v>
      </c>
      <c r="M38" s="16" vm="3846">
        <f ca="1"/>
        <v>4.28</v>
      </c>
      <c r="N38" s="16" vm="3842">
        <f ca="1"/>
        <v>4.3</v>
      </c>
    </row>
    <row r="39" spans="1:14" x14ac:dyDescent="0.4">
      <c r="A39" s="15">
        <f t="shared" ca="1" si="2"/>
        <v>479.6</v>
      </c>
      <c r="B39" s="16">
        <f t="shared" ca="1" si="0"/>
        <v>563.6</v>
      </c>
      <c r="C39" s="17">
        <f t="shared" ca="1" si="3"/>
        <v>-84</v>
      </c>
      <c r="D39" s="17">
        <f t="shared" si="4"/>
        <v>0</v>
      </c>
      <c r="E39" s="16">
        <f t="shared" si="1"/>
        <v>110</v>
      </c>
      <c r="F39" s="16"/>
      <c r="G39" s="16"/>
      <c r="H39" s="16" vm="3844">
        <f t="shared" ca="1" si="5"/>
        <v>4.3600000000000003</v>
      </c>
      <c r="I39" s="16" vm="109">
        <f ca="1"/>
        <v>44589</v>
      </c>
      <c r="J39" s="16" vm="3847">
        <f ca="1"/>
        <v>142085</v>
      </c>
      <c r="K39" s="16" vm="3848">
        <f ca="1"/>
        <v>4.33</v>
      </c>
      <c r="L39" s="16" vm="3849">
        <f ca="1"/>
        <v>4.4000000000000004</v>
      </c>
      <c r="M39" s="16" vm="3850">
        <f ca="1"/>
        <v>4.0599999999999996</v>
      </c>
      <c r="N39" s="16" vm="3844">
        <f ca="1"/>
        <v>4.3600000000000003</v>
      </c>
    </row>
    <row r="40" spans="1:14" x14ac:dyDescent="0.4">
      <c r="A40" s="15">
        <f t="shared" ca="1" si="2"/>
        <v>502.70000000000005</v>
      </c>
      <c r="B40" s="16">
        <f t="shared" ca="1" si="0"/>
        <v>563.6</v>
      </c>
      <c r="C40" s="17">
        <f t="shared" ca="1" si="3"/>
        <v>-60.899999999999977</v>
      </c>
      <c r="D40" s="17">
        <f t="shared" si="4"/>
        <v>0</v>
      </c>
      <c r="E40" s="16">
        <f t="shared" si="1"/>
        <v>110</v>
      </c>
      <c r="F40" s="16"/>
      <c r="G40" s="16"/>
      <c r="H40" s="16" vm="3851">
        <f t="shared" ca="1" si="5"/>
        <v>4.57</v>
      </c>
      <c r="I40" s="16" vm="115">
        <f ca="1"/>
        <v>44592</v>
      </c>
      <c r="J40" s="16" vm="3852">
        <f ca="1"/>
        <v>267375</v>
      </c>
      <c r="K40" s="16" vm="3842">
        <f ca="1"/>
        <v>4.3</v>
      </c>
      <c r="L40" s="16" vm="3790">
        <f ca="1"/>
        <v>4.7</v>
      </c>
      <c r="M40" s="16" vm="3842">
        <f ca="1"/>
        <v>4.3</v>
      </c>
      <c r="N40" s="16" vm="3851">
        <f ca="1"/>
        <v>4.57</v>
      </c>
    </row>
    <row r="41" spans="1:14" x14ac:dyDescent="0.4">
      <c r="A41" s="15">
        <f t="shared" ca="1" si="2"/>
        <v>497.19999999999993</v>
      </c>
      <c r="B41" s="16">
        <f t="shared" ca="1" si="0"/>
        <v>563.6</v>
      </c>
      <c r="C41" s="17">
        <f t="shared" ca="1" si="3"/>
        <v>-66.400000000000091</v>
      </c>
      <c r="D41" s="17">
        <f t="shared" si="4"/>
        <v>0</v>
      </c>
      <c r="E41" s="16">
        <f t="shared" si="1"/>
        <v>110</v>
      </c>
      <c r="F41" s="16"/>
      <c r="G41" s="16"/>
      <c r="H41" s="16" vm="3853">
        <f t="shared" ca="1" si="5"/>
        <v>4.5199999999999996</v>
      </c>
      <c r="I41" s="16" vm="121">
        <f ca="1"/>
        <v>44593</v>
      </c>
      <c r="J41" s="16" vm="3854">
        <f ca="1"/>
        <v>245900</v>
      </c>
      <c r="K41" s="16" vm="3855">
        <f ca="1"/>
        <v>4.51</v>
      </c>
      <c r="L41" s="16" vm="3856">
        <f ca="1"/>
        <v>4.6802999999999999</v>
      </c>
      <c r="M41" s="16" vm="3597">
        <f ca="1"/>
        <v>4.3499999999999996</v>
      </c>
      <c r="N41" s="16" vm="3853">
        <f ca="1"/>
        <v>4.5199999999999996</v>
      </c>
    </row>
    <row r="42" spans="1:14" x14ac:dyDescent="0.4">
      <c r="A42" s="15">
        <f t="shared" ca="1" si="2"/>
        <v>477.4</v>
      </c>
      <c r="B42" s="16">
        <f t="shared" ca="1" si="0"/>
        <v>563.6</v>
      </c>
      <c r="C42" s="17">
        <f t="shared" ca="1" si="3"/>
        <v>-86.200000000000045</v>
      </c>
      <c r="D42" s="17">
        <f t="shared" si="4"/>
        <v>0</v>
      </c>
      <c r="E42" s="16">
        <f t="shared" si="1"/>
        <v>110</v>
      </c>
      <c r="F42" s="16"/>
      <c r="G42" s="16"/>
      <c r="H42" s="16" vm="3857">
        <f t="shared" ca="1" si="5"/>
        <v>4.34</v>
      </c>
      <c r="I42" s="16" vm="127">
        <f ca="1"/>
        <v>44594</v>
      </c>
      <c r="J42" s="16" vm="3858">
        <f ca="1"/>
        <v>156048</v>
      </c>
      <c r="K42" s="16" vm="3859">
        <f ca="1"/>
        <v>4.5</v>
      </c>
      <c r="L42" s="16" vm="3845">
        <f ca="1"/>
        <v>4.54</v>
      </c>
      <c r="M42" s="16" vm="3860">
        <f ca="1"/>
        <v>4.21</v>
      </c>
      <c r="N42" s="16" vm="3857">
        <f ca="1"/>
        <v>4.34</v>
      </c>
    </row>
    <row r="43" spans="1:14" x14ac:dyDescent="0.4">
      <c r="A43" s="15">
        <f t="shared" ca="1" si="2"/>
        <v>448.8</v>
      </c>
      <c r="B43" s="16">
        <f t="shared" ca="1" si="0"/>
        <v>563.6</v>
      </c>
      <c r="C43" s="17">
        <f t="shared" ca="1" si="3"/>
        <v>-114.80000000000001</v>
      </c>
      <c r="D43" s="17">
        <f t="shared" si="4"/>
        <v>0</v>
      </c>
      <c r="E43" s="16">
        <f t="shared" si="1"/>
        <v>110</v>
      </c>
      <c r="F43" s="16"/>
      <c r="G43" s="16"/>
      <c r="H43" s="16" vm="3861">
        <f t="shared" ca="1" si="5"/>
        <v>4.08</v>
      </c>
      <c r="I43" s="16" vm="131">
        <f ca="1"/>
        <v>44595</v>
      </c>
      <c r="J43" s="16" vm="3862">
        <f ca="1"/>
        <v>139245</v>
      </c>
      <c r="K43" s="16" vm="3844">
        <f ca="1"/>
        <v>4.3600000000000003</v>
      </c>
      <c r="L43" s="16" vm="3863">
        <f ca="1"/>
        <v>4.42</v>
      </c>
      <c r="M43" s="16" vm="3864">
        <f ca="1"/>
        <v>4.04</v>
      </c>
      <c r="N43" s="16" vm="3861">
        <f ca="1"/>
        <v>4.08</v>
      </c>
    </row>
    <row r="44" spans="1:14" x14ac:dyDescent="0.4">
      <c r="A44" s="15">
        <f t="shared" ca="1" si="2"/>
        <v>460.90000000000003</v>
      </c>
      <c r="B44" s="16">
        <f t="shared" ca="1" si="0"/>
        <v>563.6</v>
      </c>
      <c r="C44" s="17">
        <f t="shared" ca="1" si="3"/>
        <v>-102.69999999999999</v>
      </c>
      <c r="D44" s="17">
        <f t="shared" si="4"/>
        <v>0</v>
      </c>
      <c r="E44" s="16">
        <f t="shared" si="1"/>
        <v>110</v>
      </c>
      <c r="F44" s="16"/>
      <c r="G44" s="16"/>
      <c r="H44" s="16" vm="3865">
        <f t="shared" ca="1" si="5"/>
        <v>4.1900000000000004</v>
      </c>
      <c r="I44" s="16" vm="137">
        <f ca="1"/>
        <v>44596</v>
      </c>
      <c r="J44" s="16" vm="3866">
        <f ca="1"/>
        <v>258126</v>
      </c>
      <c r="K44" s="16" vm="3596">
        <f ca="1"/>
        <v>4.03</v>
      </c>
      <c r="L44" s="16" vm="3842">
        <f ca="1"/>
        <v>4.3</v>
      </c>
      <c r="M44" s="16" vm="3598">
        <f ca="1"/>
        <v>4.0199999999999996</v>
      </c>
      <c r="N44" s="16" vm="3865">
        <f ca="1"/>
        <v>4.1900000000000004</v>
      </c>
    </row>
    <row r="45" spans="1:14" x14ac:dyDescent="0.4">
      <c r="A45" s="15">
        <f t="shared" ca="1" si="2"/>
        <v>454.3</v>
      </c>
      <c r="B45" s="16">
        <f t="shared" ca="1" si="0"/>
        <v>563.6</v>
      </c>
      <c r="C45" s="17">
        <f t="shared" ca="1" si="3"/>
        <v>-109.30000000000001</v>
      </c>
      <c r="D45" s="17">
        <f t="shared" si="4"/>
        <v>0</v>
      </c>
      <c r="E45" s="16">
        <f t="shared" si="1"/>
        <v>110</v>
      </c>
      <c r="F45" s="16"/>
      <c r="G45" s="16"/>
      <c r="H45" s="16" vm="3867">
        <f t="shared" ca="1" si="5"/>
        <v>4.13</v>
      </c>
      <c r="I45" s="16" vm="143">
        <f ca="1"/>
        <v>44599</v>
      </c>
      <c r="J45" s="16" vm="3868">
        <f ca="1"/>
        <v>187067</v>
      </c>
      <c r="K45" s="16" vm="3869">
        <f ca="1"/>
        <v>4.1500000000000004</v>
      </c>
      <c r="L45" s="16" vm="3870">
        <f ca="1"/>
        <v>4.3899999999999997</v>
      </c>
      <c r="M45" s="16" vm="3850">
        <f ca="1"/>
        <v>4.0599999999999996</v>
      </c>
      <c r="N45" s="16" vm="3867">
        <f ca="1"/>
        <v>4.13</v>
      </c>
    </row>
    <row r="46" spans="1:14" x14ac:dyDescent="0.4">
      <c r="A46" s="15">
        <f t="shared" ca="1" si="2"/>
        <v>481.8</v>
      </c>
      <c r="B46" s="16">
        <f t="shared" ca="1" si="0"/>
        <v>563.6</v>
      </c>
      <c r="C46" s="17">
        <f t="shared" ca="1" si="3"/>
        <v>-81.800000000000011</v>
      </c>
      <c r="D46" s="17">
        <f t="shared" si="4"/>
        <v>0</v>
      </c>
      <c r="E46" s="16">
        <f t="shared" si="1"/>
        <v>110</v>
      </c>
      <c r="F46" s="16"/>
      <c r="G46" s="16"/>
      <c r="H46" s="16" vm="3602">
        <f t="shared" ca="1" si="5"/>
        <v>4.38</v>
      </c>
      <c r="I46" s="16" vm="148">
        <f ca="1"/>
        <v>44600</v>
      </c>
      <c r="J46" s="16" vm="3871">
        <f ca="1"/>
        <v>179318</v>
      </c>
      <c r="K46" s="16" vm="3872">
        <f ca="1"/>
        <v>4.0701000000000001</v>
      </c>
      <c r="L46" s="16" vm="3873">
        <f ca="1"/>
        <v>4.45</v>
      </c>
      <c r="M46" s="16" vm="3872">
        <f ca="1"/>
        <v>4.0701000000000001</v>
      </c>
      <c r="N46" s="16" vm="3602">
        <f ca="1"/>
        <v>4.38</v>
      </c>
    </row>
    <row r="47" spans="1:14" x14ac:dyDescent="0.4">
      <c r="A47" s="15">
        <f t="shared" ca="1" si="2"/>
        <v>531.30000000000007</v>
      </c>
      <c r="B47" s="16">
        <f t="shared" ca="1" si="0"/>
        <v>586.70000000000005</v>
      </c>
      <c r="C47" s="17">
        <f t="shared" ca="1" si="3"/>
        <v>-55.399999999999977</v>
      </c>
      <c r="D47" s="17">
        <f t="shared" ca="1" si="4"/>
        <v>-0.41000000000000014</v>
      </c>
      <c r="E47" s="16">
        <f t="shared" si="1"/>
        <v>115</v>
      </c>
      <c r="F47" s="16">
        <v>5</v>
      </c>
      <c r="G47" s="16"/>
      <c r="H47" s="16" vm="3874">
        <f t="shared" ca="1" si="5"/>
        <v>4.62</v>
      </c>
      <c r="I47" s="16" vm="153">
        <f ca="1"/>
        <v>44601</v>
      </c>
      <c r="J47" s="16" vm="3875">
        <f ca="1"/>
        <v>225290</v>
      </c>
      <c r="K47" s="16" vm="3859">
        <f ca="1"/>
        <v>4.5</v>
      </c>
      <c r="L47" s="16" vm="3876">
        <f ca="1"/>
        <v>4.6900000000000004</v>
      </c>
      <c r="M47" s="16" vm="3877">
        <f ca="1"/>
        <v>4.47</v>
      </c>
      <c r="N47" s="16" vm="3874">
        <f ca="1"/>
        <v>4.62</v>
      </c>
    </row>
    <row r="48" spans="1:14" x14ac:dyDescent="0.4">
      <c r="A48" s="15">
        <f t="shared" ca="1" si="2"/>
        <v>503.7</v>
      </c>
      <c r="B48" s="16">
        <f t="shared" ca="1" si="0"/>
        <v>586.70000000000005</v>
      </c>
      <c r="C48" s="17">
        <f t="shared" ca="1" si="3"/>
        <v>-83.000000000000057</v>
      </c>
      <c r="D48" s="17">
        <f t="shared" si="4"/>
        <v>0</v>
      </c>
      <c r="E48" s="16">
        <f t="shared" si="1"/>
        <v>115</v>
      </c>
      <c r="F48" s="16"/>
      <c r="G48" s="16"/>
      <c r="H48" s="16" vm="3602">
        <f t="shared" ca="1" si="5"/>
        <v>4.38</v>
      </c>
      <c r="I48" s="16" vm="159">
        <f ca="1"/>
        <v>44602</v>
      </c>
      <c r="J48" s="16" vm="3878">
        <f ca="1"/>
        <v>201201</v>
      </c>
      <c r="K48" s="16" vm="3879">
        <f ca="1"/>
        <v>4.16</v>
      </c>
      <c r="L48" s="16" vm="3880">
        <f ca="1"/>
        <v>4.75</v>
      </c>
      <c r="M48" s="16" vm="3879">
        <f ca="1"/>
        <v>4.16</v>
      </c>
      <c r="N48" s="16" vm="3602">
        <f ca="1"/>
        <v>4.38</v>
      </c>
    </row>
    <row r="49" spans="1:14" x14ac:dyDescent="0.4">
      <c r="A49" s="15">
        <f t="shared" ca="1" si="2"/>
        <v>499.09999999999997</v>
      </c>
      <c r="B49" s="16">
        <f t="shared" ca="1" si="0"/>
        <v>586.70000000000005</v>
      </c>
      <c r="C49" s="17">
        <f t="shared" ca="1" si="3"/>
        <v>-87.60000000000008</v>
      </c>
      <c r="D49" s="17">
        <f t="shared" si="4"/>
        <v>0</v>
      </c>
      <c r="E49" s="16">
        <f t="shared" si="1"/>
        <v>115</v>
      </c>
      <c r="F49" s="16"/>
      <c r="G49" s="16"/>
      <c r="H49" s="16" vm="3857">
        <f t="shared" ca="1" si="5"/>
        <v>4.34</v>
      </c>
      <c r="I49" s="16" vm="165">
        <f ca="1"/>
        <v>44603</v>
      </c>
      <c r="J49" s="16" vm="3881">
        <f ca="1"/>
        <v>122310</v>
      </c>
      <c r="K49" s="16" vm="3873">
        <f ca="1"/>
        <v>4.45</v>
      </c>
      <c r="L49" s="16" vm="3882">
        <f ca="1"/>
        <v>4.53</v>
      </c>
      <c r="M49" s="16" vm="3883">
        <f ca="1"/>
        <v>4.2699999999999996</v>
      </c>
      <c r="N49" s="16" vm="3857">
        <f ca="1"/>
        <v>4.34</v>
      </c>
    </row>
    <row r="50" spans="1:14" x14ac:dyDescent="0.4">
      <c r="A50" s="15">
        <f t="shared" ca="1" si="2"/>
        <v>491.04999999999995</v>
      </c>
      <c r="B50" s="16">
        <f t="shared" ca="1" si="0"/>
        <v>586.70000000000005</v>
      </c>
      <c r="C50" s="17">
        <f t="shared" ca="1" si="3"/>
        <v>-95.650000000000091</v>
      </c>
      <c r="D50" s="17">
        <f t="shared" si="4"/>
        <v>0</v>
      </c>
      <c r="E50" s="16">
        <f t="shared" si="1"/>
        <v>115</v>
      </c>
      <c r="F50" s="16"/>
      <c r="G50" s="16"/>
      <c r="H50" s="16" vm="3883">
        <f t="shared" ca="1" si="5"/>
        <v>4.2699999999999996</v>
      </c>
      <c r="I50" s="16" vm="170">
        <f ca="1"/>
        <v>44606</v>
      </c>
      <c r="J50" s="16" vm="3884">
        <f ca="1"/>
        <v>297202</v>
      </c>
      <c r="K50" s="16" vm="3842">
        <f ca="1"/>
        <v>4.3</v>
      </c>
      <c r="L50" s="16" vm="3859">
        <f ca="1"/>
        <v>4.5</v>
      </c>
      <c r="M50" s="16" vm="3885">
        <f ca="1"/>
        <v>4.2</v>
      </c>
      <c r="N50" s="16" vm="3883">
        <f ca="1"/>
        <v>4.2699999999999996</v>
      </c>
    </row>
    <row r="51" spans="1:14" x14ac:dyDescent="0.4">
      <c r="A51" s="15">
        <f t="shared" ca="1" si="2"/>
        <v>506.00000000000006</v>
      </c>
      <c r="B51" s="16">
        <f t="shared" ca="1" si="0"/>
        <v>586.70000000000005</v>
      </c>
      <c r="C51" s="17">
        <f t="shared" ca="1" si="3"/>
        <v>-80.699999999999989</v>
      </c>
      <c r="D51" s="17">
        <f t="shared" si="4"/>
        <v>0</v>
      </c>
      <c r="E51" s="16">
        <f t="shared" si="1"/>
        <v>115</v>
      </c>
      <c r="F51" s="16"/>
      <c r="G51" s="16"/>
      <c r="H51" s="16" vm="3849">
        <f t="shared" ca="1" si="5"/>
        <v>4.4000000000000004</v>
      </c>
      <c r="I51" s="16" vm="175">
        <f ca="1"/>
        <v>44607</v>
      </c>
      <c r="J51" s="16" vm="3886">
        <f ca="1"/>
        <v>210774</v>
      </c>
      <c r="K51" s="16" vm="3887">
        <f ca="1"/>
        <v>4.32</v>
      </c>
      <c r="L51" s="16" vm="3873">
        <f ca="1"/>
        <v>4.45</v>
      </c>
      <c r="M51" s="16" vm="3888">
        <f ca="1"/>
        <v>4.2100999999999997</v>
      </c>
      <c r="N51" s="16" vm="3849">
        <f ca="1"/>
        <v>4.4000000000000004</v>
      </c>
    </row>
    <row r="52" spans="1:14" x14ac:dyDescent="0.4">
      <c r="A52" s="15">
        <f t="shared" ca="1" si="2"/>
        <v>530.15000000000009</v>
      </c>
      <c r="B52" s="16">
        <f t="shared" ca="1" si="0"/>
        <v>586.70000000000005</v>
      </c>
      <c r="C52" s="17">
        <f t="shared" ca="1" si="3"/>
        <v>-56.549999999999955</v>
      </c>
      <c r="D52" s="17">
        <f t="shared" si="4"/>
        <v>0</v>
      </c>
      <c r="E52" s="16">
        <f t="shared" si="1"/>
        <v>115</v>
      </c>
      <c r="F52" s="16"/>
      <c r="G52" s="16"/>
      <c r="H52" s="16" vm="3889">
        <f t="shared" ca="1" si="5"/>
        <v>4.6100000000000003</v>
      </c>
      <c r="I52" s="16" vm="181">
        <f ca="1"/>
        <v>44608</v>
      </c>
      <c r="J52" s="16" vm="3890">
        <f ca="1"/>
        <v>347134</v>
      </c>
      <c r="K52" s="16" vm="3597">
        <f ca="1"/>
        <v>4.3499999999999996</v>
      </c>
      <c r="L52" s="16" vm="3788">
        <f ca="1"/>
        <v>4.66</v>
      </c>
      <c r="M52" s="16" vm="3846">
        <f ca="1"/>
        <v>4.28</v>
      </c>
      <c r="N52" s="16" vm="3889">
        <f ca="1"/>
        <v>4.6100000000000003</v>
      </c>
    </row>
    <row r="53" spans="1:14" x14ac:dyDescent="0.4">
      <c r="A53" s="15">
        <f t="shared" ca="1" si="2"/>
        <v>546.25</v>
      </c>
      <c r="B53" s="16">
        <f t="shared" ca="1" si="0"/>
        <v>586.70000000000005</v>
      </c>
      <c r="C53" s="17">
        <f t="shared" ca="1" si="3"/>
        <v>-40.450000000000045</v>
      </c>
      <c r="D53" s="17">
        <f t="shared" si="4"/>
        <v>0</v>
      </c>
      <c r="E53" s="16">
        <f t="shared" si="1"/>
        <v>115</v>
      </c>
      <c r="F53" s="16"/>
      <c r="G53" s="16"/>
      <c r="H53" s="16" vm="3880">
        <f t="shared" ca="1" si="5"/>
        <v>4.75</v>
      </c>
      <c r="I53" s="16" vm="186">
        <f ca="1"/>
        <v>44609</v>
      </c>
      <c r="J53" s="16" vm="3891">
        <f ca="1"/>
        <v>266398</v>
      </c>
      <c r="K53" s="16" vm="3882">
        <f ca="1"/>
        <v>4.53</v>
      </c>
      <c r="L53" s="16" vm="3892">
        <f ca="1"/>
        <v>4.78</v>
      </c>
      <c r="M53" s="16" vm="3893">
        <f ca="1"/>
        <v>4.4606000000000003</v>
      </c>
      <c r="N53" s="16" vm="3880">
        <f ca="1"/>
        <v>4.75</v>
      </c>
    </row>
    <row r="54" spans="1:14" x14ac:dyDescent="0.4">
      <c r="A54" s="15">
        <f t="shared" ca="1" si="2"/>
        <v>585.35</v>
      </c>
      <c r="B54" s="16">
        <f t="shared" ca="1" si="0"/>
        <v>586.70000000000005</v>
      </c>
      <c r="C54" s="17">
        <f t="shared" ca="1" si="3"/>
        <v>-1.3500000000000227</v>
      </c>
      <c r="D54" s="17">
        <f t="shared" si="4"/>
        <v>0</v>
      </c>
      <c r="E54" s="16">
        <f t="shared" si="1"/>
        <v>115</v>
      </c>
      <c r="F54" s="16"/>
      <c r="G54" s="16"/>
      <c r="H54" s="16" vm="3894">
        <f t="shared" ca="1" si="5"/>
        <v>5.09</v>
      </c>
      <c r="I54" s="16" vm="192">
        <f ca="1"/>
        <v>44610</v>
      </c>
      <c r="J54" s="16" vm="3895">
        <f ca="1"/>
        <v>391041</v>
      </c>
      <c r="K54" s="16" vm="3790">
        <f ca="1"/>
        <v>4.7</v>
      </c>
      <c r="L54" s="16" vm="3894">
        <f ca="1"/>
        <v>5.09</v>
      </c>
      <c r="M54" s="16" vm="3896">
        <f ca="1"/>
        <v>4.5999999999999996</v>
      </c>
      <c r="N54" s="16" vm="3894">
        <f ca="1"/>
        <v>5.09</v>
      </c>
    </row>
    <row r="55" spans="1:14" x14ac:dyDescent="0.4">
      <c r="A55" s="15">
        <f t="shared" ca="1" si="2"/>
        <v>503</v>
      </c>
      <c r="B55" s="16">
        <f t="shared" ca="1" si="0"/>
        <v>511.25000000000006</v>
      </c>
      <c r="C55" s="17">
        <f t="shared" ca="1" si="3"/>
        <v>-8.2500000000000568</v>
      </c>
      <c r="D55" s="17">
        <f t="shared" ca="1" si="4"/>
        <v>0</v>
      </c>
      <c r="E55" s="16">
        <f t="shared" si="1"/>
        <v>100</v>
      </c>
      <c r="F55" s="16"/>
      <c r="G55" s="16">
        <v>15</v>
      </c>
      <c r="H55" s="16" vm="3775">
        <f t="shared" ca="1" si="5"/>
        <v>5.03</v>
      </c>
      <c r="I55" s="16" vm="197">
        <f ca="1"/>
        <v>44614</v>
      </c>
      <c r="J55" s="16" vm="3897">
        <f ca="1"/>
        <v>164706</v>
      </c>
      <c r="K55" s="16" vm="3898">
        <f ca="1"/>
        <v>5.2641</v>
      </c>
      <c r="L55" s="16" vm="3899">
        <f ca="1"/>
        <v>5.2789999999999999</v>
      </c>
      <c r="M55" s="16" vm="3825">
        <f ca="1"/>
        <v>4.95</v>
      </c>
      <c r="N55" s="16" vm="3775">
        <f ca="1"/>
        <v>5.03</v>
      </c>
    </row>
    <row r="56" spans="1:14" x14ac:dyDescent="0.4">
      <c r="A56" s="15">
        <f t="shared" ca="1" si="2"/>
        <v>501.99999999999994</v>
      </c>
      <c r="B56" s="16">
        <f t="shared" ca="1" si="0"/>
        <v>511.25000000000006</v>
      </c>
      <c r="C56" s="17">
        <f t="shared" ca="1" si="3"/>
        <v>-9.2500000000001137</v>
      </c>
      <c r="D56" s="17">
        <f t="shared" si="4"/>
        <v>0</v>
      </c>
      <c r="E56" s="16">
        <f t="shared" si="1"/>
        <v>100</v>
      </c>
      <c r="F56" s="16"/>
      <c r="G56" s="16"/>
      <c r="H56" s="16" vm="3900">
        <f t="shared" ca="1" si="5"/>
        <v>5.0199999999999996</v>
      </c>
      <c r="I56" s="16" vm="201">
        <f ca="1"/>
        <v>44615</v>
      </c>
      <c r="J56" s="16" vm="3901">
        <f ca="1"/>
        <v>220170</v>
      </c>
      <c r="K56" s="16" vm="3818">
        <f ca="1"/>
        <v>5</v>
      </c>
      <c r="L56" s="16" vm="3777">
        <f ca="1"/>
        <v>5.17</v>
      </c>
      <c r="M56" s="16" vm="3902">
        <f ca="1"/>
        <v>4.7801</v>
      </c>
      <c r="N56" s="16" vm="3900">
        <f ca="1"/>
        <v>5.0199999999999996</v>
      </c>
    </row>
    <row r="57" spans="1:14" x14ac:dyDescent="0.4">
      <c r="A57" s="15">
        <f t="shared" ca="1" si="2"/>
        <v>513</v>
      </c>
      <c r="B57" s="16">
        <f t="shared" ca="1" si="0"/>
        <v>511.25000000000006</v>
      </c>
      <c r="C57" s="17">
        <f t="shared" ca="1" si="3"/>
        <v>1.7499999999999432</v>
      </c>
      <c r="D57" s="17">
        <f t="shared" si="4"/>
        <v>0</v>
      </c>
      <c r="E57" s="16">
        <f t="shared" si="1"/>
        <v>100</v>
      </c>
      <c r="F57" s="16"/>
      <c r="G57" s="16"/>
      <c r="H57" s="16" vm="3821">
        <f t="shared" ca="1" si="5"/>
        <v>5.13</v>
      </c>
      <c r="I57" s="16" vm="207">
        <f ca="1"/>
        <v>44616</v>
      </c>
      <c r="J57" s="16" vm="3903">
        <f ca="1"/>
        <v>197571</v>
      </c>
      <c r="K57" s="16" vm="3904">
        <f ca="1"/>
        <v>5.04</v>
      </c>
      <c r="L57" s="16" vm="3792">
        <f ca="1"/>
        <v>5.18</v>
      </c>
      <c r="M57" s="16" vm="3820">
        <f ca="1"/>
        <v>4.91</v>
      </c>
      <c r="N57" s="16" vm="3821">
        <f ca="1"/>
        <v>5.13</v>
      </c>
    </row>
    <row r="58" spans="1:14" x14ac:dyDescent="0.4">
      <c r="A58" s="15">
        <f t="shared" ca="1" si="2"/>
        <v>533</v>
      </c>
      <c r="B58" s="16">
        <f t="shared" ca="1" si="0"/>
        <v>511.25000000000006</v>
      </c>
      <c r="C58" s="17">
        <f t="shared" ca="1" si="3"/>
        <v>21.749999999999943</v>
      </c>
      <c r="D58" s="17">
        <f t="shared" si="4"/>
        <v>0</v>
      </c>
      <c r="E58" s="16">
        <f t="shared" si="1"/>
        <v>100</v>
      </c>
      <c r="F58" s="16"/>
      <c r="G58" s="16"/>
      <c r="H58" s="16" vm="3905">
        <f t="shared" ca="1" si="5"/>
        <v>5.33</v>
      </c>
      <c r="I58" s="16" vm="213">
        <f ca="1"/>
        <v>44617</v>
      </c>
      <c r="J58" s="16" vm="3906">
        <f ca="1"/>
        <v>345250</v>
      </c>
      <c r="K58" s="16" vm="3894">
        <f ca="1"/>
        <v>5.09</v>
      </c>
      <c r="L58" s="16" vm="3806">
        <f ca="1"/>
        <v>5.39</v>
      </c>
      <c r="M58" s="16" vm="3813">
        <f ca="1"/>
        <v>5.05</v>
      </c>
      <c r="N58" s="16" vm="3905">
        <f ca="1"/>
        <v>5.33</v>
      </c>
    </row>
    <row r="59" spans="1:14" x14ac:dyDescent="0.4">
      <c r="A59" s="15">
        <f t="shared" ca="1" si="2"/>
        <v>538</v>
      </c>
      <c r="B59" s="16">
        <f t="shared" ca="1" si="0"/>
        <v>511.25000000000006</v>
      </c>
      <c r="C59" s="17">
        <f t="shared" ca="1" si="3"/>
        <v>26.749999999999943</v>
      </c>
      <c r="D59" s="17">
        <f t="shared" si="4"/>
        <v>0</v>
      </c>
      <c r="E59" s="16">
        <f t="shared" si="1"/>
        <v>100</v>
      </c>
      <c r="F59" s="16"/>
      <c r="G59" s="16"/>
      <c r="H59" s="16" vm="3907">
        <f t="shared" ca="1" si="5"/>
        <v>5.38</v>
      </c>
      <c r="I59" s="16" vm="219">
        <f ca="1"/>
        <v>44620</v>
      </c>
      <c r="J59" s="16" vm="3908">
        <f ca="1"/>
        <v>130821</v>
      </c>
      <c r="K59" s="16" vm="3819">
        <f ca="1"/>
        <v>5.28</v>
      </c>
      <c r="L59" s="16" vm="3909">
        <f ca="1"/>
        <v>5.49</v>
      </c>
      <c r="M59" s="16" vm="3910">
        <f ca="1"/>
        <v>5.1683000000000003</v>
      </c>
      <c r="N59" s="16" vm="3907">
        <f ca="1"/>
        <v>5.38</v>
      </c>
    </row>
    <row r="60" spans="1:14" x14ac:dyDescent="0.4">
      <c r="A60" s="15">
        <f t="shared" ca="1" si="2"/>
        <v>518</v>
      </c>
      <c r="B60" s="16">
        <f t="shared" ca="1" si="0"/>
        <v>511.25000000000006</v>
      </c>
      <c r="C60" s="17">
        <f t="shared" ca="1" si="3"/>
        <v>6.7499999999999432</v>
      </c>
      <c r="D60" s="17">
        <f t="shared" si="4"/>
        <v>0</v>
      </c>
      <c r="E60" s="16">
        <f t="shared" si="1"/>
        <v>100</v>
      </c>
      <c r="F60" s="16"/>
      <c r="G60" s="16"/>
      <c r="H60" s="16" vm="3792">
        <f t="shared" ca="1" si="5"/>
        <v>5.18</v>
      </c>
      <c r="I60" s="16" vm="225">
        <f ca="1"/>
        <v>44621</v>
      </c>
      <c r="J60" s="16" vm="3911">
        <f ca="1"/>
        <v>133334</v>
      </c>
      <c r="K60" s="16" vm="3907">
        <f ca="1"/>
        <v>5.38</v>
      </c>
      <c r="L60" s="16" vm="3912">
        <f ca="1"/>
        <v>5.46</v>
      </c>
      <c r="M60" s="16" vm="3894">
        <f ca="1"/>
        <v>5.09</v>
      </c>
      <c r="N60" s="16" vm="3792">
        <f ca="1"/>
        <v>5.18</v>
      </c>
    </row>
    <row r="61" spans="1:14" x14ac:dyDescent="0.4">
      <c r="A61" s="15">
        <f t="shared" ca="1" si="2"/>
        <v>463</v>
      </c>
      <c r="B61" s="16">
        <f t="shared" ca="1" si="0"/>
        <v>511.25000000000006</v>
      </c>
      <c r="C61" s="17">
        <f t="shared" ca="1" si="3"/>
        <v>-48.250000000000057</v>
      </c>
      <c r="D61" s="17">
        <f t="shared" si="4"/>
        <v>0</v>
      </c>
      <c r="E61" s="16">
        <f t="shared" si="1"/>
        <v>100</v>
      </c>
      <c r="F61" s="16"/>
      <c r="G61" s="16"/>
      <c r="H61" s="16" vm="3913">
        <f t="shared" ca="1" si="5"/>
        <v>4.63</v>
      </c>
      <c r="I61" s="16" vm="229">
        <f ca="1"/>
        <v>44622</v>
      </c>
      <c r="J61" s="16" vm="3914">
        <f ca="1"/>
        <v>250035</v>
      </c>
      <c r="K61" s="16" vm="3915">
        <f ca="1"/>
        <v>5.15</v>
      </c>
      <c r="L61" s="16" vm="3916">
        <f ca="1"/>
        <v>5.2304000000000004</v>
      </c>
      <c r="M61" s="16" vm="3917">
        <f ca="1"/>
        <v>4.58</v>
      </c>
      <c r="N61" s="16" vm="3913">
        <f ca="1"/>
        <v>4.63</v>
      </c>
    </row>
    <row r="62" spans="1:14" x14ac:dyDescent="0.4">
      <c r="A62" s="15">
        <f t="shared" ca="1" si="2"/>
        <v>468</v>
      </c>
      <c r="B62" s="16">
        <f t="shared" ca="1" si="0"/>
        <v>511.25000000000006</v>
      </c>
      <c r="C62" s="17">
        <f t="shared" ca="1" si="3"/>
        <v>-43.250000000000057</v>
      </c>
      <c r="D62" s="17">
        <f t="shared" si="4"/>
        <v>0</v>
      </c>
      <c r="E62" s="16">
        <f t="shared" si="1"/>
        <v>100</v>
      </c>
      <c r="F62" s="16"/>
      <c r="G62" s="16"/>
      <c r="H62" s="16" vm="3918">
        <f t="shared" ca="1" si="5"/>
        <v>4.68</v>
      </c>
      <c r="I62" s="16" vm="235">
        <f ca="1"/>
        <v>44623</v>
      </c>
      <c r="J62" s="16" vm="3919">
        <f ca="1"/>
        <v>97798</v>
      </c>
      <c r="K62" s="16" vm="3913">
        <f ca="1"/>
        <v>4.63</v>
      </c>
      <c r="L62" s="16" vm="3892">
        <f ca="1"/>
        <v>4.78</v>
      </c>
      <c r="M62" s="16" vm="3920">
        <f ca="1"/>
        <v>4.5599999999999996</v>
      </c>
      <c r="N62" s="16" vm="3918">
        <f ca="1"/>
        <v>4.68</v>
      </c>
    </row>
    <row r="63" spans="1:14" x14ac:dyDescent="0.4">
      <c r="A63" s="15">
        <f t="shared" ca="1" si="2"/>
        <v>445</v>
      </c>
      <c r="B63" s="16">
        <f t="shared" ca="1" si="0"/>
        <v>511.25000000000006</v>
      </c>
      <c r="C63" s="17">
        <f t="shared" ca="1" si="3"/>
        <v>-66.250000000000057</v>
      </c>
      <c r="D63" s="17">
        <f t="shared" si="4"/>
        <v>0</v>
      </c>
      <c r="E63" s="16">
        <f t="shared" si="1"/>
        <v>100</v>
      </c>
      <c r="F63" s="16"/>
      <c r="G63" s="16"/>
      <c r="H63" s="16" vm="3873">
        <f t="shared" ca="1" si="5"/>
        <v>4.45</v>
      </c>
      <c r="I63" s="16" vm="240">
        <f ca="1"/>
        <v>44624</v>
      </c>
      <c r="J63" s="16" vm="3921">
        <f ca="1"/>
        <v>131536</v>
      </c>
      <c r="K63" s="16" vm="3896">
        <f ca="1"/>
        <v>4.5999999999999996</v>
      </c>
      <c r="L63" s="16" vm="3876">
        <f ca="1"/>
        <v>4.6900000000000004</v>
      </c>
      <c r="M63" s="16" vm="3922">
        <f ca="1"/>
        <v>4.3916000000000004</v>
      </c>
      <c r="N63" s="16" vm="3873">
        <f ca="1"/>
        <v>4.45</v>
      </c>
    </row>
    <row r="64" spans="1:14" x14ac:dyDescent="0.4">
      <c r="A64" s="15">
        <f t="shared" ca="1" si="2"/>
        <v>430</v>
      </c>
      <c r="B64" s="16">
        <f t="shared" ca="1" si="0"/>
        <v>511.25000000000006</v>
      </c>
      <c r="C64" s="17">
        <f t="shared" ca="1" si="3"/>
        <v>-81.250000000000057</v>
      </c>
      <c r="D64" s="17">
        <f t="shared" si="4"/>
        <v>0</v>
      </c>
      <c r="E64" s="16">
        <f t="shared" si="1"/>
        <v>100</v>
      </c>
      <c r="F64" s="16"/>
      <c r="G64" s="16"/>
      <c r="H64" s="16" vm="3842">
        <f t="shared" ca="1" si="5"/>
        <v>4.3</v>
      </c>
      <c r="I64" s="16" vm="246">
        <f ca="1"/>
        <v>44627</v>
      </c>
      <c r="J64" s="16" vm="3923">
        <f ca="1"/>
        <v>102943</v>
      </c>
      <c r="K64" s="16" vm="3838">
        <f ca="1"/>
        <v>4.37</v>
      </c>
      <c r="L64" s="16" vm="3873">
        <f ca="1"/>
        <v>4.45</v>
      </c>
      <c r="M64" s="16" vm="3924">
        <f ca="1"/>
        <v>4.2300000000000004</v>
      </c>
      <c r="N64" s="16" vm="3842">
        <f ca="1"/>
        <v>4.3</v>
      </c>
    </row>
    <row r="65" spans="1:14" x14ac:dyDescent="0.4">
      <c r="A65" s="15">
        <f t="shared" ca="1" si="2"/>
        <v>433</v>
      </c>
      <c r="B65" s="16">
        <f t="shared" ca="1" si="0"/>
        <v>511.25000000000006</v>
      </c>
      <c r="C65" s="17">
        <f t="shared" ca="1" si="3"/>
        <v>-78.250000000000057</v>
      </c>
      <c r="D65" s="17">
        <f t="shared" si="4"/>
        <v>0</v>
      </c>
      <c r="E65" s="16">
        <f t="shared" si="1"/>
        <v>100</v>
      </c>
      <c r="F65" s="16"/>
      <c r="G65" s="16"/>
      <c r="H65" s="16" vm="3848">
        <f t="shared" ca="1" si="5"/>
        <v>4.33</v>
      </c>
      <c r="I65" s="16" vm="252">
        <f ca="1"/>
        <v>44628</v>
      </c>
      <c r="J65" s="16" vm="3925">
        <f ca="1"/>
        <v>249298</v>
      </c>
      <c r="K65" s="16" vm="3849">
        <f ca="1"/>
        <v>4.4000000000000004</v>
      </c>
      <c r="L65" s="16" vm="3851">
        <f ca="1"/>
        <v>4.57</v>
      </c>
      <c r="M65" s="16" vm="3594">
        <f ca="1"/>
        <v>4.17</v>
      </c>
      <c r="N65" s="16" vm="3848">
        <f ca="1"/>
        <v>4.33</v>
      </c>
    </row>
    <row r="66" spans="1:14" x14ac:dyDescent="0.4">
      <c r="A66" s="15">
        <f t="shared" ca="1" si="2"/>
        <v>440.00000000000006</v>
      </c>
      <c r="B66" s="16">
        <f t="shared" ca="1" si="0"/>
        <v>511.25000000000006</v>
      </c>
      <c r="C66" s="17">
        <f t="shared" ca="1" si="3"/>
        <v>-71.25</v>
      </c>
      <c r="D66" s="17">
        <f t="shared" si="4"/>
        <v>0</v>
      </c>
      <c r="E66" s="16">
        <f t="shared" si="1"/>
        <v>100</v>
      </c>
      <c r="F66" s="16"/>
      <c r="G66" s="16"/>
      <c r="H66" s="16" vm="3849">
        <f t="shared" ca="1" si="5"/>
        <v>4.4000000000000004</v>
      </c>
      <c r="I66" s="16" vm="258">
        <f ca="1"/>
        <v>44629</v>
      </c>
      <c r="J66" s="16" vm="3926">
        <f ca="1"/>
        <v>229581</v>
      </c>
      <c r="K66" s="16" vm="3927">
        <f ca="1"/>
        <v>4.49</v>
      </c>
      <c r="L66" s="16" vm="3920">
        <f ca="1"/>
        <v>4.5599999999999996</v>
      </c>
      <c r="M66" s="16" vm="3887">
        <f ca="1"/>
        <v>4.32</v>
      </c>
      <c r="N66" s="16" vm="3849">
        <f ca="1"/>
        <v>4.4000000000000004</v>
      </c>
    </row>
    <row r="67" spans="1:14" x14ac:dyDescent="0.4">
      <c r="A67" s="15">
        <f t="shared" ca="1" si="2"/>
        <v>438.99999999999994</v>
      </c>
      <c r="B67" s="16">
        <f t="shared" ca="1" si="0"/>
        <v>511.25000000000006</v>
      </c>
      <c r="C67" s="17">
        <f t="shared" ca="1" si="3"/>
        <v>-72.250000000000114</v>
      </c>
      <c r="D67" s="17">
        <f t="shared" si="4"/>
        <v>0</v>
      </c>
      <c r="E67" s="16">
        <f t="shared" si="1"/>
        <v>100</v>
      </c>
      <c r="F67" s="16"/>
      <c r="G67" s="16"/>
      <c r="H67" s="16" vm="3870">
        <f t="shared" ca="1" si="5"/>
        <v>4.3899999999999997</v>
      </c>
      <c r="I67" s="16" vm="264">
        <f ca="1"/>
        <v>44630</v>
      </c>
      <c r="J67" s="16" vm="3928">
        <f ca="1"/>
        <v>150764</v>
      </c>
      <c r="K67" s="16" vm="3887">
        <f ca="1"/>
        <v>4.32</v>
      </c>
      <c r="L67" s="16" vm="3859">
        <f ca="1"/>
        <v>4.5</v>
      </c>
      <c r="M67" s="16" vm="3846">
        <f ca="1"/>
        <v>4.28</v>
      </c>
      <c r="N67" s="16" vm="3870">
        <f ca="1"/>
        <v>4.3899999999999997</v>
      </c>
    </row>
    <row r="68" spans="1:14" x14ac:dyDescent="0.4">
      <c r="I68" s="10" vm="269">
        <f ca="1"/>
        <v>44631</v>
      </c>
      <c r="J68" s="10" vm="3929">
        <f ca="1"/>
        <v>98306</v>
      </c>
      <c r="K68" s="10" vm="3873">
        <f ca="1"/>
        <v>4.45</v>
      </c>
      <c r="L68" s="10" vm="3873">
        <f ca="1"/>
        <v>4.45</v>
      </c>
      <c r="M68" s="10" vm="3850">
        <f ca="1"/>
        <v>4.0599999999999996</v>
      </c>
      <c r="N68" s="10" vm="3861">
        <f ca="1"/>
        <v>4.08</v>
      </c>
    </row>
  </sheetData>
  <conditionalFormatting sqref="C21:D21 C22:C66 D22:D67">
    <cfRule type="cellIs" dxfId="15" priority="3" operator="greaterThan">
      <formula>0</formula>
    </cfRule>
    <cfRule type="cellIs" dxfId="14" priority="4" operator="lessThan">
      <formula>0</formula>
    </cfRule>
  </conditionalFormatting>
  <conditionalFormatting sqref="C67">
    <cfRule type="cellIs" dxfId="13" priority="1" operator="greaterThan">
      <formula>0</formula>
    </cfRule>
    <cfRule type="cellIs" dxfId="12" priority="2" operator="lessThan">
      <formula>0</formula>
    </cfRule>
  </conditionalFormatting>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73918-62DF-43C2-98DE-24915C7B9379}">
  <dimension ref="A1:N68"/>
  <sheetViews>
    <sheetView topLeftCell="A46" zoomScale="66" zoomScaleNormal="55" workbookViewId="0">
      <selection activeCell="I20" sqref="I20:N20"/>
    </sheetView>
  </sheetViews>
  <sheetFormatPr defaultColWidth="8.86328125" defaultRowHeight="13.9" x14ac:dyDescent="0.4"/>
  <cols>
    <col min="1" max="1" width="18.6640625" style="10" bestFit="1" customWidth="1"/>
    <col min="2" max="2" width="14.3984375" style="10" customWidth="1"/>
    <col min="3" max="3" width="13.59765625" style="10" customWidth="1"/>
    <col min="4" max="4" width="15.86328125" style="10" customWidth="1"/>
    <col min="5" max="5" width="35.796875" style="10" customWidth="1"/>
    <col min="6" max="6" width="18.9296875" style="10" customWidth="1"/>
    <col min="7" max="7" width="14.265625" style="10" customWidth="1"/>
    <col min="8" max="8" width="21.1328125" style="10" customWidth="1"/>
    <col min="9" max="9" width="12.6640625" style="10" customWidth="1"/>
    <col min="10" max="10" width="15.19921875" style="10" customWidth="1"/>
    <col min="11" max="11" width="13.33203125" style="10" customWidth="1"/>
    <col min="12" max="14" width="12.1328125" style="10" customWidth="1"/>
    <col min="15" max="16384" width="8.86328125" style="10"/>
  </cols>
  <sheetData>
    <row r="1" spans="1:14" ht="30.4" x14ac:dyDescent="0.8">
      <c r="A1" s="21" t="e" vm="3930">
        <v>#VALUE!</v>
      </c>
      <c r="B1" s="19"/>
      <c r="C1" s="19"/>
      <c r="D1" s="19"/>
      <c r="E1" s="19"/>
      <c r="F1" s="19"/>
      <c r="G1" s="19"/>
      <c r="H1" s="19"/>
      <c r="I1" s="19"/>
      <c r="J1" s="19"/>
      <c r="K1" s="19"/>
      <c r="L1" s="19"/>
      <c r="M1" s="19"/>
      <c r="N1" s="19"/>
    </row>
    <row r="3" spans="1:14" ht="18.75" x14ac:dyDescent="0.5">
      <c r="A3" s="11" t="s">
        <v>96</v>
      </c>
      <c r="B3" s="12">
        <f ca="1">MIN(N21:N66)</f>
        <v>2720.29</v>
      </c>
      <c r="E3" s="11" t="s">
        <v>122</v>
      </c>
      <c r="F3" s="12">
        <f ca="1">SUM(A21:A67)</f>
        <v>15825292.549999999</v>
      </c>
      <c r="I3" s="13">
        <v>44562</v>
      </c>
    </row>
    <row r="4" spans="1:14" ht="18.75" x14ac:dyDescent="0.5">
      <c r="A4" s="11" t="s">
        <v>97</v>
      </c>
      <c r="B4" s="14">
        <f ca="1">MAX(N21:N66)</f>
        <v>3408.09</v>
      </c>
    </row>
    <row r="6" spans="1:14" x14ac:dyDescent="0.4">
      <c r="A6" s="10" t="s">
        <v>85</v>
      </c>
    </row>
    <row r="17" spans="1:14" x14ac:dyDescent="0.4">
      <c r="B17" s="10" t="s">
        <v>99</v>
      </c>
      <c r="C17" s="10" t="s">
        <v>95</v>
      </c>
    </row>
    <row r="18" spans="1:14" x14ac:dyDescent="0.4">
      <c r="A18" s="10" t="s">
        <v>86</v>
      </c>
      <c r="B18" s="10">
        <v>21</v>
      </c>
      <c r="C18" s="10">
        <v>22</v>
      </c>
    </row>
    <row r="20" spans="1:14" ht="15" x14ac:dyDescent="0.4">
      <c r="A20" s="20" t="s">
        <v>87</v>
      </c>
      <c r="B20" s="20" t="s">
        <v>88</v>
      </c>
      <c r="C20" s="20" t="s">
        <v>89</v>
      </c>
      <c r="D20" s="20" t="s">
        <v>95</v>
      </c>
      <c r="E20" s="20" t="s">
        <v>123</v>
      </c>
      <c r="F20" s="20" t="s">
        <v>90</v>
      </c>
      <c r="G20" s="20" t="s">
        <v>91</v>
      </c>
      <c r="H20" s="20" t="s">
        <v>92</v>
      </c>
      <c r="I20" s="22" t="str" cm="1">
        <f t="array" aca="1" ref="I20:N68" ca="1">_xlfn.STOCKHISTORY(A1,I3,TODAY(),0,1,0,5,2,3,4,1)</f>
        <v>Date</v>
      </c>
      <c r="J20" s="22" t="str">
        <f ca="1"/>
        <v>Volume</v>
      </c>
      <c r="K20" s="22" t="str">
        <f ca="1"/>
        <v>Open</v>
      </c>
      <c r="L20" s="22" t="str">
        <f ca="1"/>
        <v>High</v>
      </c>
      <c r="M20" s="22" t="str">
        <f ca="1"/>
        <v>Low</v>
      </c>
      <c r="N20" s="22" t="str">
        <f ca="1"/>
        <v>Close</v>
      </c>
    </row>
    <row r="21" spans="1:14" x14ac:dyDescent="0.4">
      <c r="A21" s="15">
        <f ca="1">E21*N21</f>
        <v>340809</v>
      </c>
      <c r="B21" s="16">
        <f t="shared" ref="B21:B67" ca="1" si="0">IF(ROW()=B$18,(F21*H21)-(G21*H21),(F21*H21)-(G21*H21)+B20)</f>
        <v>340809</v>
      </c>
      <c r="C21" s="17">
        <f ca="1">A21-B21</f>
        <v>0</v>
      </c>
      <c r="D21" s="17">
        <f>IF(AND(F21&gt;0,ROW()&gt;C$18),N21-$N$21,0)-IF(AND(G21&gt;0,ROW()&gt;C$18),N21-$N$21,0)</f>
        <v>0</v>
      </c>
      <c r="E21" s="16">
        <f t="shared" ref="E21:E67" si="1">IF(ROW()=B$18,F21-G21,(F21-G21)+E20)</f>
        <v>100</v>
      </c>
      <c r="F21" s="16">
        <v>100</v>
      </c>
      <c r="G21" s="16"/>
      <c r="H21" s="16" vm="3931">
        <f ca="1">N21</f>
        <v>3408.09</v>
      </c>
      <c r="I21" s="16" vm="3">
        <f ca="1"/>
        <v>44564</v>
      </c>
      <c r="J21" s="16" vm="3932">
        <f ca="1"/>
        <v>3193457</v>
      </c>
      <c r="K21" s="16" vm="3933">
        <f ca="1"/>
        <v>3351</v>
      </c>
      <c r="L21" s="16" vm="3934">
        <f ca="1"/>
        <v>3414.07</v>
      </c>
      <c r="M21" s="16" vm="3935">
        <f ca="1"/>
        <v>3323.21</v>
      </c>
      <c r="N21" s="16" vm="3931">
        <f ca="1"/>
        <v>3408.09</v>
      </c>
    </row>
    <row r="22" spans="1:14" x14ac:dyDescent="0.4">
      <c r="A22" s="15">
        <f t="shared" ref="A22:A67" ca="1" si="2">E22*N22</f>
        <v>335044</v>
      </c>
      <c r="B22" s="16">
        <f t="shared" ca="1" si="0"/>
        <v>340809</v>
      </c>
      <c r="C22" s="17">
        <f t="shared" ref="C22:C67" ca="1" si="3">A22-B22</f>
        <v>-5765</v>
      </c>
      <c r="D22" s="17">
        <f t="shared" ref="D22:D67" si="4">IF(AND(F22&gt;0,ROW()&gt;C$18),N22-$N$21,0)-IF(AND(G22&gt;0,ROW()&gt;C$18),N22-$N$21,0)</f>
        <v>0</v>
      </c>
      <c r="E22" s="16">
        <f t="shared" si="1"/>
        <v>100</v>
      </c>
      <c r="F22" s="16"/>
      <c r="G22" s="16"/>
      <c r="H22" s="16" vm="3936">
        <f t="shared" ref="H22:H67" ca="1" si="5">N22</f>
        <v>3350.44</v>
      </c>
      <c r="I22" s="16" vm="9">
        <f ca="1"/>
        <v>44565</v>
      </c>
      <c r="J22" s="16" vm="3937">
        <f ca="1"/>
        <v>3536258</v>
      </c>
      <c r="K22" s="16" vm="3938">
        <f ca="1"/>
        <v>3408.76</v>
      </c>
      <c r="L22" s="16" vm="3939">
        <f ca="1"/>
        <v>3428</v>
      </c>
      <c r="M22" s="16" vm="3940">
        <f ca="1"/>
        <v>3326.99</v>
      </c>
      <c r="N22" s="16" vm="3936">
        <f ca="1"/>
        <v>3350.44</v>
      </c>
    </row>
    <row r="23" spans="1:14" x14ac:dyDescent="0.4">
      <c r="A23" s="15">
        <f t="shared" ca="1" si="2"/>
        <v>328714</v>
      </c>
      <c r="B23" s="16">
        <f t="shared" ca="1" si="0"/>
        <v>340809</v>
      </c>
      <c r="C23" s="17">
        <f t="shared" ca="1" si="3"/>
        <v>-12095</v>
      </c>
      <c r="D23" s="17">
        <f t="shared" si="4"/>
        <v>0</v>
      </c>
      <c r="E23" s="16">
        <f t="shared" si="1"/>
        <v>100</v>
      </c>
      <c r="F23" s="16"/>
      <c r="G23" s="16"/>
      <c r="H23" s="16" vm="3941">
        <f t="shared" ca="1" si="5"/>
        <v>3287.14</v>
      </c>
      <c r="I23" s="16" vm="15">
        <f ca="1"/>
        <v>44566</v>
      </c>
      <c r="J23" s="16" vm="3942">
        <f ca="1"/>
        <v>3215136</v>
      </c>
      <c r="K23" s="16" vm="3943">
        <f ca="1"/>
        <v>3337.66</v>
      </c>
      <c r="L23" s="16" vm="3944">
        <f ca="1"/>
        <v>3342.5250000000001</v>
      </c>
      <c r="M23" s="16" vm="3941">
        <f ca="1"/>
        <v>3287.14</v>
      </c>
      <c r="N23" s="16" vm="3941">
        <f ca="1"/>
        <v>3287.14</v>
      </c>
    </row>
    <row r="24" spans="1:14" x14ac:dyDescent="0.4">
      <c r="A24" s="15">
        <f t="shared" ca="1" si="2"/>
        <v>326508</v>
      </c>
      <c r="B24" s="16">
        <f t="shared" ca="1" si="0"/>
        <v>340809</v>
      </c>
      <c r="C24" s="17">
        <f t="shared" ca="1" si="3"/>
        <v>-14301</v>
      </c>
      <c r="D24" s="17">
        <f t="shared" si="4"/>
        <v>0</v>
      </c>
      <c r="E24" s="16">
        <f t="shared" si="1"/>
        <v>100</v>
      </c>
      <c r="F24" s="16"/>
      <c r="G24" s="16"/>
      <c r="H24" s="16" vm="3945">
        <f t="shared" ca="1" si="5"/>
        <v>3265.08</v>
      </c>
      <c r="I24" s="16" vm="21">
        <f ca="1"/>
        <v>44567</v>
      </c>
      <c r="J24" s="16" vm="3946">
        <f ca="1"/>
        <v>2597889</v>
      </c>
      <c r="K24" s="16" vm="3947">
        <f ca="1"/>
        <v>3269.01</v>
      </c>
      <c r="L24" s="16" vm="3948">
        <f ca="1"/>
        <v>3296</v>
      </c>
      <c r="M24" s="16" vm="3949">
        <f ca="1"/>
        <v>3238.7442000000001</v>
      </c>
      <c r="N24" s="16" vm="3945">
        <f ca="1"/>
        <v>3265.08</v>
      </c>
    </row>
    <row r="25" spans="1:14" x14ac:dyDescent="0.4">
      <c r="A25" s="15">
        <f t="shared" ca="1" si="2"/>
        <v>390129.6</v>
      </c>
      <c r="B25" s="16">
        <f t="shared" ca="1" si="0"/>
        <v>405830.6</v>
      </c>
      <c r="C25" s="17">
        <f t="shared" ca="1" si="3"/>
        <v>-15701</v>
      </c>
      <c r="D25" s="17">
        <f t="shared" ca="1" si="4"/>
        <v>-157.01000000000022</v>
      </c>
      <c r="E25" s="16">
        <f t="shared" si="1"/>
        <v>120</v>
      </c>
      <c r="F25" s="16">
        <v>20</v>
      </c>
      <c r="G25" s="16"/>
      <c r="H25" s="16" vm="3950">
        <f t="shared" ca="1" si="5"/>
        <v>3251.08</v>
      </c>
      <c r="I25" s="16" vm="27">
        <f ca="1"/>
        <v>44568</v>
      </c>
      <c r="J25" s="16" vm="3951">
        <f ca="1"/>
        <v>2330295</v>
      </c>
      <c r="K25" s="16" vm="3952">
        <f ca="1"/>
        <v>3276.78</v>
      </c>
      <c r="L25" s="16" vm="3953">
        <f ca="1"/>
        <v>3304.8649999999998</v>
      </c>
      <c r="M25" s="16" vm="3954">
        <f ca="1"/>
        <v>3240.62</v>
      </c>
      <c r="N25" s="16" vm="3950">
        <f ca="1"/>
        <v>3251.08</v>
      </c>
    </row>
    <row r="26" spans="1:14" x14ac:dyDescent="0.4">
      <c r="A26" s="15">
        <f t="shared" ca="1" si="2"/>
        <v>387566.39999999997</v>
      </c>
      <c r="B26" s="16">
        <f t="shared" ca="1" si="0"/>
        <v>405830.6</v>
      </c>
      <c r="C26" s="17">
        <f t="shared" ca="1" si="3"/>
        <v>-18264.200000000012</v>
      </c>
      <c r="D26" s="17">
        <f t="shared" si="4"/>
        <v>0</v>
      </c>
      <c r="E26" s="16">
        <f t="shared" si="1"/>
        <v>120</v>
      </c>
      <c r="F26" s="16"/>
      <c r="G26" s="16"/>
      <c r="H26" s="16" vm="3955">
        <f t="shared" ca="1" si="5"/>
        <v>3229.72</v>
      </c>
      <c r="I26" s="16" vm="33">
        <f ca="1"/>
        <v>44571</v>
      </c>
      <c r="J26" s="16" vm="3956">
        <f ca="1"/>
        <v>4389915</v>
      </c>
      <c r="K26" s="16" vm="3957">
        <f ca="1"/>
        <v>3211.71</v>
      </c>
      <c r="L26" s="16" vm="3958">
        <f ca="1"/>
        <v>3233.23</v>
      </c>
      <c r="M26" s="16" vm="3959">
        <f ca="1"/>
        <v>3126.09</v>
      </c>
      <c r="N26" s="16" vm="3955">
        <f ca="1"/>
        <v>3229.72</v>
      </c>
    </row>
    <row r="27" spans="1:14" x14ac:dyDescent="0.4">
      <c r="A27" s="15">
        <f t="shared" ca="1" si="2"/>
        <v>396868.8</v>
      </c>
      <c r="B27" s="16">
        <f t="shared" ca="1" si="0"/>
        <v>405830.6</v>
      </c>
      <c r="C27" s="17">
        <f t="shared" ca="1" si="3"/>
        <v>-8961.7999999999884</v>
      </c>
      <c r="D27" s="17">
        <f t="shared" si="4"/>
        <v>0</v>
      </c>
      <c r="E27" s="16">
        <f t="shared" si="1"/>
        <v>120</v>
      </c>
      <c r="F27" s="16"/>
      <c r="G27" s="16"/>
      <c r="H27" s="16" vm="3960">
        <f t="shared" ca="1" si="5"/>
        <v>3307.24</v>
      </c>
      <c r="I27" s="16" vm="39">
        <f ca="1"/>
        <v>44572</v>
      </c>
      <c r="J27" s="16" vm="3961">
        <f ca="1"/>
        <v>3140279</v>
      </c>
      <c r="K27" s="16" vm="3962">
        <f ca="1"/>
        <v>3230</v>
      </c>
      <c r="L27" s="16" vm="3963">
        <f ca="1"/>
        <v>3327</v>
      </c>
      <c r="M27" s="16" vm="3964">
        <f ca="1"/>
        <v>3214.03</v>
      </c>
      <c r="N27" s="16" vm="3960">
        <f ca="1"/>
        <v>3307.24</v>
      </c>
    </row>
    <row r="28" spans="1:14" x14ac:dyDescent="0.4">
      <c r="A28" s="15">
        <f t="shared" ca="1" si="2"/>
        <v>396496.8</v>
      </c>
      <c r="B28" s="16">
        <f t="shared" ca="1" si="0"/>
        <v>405830.6</v>
      </c>
      <c r="C28" s="17">
        <f t="shared" ca="1" si="3"/>
        <v>-9333.7999999999884</v>
      </c>
      <c r="D28" s="17">
        <f t="shared" si="4"/>
        <v>0</v>
      </c>
      <c r="E28" s="16">
        <f t="shared" si="1"/>
        <v>120</v>
      </c>
      <c r="F28" s="16"/>
      <c r="G28" s="16"/>
      <c r="H28" s="16" vm="3965">
        <f t="shared" ca="1" si="5"/>
        <v>3304.14</v>
      </c>
      <c r="I28" s="16" vm="45">
        <f ca="1"/>
        <v>44573</v>
      </c>
      <c r="J28" s="16" vm="3966">
        <f ca="1"/>
        <v>2501456</v>
      </c>
      <c r="K28" s="16" vm="3967">
        <f ca="1"/>
        <v>3331.5</v>
      </c>
      <c r="L28" s="16" vm="3968">
        <f ca="1"/>
        <v>3337.56</v>
      </c>
      <c r="M28" s="16" vm="3969">
        <f ca="1"/>
        <v>3288.34</v>
      </c>
      <c r="N28" s="16" vm="3965">
        <f ca="1"/>
        <v>3304.14</v>
      </c>
    </row>
    <row r="29" spans="1:14" x14ac:dyDescent="0.4">
      <c r="A29" s="15">
        <f t="shared" ca="1" si="2"/>
        <v>386913.60000000003</v>
      </c>
      <c r="B29" s="16">
        <f t="shared" ca="1" si="0"/>
        <v>405830.6</v>
      </c>
      <c r="C29" s="17">
        <f t="shared" ca="1" si="3"/>
        <v>-18916.999999999942</v>
      </c>
      <c r="D29" s="17">
        <f t="shared" si="4"/>
        <v>0</v>
      </c>
      <c r="E29" s="16">
        <f t="shared" si="1"/>
        <v>120</v>
      </c>
      <c r="F29" s="16"/>
      <c r="G29" s="16"/>
      <c r="H29" s="16" vm="3970">
        <f t="shared" ca="1" si="5"/>
        <v>3224.28</v>
      </c>
      <c r="I29" s="16" vm="51">
        <f ca="1"/>
        <v>44574</v>
      </c>
      <c r="J29" s="16" vm="3971">
        <f ca="1"/>
        <v>2609415</v>
      </c>
      <c r="K29" s="16" vm="3972">
        <f ca="1"/>
        <v>3305.01</v>
      </c>
      <c r="L29" s="16" vm="3973">
        <f ca="1"/>
        <v>3324.4299000000001</v>
      </c>
      <c r="M29" s="16" vm="3974">
        <f ca="1"/>
        <v>3221.82</v>
      </c>
      <c r="N29" s="16" vm="3970">
        <f ca="1"/>
        <v>3224.28</v>
      </c>
    </row>
    <row r="30" spans="1:14" x14ac:dyDescent="0.4">
      <c r="A30" s="15">
        <f t="shared" ca="1" si="2"/>
        <v>389131.2</v>
      </c>
      <c r="B30" s="16">
        <f t="shared" ca="1" si="0"/>
        <v>405830.6</v>
      </c>
      <c r="C30" s="17">
        <f t="shared" ca="1" si="3"/>
        <v>-16699.399999999965</v>
      </c>
      <c r="D30" s="17">
        <f t="shared" si="4"/>
        <v>0</v>
      </c>
      <c r="E30" s="16">
        <f t="shared" si="1"/>
        <v>120</v>
      </c>
      <c r="F30" s="16"/>
      <c r="G30" s="16"/>
      <c r="H30" s="16" vm="3975">
        <f t="shared" ca="1" si="5"/>
        <v>3242.76</v>
      </c>
      <c r="I30" s="16" vm="55">
        <f ca="1"/>
        <v>44575</v>
      </c>
      <c r="J30" s="16" vm="3976">
        <f ca="1"/>
        <v>2298743</v>
      </c>
      <c r="K30" s="16" vm="3977">
        <f ca="1"/>
        <v>3203</v>
      </c>
      <c r="L30" s="16" vm="3978">
        <f ca="1"/>
        <v>3245</v>
      </c>
      <c r="M30" s="16" vm="3979">
        <f ca="1"/>
        <v>3196.01</v>
      </c>
      <c r="N30" s="16" vm="3975">
        <f ca="1"/>
        <v>3242.76</v>
      </c>
    </row>
    <row r="31" spans="1:14" x14ac:dyDescent="0.4">
      <c r="A31" s="15">
        <f t="shared" ca="1" si="2"/>
        <v>381402</v>
      </c>
      <c r="B31" s="16">
        <f t="shared" ca="1" si="0"/>
        <v>405830.6</v>
      </c>
      <c r="C31" s="17">
        <f t="shared" ca="1" si="3"/>
        <v>-24428.599999999977</v>
      </c>
      <c r="D31" s="17">
        <f t="shared" si="4"/>
        <v>0</v>
      </c>
      <c r="E31" s="16">
        <f t="shared" si="1"/>
        <v>120</v>
      </c>
      <c r="F31" s="16"/>
      <c r="G31" s="16"/>
      <c r="H31" s="16" vm="3980">
        <f t="shared" ca="1" si="5"/>
        <v>3178.35</v>
      </c>
      <c r="I31" s="16" vm="61">
        <f ca="1"/>
        <v>44579</v>
      </c>
      <c r="J31" s="16" vm="3981">
        <f ca="1"/>
        <v>3372072</v>
      </c>
      <c r="K31" s="16" vm="3982">
        <f ca="1"/>
        <v>3182.1</v>
      </c>
      <c r="L31" s="16" vm="3983">
        <f ca="1"/>
        <v>3194.6898999999999</v>
      </c>
      <c r="M31" s="16" vm="3984">
        <f ca="1"/>
        <v>3153.29</v>
      </c>
      <c r="N31" s="16" vm="3980">
        <f ca="1"/>
        <v>3178.35</v>
      </c>
    </row>
    <row r="32" spans="1:14" x14ac:dyDescent="0.4">
      <c r="A32" s="15">
        <f t="shared" ca="1" si="2"/>
        <v>375117.6</v>
      </c>
      <c r="B32" s="16">
        <f t="shared" ca="1" si="0"/>
        <v>405830.6</v>
      </c>
      <c r="C32" s="17">
        <f t="shared" ca="1" si="3"/>
        <v>-30713</v>
      </c>
      <c r="D32" s="17">
        <f t="shared" si="4"/>
        <v>0</v>
      </c>
      <c r="E32" s="16">
        <f t="shared" si="1"/>
        <v>120</v>
      </c>
      <c r="F32" s="16"/>
      <c r="G32" s="16"/>
      <c r="H32" s="16" vm="3985">
        <f t="shared" ca="1" si="5"/>
        <v>3125.98</v>
      </c>
      <c r="I32" s="16" vm="67">
        <f ca="1"/>
        <v>44580</v>
      </c>
      <c r="J32" s="16" vm="3986">
        <f ca="1"/>
        <v>2662096</v>
      </c>
      <c r="K32" s="16" vm="3987">
        <f ca="1"/>
        <v>3175.24</v>
      </c>
      <c r="L32" s="16" vm="3988">
        <f ca="1"/>
        <v>3185</v>
      </c>
      <c r="M32" s="16" vm="3989">
        <f ca="1"/>
        <v>3125</v>
      </c>
      <c r="N32" s="16" vm="3985">
        <f ca="1"/>
        <v>3125.98</v>
      </c>
    </row>
    <row r="33" spans="1:14" x14ac:dyDescent="0.4">
      <c r="A33" s="15">
        <f t="shared" ca="1" si="2"/>
        <v>364002</v>
      </c>
      <c r="B33" s="16">
        <f t="shared" ca="1" si="0"/>
        <v>405830.6</v>
      </c>
      <c r="C33" s="17">
        <f t="shared" ca="1" si="3"/>
        <v>-41828.599999999977</v>
      </c>
      <c r="D33" s="17">
        <f t="shared" si="4"/>
        <v>0</v>
      </c>
      <c r="E33" s="16">
        <f t="shared" si="1"/>
        <v>120</v>
      </c>
      <c r="F33" s="16"/>
      <c r="G33" s="16"/>
      <c r="H33" s="16" vm="3990">
        <f t="shared" ca="1" si="5"/>
        <v>3033.35</v>
      </c>
      <c r="I33" s="16" vm="73">
        <f ca="1"/>
        <v>44581</v>
      </c>
      <c r="J33" s="16" vm="3991">
        <f ca="1"/>
        <v>3598666</v>
      </c>
      <c r="K33" s="16" vm="3992">
        <f ca="1"/>
        <v>3135.32</v>
      </c>
      <c r="L33" s="16" vm="3993">
        <f ca="1"/>
        <v>3160</v>
      </c>
      <c r="M33" s="16" vm="3994">
        <f ca="1"/>
        <v>3027.02</v>
      </c>
      <c r="N33" s="16" vm="3990">
        <f ca="1"/>
        <v>3033.35</v>
      </c>
    </row>
    <row r="34" spans="1:14" x14ac:dyDescent="0.4">
      <c r="A34" s="15">
        <f t="shared" ca="1" si="2"/>
        <v>342343.2</v>
      </c>
      <c r="B34" s="16">
        <f t="shared" ca="1" si="0"/>
        <v>405830.6</v>
      </c>
      <c r="C34" s="17">
        <f t="shared" ca="1" si="3"/>
        <v>-63487.399999999965</v>
      </c>
      <c r="D34" s="17">
        <f t="shared" si="4"/>
        <v>0</v>
      </c>
      <c r="E34" s="16">
        <f t="shared" si="1"/>
        <v>120</v>
      </c>
      <c r="F34" s="16"/>
      <c r="G34" s="16"/>
      <c r="H34" s="16" vm="3995">
        <f t="shared" ca="1" si="5"/>
        <v>2852.86</v>
      </c>
      <c r="I34" s="16" vm="79">
        <f ca="1"/>
        <v>44582</v>
      </c>
      <c r="J34" s="16" vm="3996">
        <f ca="1"/>
        <v>8198572</v>
      </c>
      <c r="K34" s="16" vm="3997">
        <f ca="1"/>
        <v>2999</v>
      </c>
      <c r="L34" s="16" vm="3998">
        <f ca="1"/>
        <v>3018</v>
      </c>
      <c r="M34" s="16" vm="3999">
        <f ca="1"/>
        <v>2841.4079999999999</v>
      </c>
      <c r="N34" s="16" vm="3995">
        <f ca="1"/>
        <v>2852.86</v>
      </c>
    </row>
    <row r="35" spans="1:14" x14ac:dyDescent="0.4">
      <c r="A35" s="15">
        <f t="shared" ca="1" si="2"/>
        <v>346905.60000000003</v>
      </c>
      <c r="B35" s="16">
        <f t="shared" ca="1" si="0"/>
        <v>405830.6</v>
      </c>
      <c r="C35" s="17">
        <f t="shared" ca="1" si="3"/>
        <v>-58924.999999999942</v>
      </c>
      <c r="D35" s="17">
        <f t="shared" si="4"/>
        <v>0</v>
      </c>
      <c r="E35" s="16">
        <f t="shared" si="1"/>
        <v>120</v>
      </c>
      <c r="F35" s="16"/>
      <c r="G35" s="16"/>
      <c r="H35" s="16" vm="4000">
        <f t="shared" ca="1" si="5"/>
        <v>2890.88</v>
      </c>
      <c r="I35" s="16" vm="85">
        <f ca="1"/>
        <v>44585</v>
      </c>
      <c r="J35" s="16" vm="4001">
        <f ca="1"/>
        <v>7802237</v>
      </c>
      <c r="K35" s="16" vm="4002">
        <f ca="1"/>
        <v>2780</v>
      </c>
      <c r="L35" s="16" vm="4003">
        <f ca="1"/>
        <v>2898.9</v>
      </c>
      <c r="M35" s="16" vm="4004">
        <f ca="1"/>
        <v>2707.04</v>
      </c>
      <c r="N35" s="16" vm="4000">
        <f ca="1"/>
        <v>2890.88</v>
      </c>
    </row>
    <row r="36" spans="1:14" x14ac:dyDescent="0.4">
      <c r="A36" s="15">
        <f t="shared" ca="1" si="2"/>
        <v>335966.39999999997</v>
      </c>
      <c r="B36" s="16">
        <f t="shared" ca="1" si="0"/>
        <v>405830.6</v>
      </c>
      <c r="C36" s="17">
        <f t="shared" ca="1" si="3"/>
        <v>-69864.200000000012</v>
      </c>
      <c r="D36" s="17">
        <f t="shared" si="4"/>
        <v>0</v>
      </c>
      <c r="E36" s="16">
        <f t="shared" si="1"/>
        <v>120</v>
      </c>
      <c r="F36" s="16"/>
      <c r="G36" s="16"/>
      <c r="H36" s="16" vm="4005">
        <f t="shared" ca="1" si="5"/>
        <v>2799.72</v>
      </c>
      <c r="I36" s="16" vm="91">
        <f ca="1"/>
        <v>44586</v>
      </c>
      <c r="J36" s="16" vm="4006">
        <f ca="1"/>
        <v>4541233</v>
      </c>
      <c r="K36" s="16" vm="4007">
        <f ca="1"/>
        <v>2844.85</v>
      </c>
      <c r="L36" s="16" vm="4008">
        <f ca="1"/>
        <v>2872</v>
      </c>
      <c r="M36" s="16" vm="4009">
        <f ca="1"/>
        <v>2762.9</v>
      </c>
      <c r="N36" s="16" vm="4005">
        <f ca="1"/>
        <v>2799.72</v>
      </c>
    </row>
    <row r="37" spans="1:14" x14ac:dyDescent="0.4">
      <c r="A37" s="15">
        <f t="shared" ca="1" si="2"/>
        <v>333294</v>
      </c>
      <c r="B37" s="16">
        <f t="shared" ca="1" si="0"/>
        <v>405830.6</v>
      </c>
      <c r="C37" s="17">
        <f t="shared" ca="1" si="3"/>
        <v>-72536.599999999977</v>
      </c>
      <c r="D37" s="17">
        <f t="shared" si="4"/>
        <v>0</v>
      </c>
      <c r="E37" s="16">
        <f t="shared" si="1"/>
        <v>120</v>
      </c>
      <c r="F37" s="16"/>
      <c r="G37" s="16"/>
      <c r="H37" s="16" vm="4010">
        <f t="shared" ca="1" si="5"/>
        <v>2777.45</v>
      </c>
      <c r="I37" s="16" vm="97">
        <f ca="1"/>
        <v>44587</v>
      </c>
      <c r="J37" s="16" vm="4011">
        <f ca="1"/>
        <v>4780085</v>
      </c>
      <c r="K37" s="16" vm="4012">
        <f ca="1"/>
        <v>2895</v>
      </c>
      <c r="L37" s="16" vm="4013">
        <f ca="1"/>
        <v>2903.6950000000002</v>
      </c>
      <c r="M37" s="16" vm="4014">
        <f ca="1"/>
        <v>2746.37</v>
      </c>
      <c r="N37" s="16" vm="4010">
        <f ca="1"/>
        <v>2777.45</v>
      </c>
    </row>
    <row r="38" spans="1:14" x14ac:dyDescent="0.4">
      <c r="A38" s="15">
        <f t="shared" ca="1" si="2"/>
        <v>307202.5</v>
      </c>
      <c r="B38" s="16">
        <f t="shared" ca="1" si="0"/>
        <v>377903.1</v>
      </c>
      <c r="C38" s="17">
        <f t="shared" ca="1" si="3"/>
        <v>-70700.599999999977</v>
      </c>
      <c r="D38" s="17">
        <f t="shared" ca="1" si="4"/>
        <v>615.34000000000015</v>
      </c>
      <c r="E38" s="16">
        <f t="shared" si="1"/>
        <v>110</v>
      </c>
      <c r="F38" s="16"/>
      <c r="G38" s="16">
        <v>10</v>
      </c>
      <c r="H38" s="16" vm="4015">
        <f t="shared" ca="1" si="5"/>
        <v>2792.75</v>
      </c>
      <c r="I38" s="16" vm="103">
        <f ca="1"/>
        <v>44588</v>
      </c>
      <c r="J38" s="16" vm="4016">
        <f ca="1"/>
        <v>3875790</v>
      </c>
      <c r="K38" s="16" vm="4017">
        <f ca="1"/>
        <v>2816</v>
      </c>
      <c r="L38" s="16" vm="4018">
        <f ca="1"/>
        <v>2884.87</v>
      </c>
      <c r="M38" s="16" vm="4019">
        <f ca="1"/>
        <v>2787</v>
      </c>
      <c r="N38" s="16" vm="4015">
        <f ca="1"/>
        <v>2792.75</v>
      </c>
    </row>
    <row r="39" spans="1:14" x14ac:dyDescent="0.4">
      <c r="A39" s="15">
        <f t="shared" ca="1" si="2"/>
        <v>316751.59999999998</v>
      </c>
      <c r="B39" s="16">
        <f t="shared" ca="1" si="0"/>
        <v>377903.1</v>
      </c>
      <c r="C39" s="17">
        <f t="shared" ca="1" si="3"/>
        <v>-61151.5</v>
      </c>
      <c r="D39" s="17">
        <f t="shared" si="4"/>
        <v>0</v>
      </c>
      <c r="E39" s="16">
        <f t="shared" si="1"/>
        <v>110</v>
      </c>
      <c r="F39" s="16"/>
      <c r="G39" s="16"/>
      <c r="H39" s="16" vm="4020">
        <f t="shared" ca="1" si="5"/>
        <v>2879.56</v>
      </c>
      <c r="I39" s="16" vm="109">
        <f ca="1"/>
        <v>44589</v>
      </c>
      <c r="J39" s="16" vm="4021">
        <f ca="1"/>
        <v>3719599</v>
      </c>
      <c r="K39" s="16" vm="4022">
        <f ca="1"/>
        <v>2817.21</v>
      </c>
      <c r="L39" s="16" vm="4023">
        <f ca="1"/>
        <v>2879.96</v>
      </c>
      <c r="M39" s="16" vm="4024">
        <f ca="1"/>
        <v>2758.585</v>
      </c>
      <c r="N39" s="16" vm="4020">
        <f ca="1"/>
        <v>2879.56</v>
      </c>
    </row>
    <row r="40" spans="1:14" x14ac:dyDescent="0.4">
      <c r="A40" s="15">
        <f t="shared" ca="1" si="2"/>
        <v>329061.69999999995</v>
      </c>
      <c r="B40" s="16">
        <f t="shared" ca="1" si="0"/>
        <v>377903.1</v>
      </c>
      <c r="C40" s="17">
        <f t="shared" ca="1" si="3"/>
        <v>-48841.400000000023</v>
      </c>
      <c r="D40" s="17">
        <f t="shared" si="4"/>
        <v>0</v>
      </c>
      <c r="E40" s="16">
        <f t="shared" si="1"/>
        <v>110</v>
      </c>
      <c r="F40" s="16"/>
      <c r="G40" s="16"/>
      <c r="H40" s="16" vm="4025">
        <f t="shared" ca="1" si="5"/>
        <v>2991.47</v>
      </c>
      <c r="I40" s="16" vm="115">
        <f ca="1"/>
        <v>44592</v>
      </c>
      <c r="J40" s="16" vm="4026">
        <f ca="1"/>
        <v>3915372</v>
      </c>
      <c r="K40" s="16" vm="4012">
        <f ca="1"/>
        <v>2895</v>
      </c>
      <c r="L40" s="16" vm="4027">
        <f ca="1"/>
        <v>3007.21</v>
      </c>
      <c r="M40" s="16" vm="4028">
        <f ca="1"/>
        <v>2886.0101</v>
      </c>
      <c r="N40" s="16" vm="4025">
        <f ca="1"/>
        <v>2991.47</v>
      </c>
    </row>
    <row r="41" spans="1:14" x14ac:dyDescent="0.4">
      <c r="A41" s="15">
        <f t="shared" ca="1" si="2"/>
        <v>332625.7</v>
      </c>
      <c r="B41" s="16">
        <f t="shared" ca="1" si="0"/>
        <v>377903.1</v>
      </c>
      <c r="C41" s="17">
        <f t="shared" ca="1" si="3"/>
        <v>-45277.399999999965</v>
      </c>
      <c r="D41" s="17">
        <f t="shared" si="4"/>
        <v>0</v>
      </c>
      <c r="E41" s="16">
        <f t="shared" si="1"/>
        <v>110</v>
      </c>
      <c r="F41" s="16"/>
      <c r="G41" s="16"/>
      <c r="H41" s="16" vm="4029">
        <f t="shared" ca="1" si="5"/>
        <v>3023.87</v>
      </c>
      <c r="I41" s="16" vm="121">
        <f ca="1"/>
        <v>44593</v>
      </c>
      <c r="J41" s="16" vm="4030">
        <f ca="1"/>
        <v>2960992</v>
      </c>
      <c r="K41" s="16" vm="4031">
        <f ca="1"/>
        <v>3000</v>
      </c>
      <c r="L41" s="16" vm="4032">
        <f ca="1"/>
        <v>3034.16</v>
      </c>
      <c r="M41" s="16" vm="4033">
        <f ca="1"/>
        <v>2952.5547999999999</v>
      </c>
      <c r="N41" s="16" vm="4029">
        <f ca="1"/>
        <v>3023.87</v>
      </c>
    </row>
    <row r="42" spans="1:14" x14ac:dyDescent="0.4">
      <c r="A42" s="15">
        <f t="shared" ca="1" si="2"/>
        <v>331347.5</v>
      </c>
      <c r="B42" s="16">
        <f t="shared" ca="1" si="0"/>
        <v>377903.1</v>
      </c>
      <c r="C42" s="17">
        <f t="shared" ca="1" si="3"/>
        <v>-46555.599999999977</v>
      </c>
      <c r="D42" s="17">
        <f t="shared" si="4"/>
        <v>0</v>
      </c>
      <c r="E42" s="16">
        <f t="shared" si="1"/>
        <v>110</v>
      </c>
      <c r="F42" s="16"/>
      <c r="G42" s="16"/>
      <c r="H42" s="16" vm="4034">
        <f t="shared" ca="1" si="5"/>
        <v>3012.25</v>
      </c>
      <c r="I42" s="16" vm="127">
        <f ca="1"/>
        <v>44594</v>
      </c>
      <c r="J42" s="16" vm="4035">
        <f ca="1"/>
        <v>4366488</v>
      </c>
      <c r="K42" s="16" vm="4036">
        <f ca="1"/>
        <v>3101.0084999999999</v>
      </c>
      <c r="L42" s="16" vm="4037">
        <f ca="1"/>
        <v>3101.5</v>
      </c>
      <c r="M42" s="16" vm="4038">
        <f ca="1"/>
        <v>2977.2716999999998</v>
      </c>
      <c r="N42" s="16" vm="4034">
        <f ca="1"/>
        <v>3012.25</v>
      </c>
    </row>
    <row r="43" spans="1:14" x14ac:dyDescent="0.4">
      <c r="A43" s="15">
        <f t="shared" ca="1" si="2"/>
        <v>305460.09999999998</v>
      </c>
      <c r="B43" s="16">
        <f t="shared" ca="1" si="0"/>
        <v>377903.1</v>
      </c>
      <c r="C43" s="17">
        <f t="shared" ca="1" si="3"/>
        <v>-72443</v>
      </c>
      <c r="D43" s="17">
        <f t="shared" si="4"/>
        <v>0</v>
      </c>
      <c r="E43" s="16">
        <f t="shared" si="1"/>
        <v>110</v>
      </c>
      <c r="F43" s="16"/>
      <c r="G43" s="16"/>
      <c r="H43" s="16" vm="4039">
        <f t="shared" ca="1" si="5"/>
        <v>2776.91</v>
      </c>
      <c r="I43" s="16" vm="131">
        <f ca="1"/>
        <v>44595</v>
      </c>
      <c r="J43" s="16" vm="4040">
        <f ca="1"/>
        <v>11276568</v>
      </c>
      <c r="K43" s="16" vm="4041">
        <f ca="1"/>
        <v>2834.75</v>
      </c>
      <c r="L43" s="16" vm="4042">
        <f ca="1"/>
        <v>2884.95</v>
      </c>
      <c r="M43" s="16" vm="4043">
        <f ca="1"/>
        <v>2766.66</v>
      </c>
      <c r="N43" s="16" vm="4039">
        <f ca="1"/>
        <v>2776.91</v>
      </c>
    </row>
    <row r="44" spans="1:14" x14ac:dyDescent="0.4">
      <c r="A44" s="15">
        <f t="shared" ca="1" si="2"/>
        <v>346806.9</v>
      </c>
      <c r="B44" s="16">
        <f t="shared" ca="1" si="0"/>
        <v>377903.1</v>
      </c>
      <c r="C44" s="17">
        <f t="shared" ca="1" si="3"/>
        <v>-31096.199999999953</v>
      </c>
      <c r="D44" s="17">
        <f t="shared" si="4"/>
        <v>0</v>
      </c>
      <c r="E44" s="16">
        <f t="shared" si="1"/>
        <v>110</v>
      </c>
      <c r="F44" s="16"/>
      <c r="G44" s="16"/>
      <c r="H44" s="16" vm="4044">
        <f t="shared" ca="1" si="5"/>
        <v>3152.79</v>
      </c>
      <c r="I44" s="16" vm="137">
        <f ca="1"/>
        <v>44596</v>
      </c>
      <c r="J44" s="16" vm="4045">
        <f ca="1"/>
        <v>12672793</v>
      </c>
      <c r="K44" s="16" vm="4046">
        <f ca="1"/>
        <v>3112.13</v>
      </c>
      <c r="L44" s="16" vm="4047">
        <f ca="1"/>
        <v>3224</v>
      </c>
      <c r="M44" s="16" vm="4048">
        <f ca="1"/>
        <v>3012.16</v>
      </c>
      <c r="N44" s="16" vm="4044">
        <f ca="1"/>
        <v>3152.79</v>
      </c>
    </row>
    <row r="45" spans="1:14" x14ac:dyDescent="0.4">
      <c r="A45" s="15">
        <f t="shared" ca="1" si="2"/>
        <v>347458.1</v>
      </c>
      <c r="B45" s="16">
        <f t="shared" ca="1" si="0"/>
        <v>377903.1</v>
      </c>
      <c r="C45" s="17">
        <f t="shared" ca="1" si="3"/>
        <v>-30445</v>
      </c>
      <c r="D45" s="17">
        <f t="shared" si="4"/>
        <v>0</v>
      </c>
      <c r="E45" s="16">
        <f t="shared" si="1"/>
        <v>110</v>
      </c>
      <c r="F45" s="16"/>
      <c r="G45" s="16"/>
      <c r="H45" s="16" vm="4049">
        <f t="shared" ca="1" si="5"/>
        <v>3158.71</v>
      </c>
      <c r="I45" s="16" vm="143">
        <f ca="1"/>
        <v>44599</v>
      </c>
      <c r="J45" s="16" vm="4050">
        <f ca="1"/>
        <v>5131219</v>
      </c>
      <c r="K45" s="16" vm="4051">
        <f ca="1"/>
        <v>3170.4</v>
      </c>
      <c r="L45" s="16" vm="4052">
        <f ca="1"/>
        <v>3253.8150000000001</v>
      </c>
      <c r="M45" s="16" vm="4053">
        <f ca="1"/>
        <v>3145</v>
      </c>
      <c r="N45" s="16" vm="4049">
        <f ca="1"/>
        <v>3158.71</v>
      </c>
    </row>
    <row r="46" spans="1:14" x14ac:dyDescent="0.4">
      <c r="A46" s="15">
        <f t="shared" ca="1" si="2"/>
        <v>355109.7</v>
      </c>
      <c r="B46" s="16">
        <f t="shared" ca="1" si="0"/>
        <v>377903.1</v>
      </c>
      <c r="C46" s="17">
        <f t="shared" ca="1" si="3"/>
        <v>-22793.399999999965</v>
      </c>
      <c r="D46" s="17">
        <f t="shared" si="4"/>
        <v>0</v>
      </c>
      <c r="E46" s="16">
        <f t="shared" si="1"/>
        <v>110</v>
      </c>
      <c r="F46" s="16"/>
      <c r="G46" s="16"/>
      <c r="H46" s="16" vm="4054">
        <f t="shared" ca="1" si="5"/>
        <v>3228.27</v>
      </c>
      <c r="I46" s="16" vm="148">
        <f ca="1"/>
        <v>44600</v>
      </c>
      <c r="J46" s="16" vm="4055">
        <f ca="1"/>
        <v>3802018</v>
      </c>
      <c r="K46" s="16" vm="4056">
        <f ca="1"/>
        <v>3135.01</v>
      </c>
      <c r="L46" s="16" vm="4057">
        <f ca="1"/>
        <v>3235.85</v>
      </c>
      <c r="M46" s="16" vm="4058">
        <f ca="1"/>
        <v>3111.01</v>
      </c>
      <c r="N46" s="16" vm="4054">
        <f ca="1"/>
        <v>3228.27</v>
      </c>
    </row>
    <row r="47" spans="1:14" x14ac:dyDescent="0.4">
      <c r="A47" s="15">
        <f t="shared" ca="1" si="2"/>
        <v>370735.85</v>
      </c>
      <c r="B47" s="16">
        <f t="shared" ca="1" si="0"/>
        <v>394022.05</v>
      </c>
      <c r="C47" s="17">
        <f t="shared" ca="1" si="3"/>
        <v>-23286.200000000012</v>
      </c>
      <c r="D47" s="17">
        <f t="shared" ca="1" si="4"/>
        <v>-184.30000000000018</v>
      </c>
      <c r="E47" s="16">
        <f t="shared" si="1"/>
        <v>115</v>
      </c>
      <c r="F47" s="16">
        <v>5</v>
      </c>
      <c r="G47" s="16"/>
      <c r="H47" s="16" vm="4059">
        <f t="shared" ca="1" si="5"/>
        <v>3223.79</v>
      </c>
      <c r="I47" s="16" vm="153">
        <f ca="1"/>
        <v>44601</v>
      </c>
      <c r="J47" s="16" vm="4060">
        <f ca="1"/>
        <v>3439280</v>
      </c>
      <c r="K47" s="16" vm="4061">
        <f ca="1"/>
        <v>3257.47</v>
      </c>
      <c r="L47" s="16" vm="4062">
        <f ca="1"/>
        <v>3276.69</v>
      </c>
      <c r="M47" s="16" vm="4063">
        <f ca="1"/>
        <v>3205</v>
      </c>
      <c r="N47" s="16" vm="4059">
        <f ca="1"/>
        <v>3223.79</v>
      </c>
    </row>
    <row r="48" spans="1:14" x14ac:dyDescent="0.4">
      <c r="A48" s="15">
        <f t="shared" ca="1" si="2"/>
        <v>365708.05000000005</v>
      </c>
      <c r="B48" s="16">
        <f t="shared" ca="1" si="0"/>
        <v>394022.05</v>
      </c>
      <c r="C48" s="17">
        <f t="shared" ca="1" si="3"/>
        <v>-28313.999999999942</v>
      </c>
      <c r="D48" s="17">
        <f t="shared" si="4"/>
        <v>0</v>
      </c>
      <c r="E48" s="16">
        <f t="shared" si="1"/>
        <v>115</v>
      </c>
      <c r="F48" s="16"/>
      <c r="G48" s="16"/>
      <c r="H48" s="16" vm="4064">
        <f t="shared" ca="1" si="5"/>
        <v>3180.07</v>
      </c>
      <c r="I48" s="16" vm="159">
        <f ca="1"/>
        <v>44602</v>
      </c>
      <c r="J48" s="16" vm="4065">
        <f ca="1"/>
        <v>3413406</v>
      </c>
      <c r="K48" s="16" vm="4066">
        <f ca="1"/>
        <v>3167</v>
      </c>
      <c r="L48" s="16" vm="4067">
        <f ca="1"/>
        <v>3214.33</v>
      </c>
      <c r="M48" s="16" vm="4068">
        <f ca="1"/>
        <v>3155</v>
      </c>
      <c r="N48" s="16" vm="4064">
        <f ca="1"/>
        <v>3180.07</v>
      </c>
    </row>
    <row r="49" spans="1:14" x14ac:dyDescent="0.4">
      <c r="A49" s="15">
        <f t="shared" ca="1" si="2"/>
        <v>352575.05</v>
      </c>
      <c r="B49" s="16">
        <f t="shared" ca="1" si="0"/>
        <v>394022.05</v>
      </c>
      <c r="C49" s="17">
        <f t="shared" ca="1" si="3"/>
        <v>-41447</v>
      </c>
      <c r="D49" s="17">
        <f t="shared" si="4"/>
        <v>0</v>
      </c>
      <c r="E49" s="16">
        <f t="shared" si="1"/>
        <v>115</v>
      </c>
      <c r="F49" s="16"/>
      <c r="G49" s="16"/>
      <c r="H49" s="16" vm="4069">
        <f t="shared" ca="1" si="5"/>
        <v>3065.87</v>
      </c>
      <c r="I49" s="16" vm="165">
        <f ca="1"/>
        <v>44603</v>
      </c>
      <c r="J49" s="16" vm="4070">
        <f ca="1"/>
        <v>3855022</v>
      </c>
      <c r="K49" s="16" vm="4071">
        <f ca="1"/>
        <v>3162.6902</v>
      </c>
      <c r="L49" s="16" vm="4072">
        <f ca="1"/>
        <v>3180</v>
      </c>
      <c r="M49" s="16" vm="4073">
        <f ca="1"/>
        <v>3054.6750000000002</v>
      </c>
      <c r="N49" s="16" vm="4069">
        <f ca="1"/>
        <v>3065.87</v>
      </c>
    </row>
    <row r="50" spans="1:14" x14ac:dyDescent="0.4">
      <c r="A50" s="15">
        <f t="shared" ca="1" si="2"/>
        <v>356884.10000000003</v>
      </c>
      <c r="B50" s="16">
        <f t="shared" ca="1" si="0"/>
        <v>394022.05</v>
      </c>
      <c r="C50" s="17">
        <f t="shared" ca="1" si="3"/>
        <v>-37137.949999999953</v>
      </c>
      <c r="D50" s="17">
        <f t="shared" si="4"/>
        <v>0</v>
      </c>
      <c r="E50" s="16">
        <f t="shared" si="1"/>
        <v>115</v>
      </c>
      <c r="F50" s="16"/>
      <c r="G50" s="16"/>
      <c r="H50" s="16" vm="4074">
        <f t="shared" ca="1" si="5"/>
        <v>3103.34</v>
      </c>
      <c r="I50" s="16" vm="170">
        <f ca="1"/>
        <v>44606</v>
      </c>
      <c r="J50" s="16" vm="4075">
        <f ca="1"/>
        <v>4161535</v>
      </c>
      <c r="K50" s="16" vm="4076">
        <f ca="1"/>
        <v>3035.02</v>
      </c>
      <c r="L50" s="16" vm="4077">
        <f ca="1"/>
        <v>3168.9663</v>
      </c>
      <c r="M50" s="16" vm="4078">
        <f ca="1"/>
        <v>3033</v>
      </c>
      <c r="N50" s="16" vm="4074">
        <f ca="1"/>
        <v>3103.34</v>
      </c>
    </row>
    <row r="51" spans="1:14" x14ac:dyDescent="0.4">
      <c r="A51" s="15">
        <f t="shared" ca="1" si="2"/>
        <v>359974.15</v>
      </c>
      <c r="B51" s="16">
        <f t="shared" ca="1" si="0"/>
        <v>394022.05</v>
      </c>
      <c r="C51" s="17">
        <f t="shared" ca="1" si="3"/>
        <v>-34047.899999999965</v>
      </c>
      <c r="D51" s="17">
        <f t="shared" si="4"/>
        <v>0</v>
      </c>
      <c r="E51" s="16">
        <f t="shared" si="1"/>
        <v>115</v>
      </c>
      <c r="F51" s="16"/>
      <c r="G51" s="16"/>
      <c r="H51" s="16" vm="4079">
        <f t="shared" ca="1" si="5"/>
        <v>3130.21</v>
      </c>
      <c r="I51" s="16" vm="175">
        <f ca="1"/>
        <v>44607</v>
      </c>
      <c r="J51" s="16" vm="4080">
        <f ca="1"/>
        <v>2848533</v>
      </c>
      <c r="K51" s="16" vm="4081">
        <f ca="1"/>
        <v>3152.11</v>
      </c>
      <c r="L51" s="16" vm="4082">
        <f ca="1"/>
        <v>3160.14</v>
      </c>
      <c r="M51" s="16" vm="4083">
        <f ca="1"/>
        <v>3092.75</v>
      </c>
      <c r="N51" s="16" vm="4079">
        <f ca="1"/>
        <v>3130.21</v>
      </c>
    </row>
    <row r="52" spans="1:14" x14ac:dyDescent="0.4">
      <c r="A52" s="15">
        <f t="shared" ca="1" si="2"/>
        <v>363631.15</v>
      </c>
      <c r="B52" s="16">
        <f t="shared" ca="1" si="0"/>
        <v>394022.05</v>
      </c>
      <c r="C52" s="17">
        <f t="shared" ca="1" si="3"/>
        <v>-30390.899999999965</v>
      </c>
      <c r="D52" s="17">
        <f t="shared" si="4"/>
        <v>0</v>
      </c>
      <c r="E52" s="16">
        <f t="shared" si="1"/>
        <v>115</v>
      </c>
      <c r="F52" s="16"/>
      <c r="G52" s="16"/>
      <c r="H52" s="16" vm="4084">
        <f t="shared" ca="1" si="5"/>
        <v>3162.01</v>
      </c>
      <c r="I52" s="16" vm="181">
        <f ca="1"/>
        <v>44608</v>
      </c>
      <c r="J52" s="16" vm="4085">
        <f ca="1"/>
        <v>2635214</v>
      </c>
      <c r="K52" s="16" vm="4086">
        <f ca="1"/>
        <v>3115.81</v>
      </c>
      <c r="L52" s="16" vm="4087">
        <f ca="1"/>
        <v>3176.68</v>
      </c>
      <c r="M52" s="16" vm="4088">
        <f ca="1"/>
        <v>3094.69</v>
      </c>
      <c r="N52" s="16" vm="4084">
        <f ca="1"/>
        <v>3162.01</v>
      </c>
    </row>
    <row r="53" spans="1:14" x14ac:dyDescent="0.4">
      <c r="A53" s="15">
        <f t="shared" ca="1" si="2"/>
        <v>355700.75</v>
      </c>
      <c r="B53" s="16">
        <f t="shared" ca="1" si="0"/>
        <v>394022.05</v>
      </c>
      <c r="C53" s="17">
        <f t="shared" ca="1" si="3"/>
        <v>-38321.299999999988</v>
      </c>
      <c r="D53" s="17">
        <f t="shared" si="4"/>
        <v>0</v>
      </c>
      <c r="E53" s="16">
        <f t="shared" si="1"/>
        <v>115</v>
      </c>
      <c r="F53" s="16"/>
      <c r="G53" s="16"/>
      <c r="H53" s="16" vm="4089">
        <f t="shared" ca="1" si="5"/>
        <v>3093.05</v>
      </c>
      <c r="I53" s="16" vm="186">
        <f ca="1"/>
        <v>44609</v>
      </c>
      <c r="J53" s="16" vm="4090">
        <f ca="1"/>
        <v>3201625</v>
      </c>
      <c r="K53" s="16" vm="4091">
        <f ca="1"/>
        <v>3162.92</v>
      </c>
      <c r="L53" s="16" vm="4092">
        <f ca="1"/>
        <v>3206.9749999999999</v>
      </c>
      <c r="M53" s="16" vm="4093">
        <f ca="1"/>
        <v>3090</v>
      </c>
      <c r="N53" s="16" vm="4089">
        <f ca="1"/>
        <v>3093.05</v>
      </c>
    </row>
    <row r="54" spans="1:14" x14ac:dyDescent="0.4">
      <c r="A54" s="15">
        <f t="shared" ca="1" si="2"/>
        <v>350983.45</v>
      </c>
      <c r="B54" s="16">
        <f t="shared" ca="1" si="0"/>
        <v>394022.05</v>
      </c>
      <c r="C54" s="17">
        <f t="shared" ca="1" si="3"/>
        <v>-43038.599999999977</v>
      </c>
      <c r="D54" s="17">
        <f t="shared" si="4"/>
        <v>0</v>
      </c>
      <c r="E54" s="16">
        <f t="shared" si="1"/>
        <v>115</v>
      </c>
      <c r="F54" s="16"/>
      <c r="G54" s="16"/>
      <c r="H54" s="16" vm="4094">
        <f t="shared" ca="1" si="5"/>
        <v>3052.03</v>
      </c>
      <c r="I54" s="16" vm="192">
        <f ca="1"/>
        <v>44610</v>
      </c>
      <c r="J54" s="16" vm="4095">
        <f ca="1"/>
        <v>3180205</v>
      </c>
      <c r="K54" s="16" vm="4096">
        <f ca="1"/>
        <v>3109.99</v>
      </c>
      <c r="L54" s="16" vm="4096">
        <f ca="1"/>
        <v>3109.99</v>
      </c>
      <c r="M54" s="16" vm="4097">
        <f ca="1"/>
        <v>3017.86</v>
      </c>
      <c r="N54" s="16" vm="4094">
        <f ca="1"/>
        <v>3052.03</v>
      </c>
    </row>
    <row r="55" spans="1:14" x14ac:dyDescent="0.4">
      <c r="A55" s="15">
        <f t="shared" ca="1" si="2"/>
        <v>300395</v>
      </c>
      <c r="B55" s="16">
        <f t="shared" ca="1" si="0"/>
        <v>348962.8</v>
      </c>
      <c r="C55" s="17">
        <f t="shared" ca="1" si="3"/>
        <v>-48567.799999999988</v>
      </c>
      <c r="D55" s="17">
        <f t="shared" ca="1" si="4"/>
        <v>404.14000000000033</v>
      </c>
      <c r="E55" s="16">
        <f t="shared" si="1"/>
        <v>100</v>
      </c>
      <c r="F55" s="16"/>
      <c r="G55" s="16">
        <v>15</v>
      </c>
      <c r="H55" s="16" vm="4098">
        <f t="shared" ca="1" si="5"/>
        <v>3003.95</v>
      </c>
      <c r="I55" s="16" vm="197">
        <f ca="1"/>
        <v>44614</v>
      </c>
      <c r="J55" s="16" vm="4099">
        <f ca="1"/>
        <v>3306412</v>
      </c>
      <c r="K55" s="16" vm="4100">
        <f ca="1"/>
        <v>3009.57</v>
      </c>
      <c r="L55" s="16" vm="4101">
        <f ca="1"/>
        <v>3059.65</v>
      </c>
      <c r="M55" s="16" vm="4102">
        <f ca="1"/>
        <v>2969.71</v>
      </c>
      <c r="N55" s="16" vm="4098">
        <f ca="1"/>
        <v>3003.95</v>
      </c>
    </row>
    <row r="56" spans="1:14" x14ac:dyDescent="0.4">
      <c r="A56" s="15">
        <f t="shared" ca="1" si="2"/>
        <v>289654</v>
      </c>
      <c r="B56" s="16">
        <f t="shared" ca="1" si="0"/>
        <v>348962.8</v>
      </c>
      <c r="C56" s="17">
        <f t="shared" ca="1" si="3"/>
        <v>-59308.799999999988</v>
      </c>
      <c r="D56" s="17">
        <f t="shared" si="4"/>
        <v>0</v>
      </c>
      <c r="E56" s="16">
        <f t="shared" si="1"/>
        <v>100</v>
      </c>
      <c r="F56" s="16"/>
      <c r="G56" s="16"/>
      <c r="H56" s="16" vm="4103">
        <f t="shared" ca="1" si="5"/>
        <v>2896.54</v>
      </c>
      <c r="I56" s="16" vm="201">
        <f ca="1"/>
        <v>44615</v>
      </c>
      <c r="J56" s="16" vm="4104">
        <f ca="1"/>
        <v>3212178</v>
      </c>
      <c r="K56" s="16" vm="4105">
        <f ca="1"/>
        <v>3033.01</v>
      </c>
      <c r="L56" s="16" vm="4106">
        <f ca="1"/>
        <v>3035.26</v>
      </c>
      <c r="M56" s="16" vm="4107">
        <f ca="1"/>
        <v>2893.02</v>
      </c>
      <c r="N56" s="16" vm="4103">
        <f ca="1"/>
        <v>2896.54</v>
      </c>
    </row>
    <row r="57" spans="1:14" x14ac:dyDescent="0.4">
      <c r="A57" s="15">
        <f t="shared" ca="1" si="2"/>
        <v>302716</v>
      </c>
      <c r="B57" s="16">
        <f t="shared" ca="1" si="0"/>
        <v>348962.8</v>
      </c>
      <c r="C57" s="17">
        <f t="shared" ca="1" si="3"/>
        <v>-46246.799999999988</v>
      </c>
      <c r="D57" s="17">
        <f t="shared" si="4"/>
        <v>0</v>
      </c>
      <c r="E57" s="16">
        <f t="shared" si="1"/>
        <v>100</v>
      </c>
      <c r="F57" s="16"/>
      <c r="G57" s="16"/>
      <c r="H57" s="16" vm="4108">
        <f t="shared" ca="1" si="5"/>
        <v>3027.16</v>
      </c>
      <c r="I57" s="16" vm="207">
        <f ca="1"/>
        <v>44616</v>
      </c>
      <c r="J57" s="16" vm="4109">
        <f ca="1"/>
        <v>5039288</v>
      </c>
      <c r="K57" s="16" vm="4110">
        <f ca="1"/>
        <v>2796.75</v>
      </c>
      <c r="L57" s="16" vm="4111">
        <f ca="1"/>
        <v>3034.98</v>
      </c>
      <c r="M57" s="16" vm="4112">
        <f ca="1"/>
        <v>2790</v>
      </c>
      <c r="N57" s="16" vm="4108">
        <f ca="1"/>
        <v>3027.16</v>
      </c>
    </row>
    <row r="58" spans="1:14" x14ac:dyDescent="0.4">
      <c r="A58" s="15">
        <f t="shared" ca="1" si="2"/>
        <v>307577</v>
      </c>
      <c r="B58" s="16">
        <f t="shared" ca="1" si="0"/>
        <v>348962.8</v>
      </c>
      <c r="C58" s="17">
        <f t="shared" ca="1" si="3"/>
        <v>-41385.799999999988</v>
      </c>
      <c r="D58" s="17">
        <f t="shared" si="4"/>
        <v>0</v>
      </c>
      <c r="E58" s="16">
        <f t="shared" si="1"/>
        <v>100</v>
      </c>
      <c r="F58" s="16"/>
      <c r="G58" s="16"/>
      <c r="H58" s="16" vm="4113">
        <f t="shared" ca="1" si="5"/>
        <v>3075.77</v>
      </c>
      <c r="I58" s="16" vm="213">
        <f ca="1"/>
        <v>44617</v>
      </c>
      <c r="J58" s="16" vm="4114">
        <f ca="1"/>
        <v>3119768</v>
      </c>
      <c r="K58" s="16" vm="4115">
        <f ca="1"/>
        <v>3011</v>
      </c>
      <c r="L58" s="16" vm="4116">
        <f ca="1"/>
        <v>3079.8</v>
      </c>
      <c r="M58" s="16" vm="4117">
        <f ca="1"/>
        <v>2984.27</v>
      </c>
      <c r="N58" s="16" vm="4113">
        <f ca="1"/>
        <v>3075.77</v>
      </c>
    </row>
    <row r="59" spans="1:14" x14ac:dyDescent="0.4">
      <c r="A59" s="15">
        <f t="shared" ca="1" si="2"/>
        <v>307126</v>
      </c>
      <c r="B59" s="16">
        <f t="shared" ca="1" si="0"/>
        <v>348962.8</v>
      </c>
      <c r="C59" s="17">
        <f t="shared" ca="1" si="3"/>
        <v>-41836.799999999988</v>
      </c>
      <c r="D59" s="17">
        <f t="shared" si="4"/>
        <v>0</v>
      </c>
      <c r="E59" s="16">
        <f t="shared" si="1"/>
        <v>100</v>
      </c>
      <c r="F59" s="16"/>
      <c r="G59" s="16"/>
      <c r="H59" s="16" vm="4118">
        <f t="shared" ca="1" si="5"/>
        <v>3071.26</v>
      </c>
      <c r="I59" s="16" vm="219">
        <f ca="1"/>
        <v>44620</v>
      </c>
      <c r="J59" s="16" vm="4119">
        <f ca="1"/>
        <v>2884171</v>
      </c>
      <c r="K59" s="16" vm="4120">
        <f ca="1"/>
        <v>3048.5</v>
      </c>
      <c r="L59" s="16" vm="4121">
        <f ca="1"/>
        <v>3089</v>
      </c>
      <c r="M59" s="16" vm="4122">
        <f ca="1"/>
        <v>3017</v>
      </c>
      <c r="N59" s="16" vm="4118">
        <f ca="1"/>
        <v>3071.26</v>
      </c>
    </row>
    <row r="60" spans="1:14" x14ac:dyDescent="0.4">
      <c r="A60" s="15">
        <f t="shared" ca="1" si="2"/>
        <v>302284</v>
      </c>
      <c r="B60" s="16">
        <f t="shared" ca="1" si="0"/>
        <v>348962.8</v>
      </c>
      <c r="C60" s="17">
        <f t="shared" ca="1" si="3"/>
        <v>-46678.799999999988</v>
      </c>
      <c r="D60" s="17">
        <f t="shared" si="4"/>
        <v>0</v>
      </c>
      <c r="E60" s="16">
        <f t="shared" si="1"/>
        <v>100</v>
      </c>
      <c r="F60" s="16"/>
      <c r="G60" s="16"/>
      <c r="H60" s="16" vm="4123">
        <f t="shared" ca="1" si="5"/>
        <v>3022.84</v>
      </c>
      <c r="I60" s="16" vm="225">
        <f ca="1"/>
        <v>44621</v>
      </c>
      <c r="J60" s="16" vm="4124">
        <f ca="1"/>
        <v>2243679</v>
      </c>
      <c r="K60" s="16" vm="4125">
        <f ca="1"/>
        <v>3054.65</v>
      </c>
      <c r="L60" s="16" vm="4126">
        <f ca="1"/>
        <v>3081.98</v>
      </c>
      <c r="M60" s="16" vm="4127">
        <f ca="1"/>
        <v>2999.54</v>
      </c>
      <c r="N60" s="16" vm="4123">
        <f ca="1"/>
        <v>3022.84</v>
      </c>
    </row>
    <row r="61" spans="1:14" x14ac:dyDescent="0.4">
      <c r="A61" s="15">
        <f t="shared" ca="1" si="2"/>
        <v>304105</v>
      </c>
      <c r="B61" s="16">
        <f t="shared" ca="1" si="0"/>
        <v>348962.8</v>
      </c>
      <c r="C61" s="17">
        <f t="shared" ca="1" si="3"/>
        <v>-44857.799999999988</v>
      </c>
      <c r="D61" s="17">
        <f t="shared" si="4"/>
        <v>0</v>
      </c>
      <c r="E61" s="16">
        <f t="shared" si="1"/>
        <v>100</v>
      </c>
      <c r="F61" s="16"/>
      <c r="G61" s="16"/>
      <c r="H61" s="16" vm="4128">
        <f t="shared" ca="1" si="5"/>
        <v>3041.05</v>
      </c>
      <c r="I61" s="16" vm="229">
        <f ca="1"/>
        <v>44622</v>
      </c>
      <c r="J61" s="16" vm="4129">
        <f ca="1"/>
        <v>2366736</v>
      </c>
      <c r="K61" s="16" vm="4130">
        <f ca="1"/>
        <v>3016.98</v>
      </c>
      <c r="L61" s="16" vm="4131">
        <f ca="1"/>
        <v>3059.99</v>
      </c>
      <c r="M61" s="16" vm="4132">
        <f ca="1"/>
        <v>2975</v>
      </c>
      <c r="N61" s="16" vm="4128">
        <f ca="1"/>
        <v>3041.05</v>
      </c>
    </row>
    <row r="62" spans="1:14" x14ac:dyDescent="0.4">
      <c r="A62" s="15">
        <f t="shared" ca="1" si="2"/>
        <v>295797</v>
      </c>
      <c r="B62" s="16">
        <f t="shared" ca="1" si="0"/>
        <v>348962.8</v>
      </c>
      <c r="C62" s="17">
        <f t="shared" ca="1" si="3"/>
        <v>-53165.799999999988</v>
      </c>
      <c r="D62" s="17">
        <f t="shared" si="4"/>
        <v>0</v>
      </c>
      <c r="E62" s="16">
        <f t="shared" si="1"/>
        <v>100</v>
      </c>
      <c r="F62" s="16"/>
      <c r="G62" s="16"/>
      <c r="H62" s="16" vm="4133">
        <f t="shared" ca="1" si="5"/>
        <v>2957.97</v>
      </c>
      <c r="I62" s="16" vm="235">
        <f ca="1"/>
        <v>44623</v>
      </c>
      <c r="J62" s="16" vm="4134">
        <f ca="1"/>
        <v>3259860</v>
      </c>
      <c r="K62" s="16" vm="4135">
        <f ca="1"/>
        <v>3070.63</v>
      </c>
      <c r="L62" s="16" vm="4136">
        <f ca="1"/>
        <v>3078.58</v>
      </c>
      <c r="M62" s="16" vm="4137">
        <f ca="1"/>
        <v>2937.12</v>
      </c>
      <c r="N62" s="16" vm="4133">
        <f ca="1"/>
        <v>2957.97</v>
      </c>
    </row>
    <row r="63" spans="1:14" x14ac:dyDescent="0.4">
      <c r="A63" s="15">
        <f t="shared" ca="1" si="2"/>
        <v>291282</v>
      </c>
      <c r="B63" s="16">
        <f t="shared" ca="1" si="0"/>
        <v>348962.8</v>
      </c>
      <c r="C63" s="17">
        <f t="shared" ca="1" si="3"/>
        <v>-57680.799999999988</v>
      </c>
      <c r="D63" s="17">
        <f t="shared" si="4"/>
        <v>0</v>
      </c>
      <c r="E63" s="16">
        <f t="shared" si="1"/>
        <v>100</v>
      </c>
      <c r="F63" s="16"/>
      <c r="G63" s="16"/>
      <c r="H63" s="16" vm="4138">
        <f t="shared" ca="1" si="5"/>
        <v>2912.82</v>
      </c>
      <c r="I63" s="16" vm="240">
        <f ca="1"/>
        <v>44624</v>
      </c>
      <c r="J63" s="16" vm="4139">
        <f ca="1"/>
        <v>3049156</v>
      </c>
      <c r="K63" s="16" vm="4140">
        <f ca="1"/>
        <v>2943.18</v>
      </c>
      <c r="L63" s="16" vm="4141">
        <f ca="1"/>
        <v>2957</v>
      </c>
      <c r="M63" s="16" vm="4142">
        <f ca="1"/>
        <v>2876.14</v>
      </c>
      <c r="N63" s="16" vm="4138">
        <f ca="1"/>
        <v>2912.82</v>
      </c>
    </row>
    <row r="64" spans="1:14" x14ac:dyDescent="0.4">
      <c r="A64" s="15">
        <f t="shared" ca="1" si="2"/>
        <v>274906</v>
      </c>
      <c r="B64" s="16">
        <f t="shared" ca="1" si="0"/>
        <v>348962.8</v>
      </c>
      <c r="C64" s="17">
        <f t="shared" ca="1" si="3"/>
        <v>-74056.799999999988</v>
      </c>
      <c r="D64" s="17">
        <f t="shared" si="4"/>
        <v>0</v>
      </c>
      <c r="E64" s="16">
        <f t="shared" si="1"/>
        <v>100</v>
      </c>
      <c r="F64" s="16"/>
      <c r="G64" s="16"/>
      <c r="H64" s="16" vm="4143">
        <f t="shared" ca="1" si="5"/>
        <v>2749.06</v>
      </c>
      <c r="I64" s="16" vm="246">
        <f ca="1"/>
        <v>44627</v>
      </c>
      <c r="J64" s="16" vm="4144">
        <f ca="1"/>
        <v>4346693</v>
      </c>
      <c r="K64" s="16" vm="4145">
        <f ca="1"/>
        <v>2908.87</v>
      </c>
      <c r="L64" s="16" vm="4146">
        <f ca="1"/>
        <v>2921.89</v>
      </c>
      <c r="M64" s="16" vm="4147">
        <f ca="1"/>
        <v>2748.33</v>
      </c>
      <c r="N64" s="16" vm="4143">
        <f ca="1"/>
        <v>2749.06</v>
      </c>
    </row>
    <row r="65" spans="1:14" x14ac:dyDescent="0.4">
      <c r="A65" s="15">
        <f t="shared" ca="1" si="2"/>
        <v>272029</v>
      </c>
      <c r="B65" s="16">
        <f t="shared" ca="1" si="0"/>
        <v>348962.8</v>
      </c>
      <c r="C65" s="17">
        <f t="shared" ca="1" si="3"/>
        <v>-76933.799999999988</v>
      </c>
      <c r="D65" s="17">
        <f t="shared" si="4"/>
        <v>0</v>
      </c>
      <c r="E65" s="16">
        <f t="shared" si="1"/>
        <v>100</v>
      </c>
      <c r="F65" s="16"/>
      <c r="G65" s="16"/>
      <c r="H65" s="16" vm="4148">
        <f t="shared" ca="1" si="5"/>
        <v>2720.29</v>
      </c>
      <c r="I65" s="16" vm="252">
        <f ca="1"/>
        <v>44628</v>
      </c>
      <c r="J65" s="16" vm="4149">
        <f ca="1"/>
        <v>4583129</v>
      </c>
      <c r="K65" s="16" vm="4150">
        <f ca="1"/>
        <v>2733.67</v>
      </c>
      <c r="L65" s="16" vm="4151">
        <f ca="1"/>
        <v>2813.99</v>
      </c>
      <c r="M65" s="16" vm="4152">
        <f ca="1"/>
        <v>2671.45</v>
      </c>
      <c r="N65" s="16" vm="4148">
        <f ca="1"/>
        <v>2720.29</v>
      </c>
    </row>
    <row r="66" spans="1:14" x14ac:dyDescent="0.4">
      <c r="A66" s="15">
        <f t="shared" ca="1" si="2"/>
        <v>278558</v>
      </c>
      <c r="B66" s="16">
        <f t="shared" ca="1" si="0"/>
        <v>348962.8</v>
      </c>
      <c r="C66" s="17">
        <f t="shared" ca="1" si="3"/>
        <v>-70404.799999999988</v>
      </c>
      <c r="D66" s="17">
        <f t="shared" si="4"/>
        <v>0</v>
      </c>
      <c r="E66" s="16">
        <f t="shared" si="1"/>
        <v>100</v>
      </c>
      <c r="F66" s="16"/>
      <c r="G66" s="16"/>
      <c r="H66" s="16" vm="4153">
        <f t="shared" ca="1" si="5"/>
        <v>2785.58</v>
      </c>
      <c r="I66" s="16" vm="258">
        <f ca="1"/>
        <v>44629</v>
      </c>
      <c r="J66" s="16" vm="4154">
        <f ca="1"/>
        <v>3251823</v>
      </c>
      <c r="K66" s="16" vm="4112">
        <f ca="1"/>
        <v>2790</v>
      </c>
      <c r="L66" s="16" vm="4155">
        <f ca="1"/>
        <v>2805</v>
      </c>
      <c r="M66" s="16" vm="4156">
        <f ca="1"/>
        <v>2736.56</v>
      </c>
      <c r="N66" s="16" vm="4153">
        <f ca="1"/>
        <v>2785.58</v>
      </c>
    </row>
    <row r="67" spans="1:14" x14ac:dyDescent="0.4">
      <c r="A67" s="15">
        <f t="shared" ca="1" si="2"/>
        <v>293635</v>
      </c>
      <c r="B67" s="16">
        <f t="shared" ca="1" si="0"/>
        <v>348962.8</v>
      </c>
      <c r="C67" s="17">
        <f t="shared" ca="1" si="3"/>
        <v>-55327.799999999988</v>
      </c>
      <c r="D67" s="17">
        <f t="shared" si="4"/>
        <v>0</v>
      </c>
      <c r="E67" s="16">
        <f t="shared" si="1"/>
        <v>100</v>
      </c>
      <c r="F67" s="16"/>
      <c r="G67" s="16"/>
      <c r="H67" s="16" vm="4157">
        <f t="shared" ca="1" si="5"/>
        <v>2936.35</v>
      </c>
      <c r="I67" s="16" vm="264">
        <f ca="1"/>
        <v>44630</v>
      </c>
      <c r="J67" s="16" vm="4158">
        <f ca="1"/>
        <v>6753145</v>
      </c>
      <c r="K67" s="16" vm="4159">
        <f ca="1"/>
        <v>2913.7</v>
      </c>
      <c r="L67" s="16" vm="4160">
        <f ca="1"/>
        <v>2973.4850000000001</v>
      </c>
      <c r="M67" s="16" vm="4020">
        <f ca="1"/>
        <v>2879.56</v>
      </c>
      <c r="N67" s="16" vm="4157">
        <f ca="1"/>
        <v>2936.35</v>
      </c>
    </row>
    <row r="68" spans="1:14" x14ac:dyDescent="0.4">
      <c r="I68" s="10" vm="269">
        <f ca="1"/>
        <v>44631</v>
      </c>
      <c r="J68" s="10" vm="4161">
        <f ca="1"/>
        <v>3445028</v>
      </c>
      <c r="K68" s="10" vm="4162">
        <f ca="1"/>
        <v>2991.49</v>
      </c>
      <c r="L68" s="10" vm="1092">
        <f ca="1"/>
        <v>2993.5</v>
      </c>
      <c r="M68" s="10" vm="4163">
        <f ca="1"/>
        <v>2907.38</v>
      </c>
      <c r="N68" s="10" vm="4164">
        <f ca="1"/>
        <v>2910.49</v>
      </c>
    </row>
  </sheetData>
  <conditionalFormatting sqref="C21:D21 C22:C66 D22:D67">
    <cfRule type="cellIs" dxfId="11" priority="3" operator="greaterThan">
      <formula>0</formula>
    </cfRule>
    <cfRule type="cellIs" dxfId="10" priority="4" operator="lessThan">
      <formula>0</formula>
    </cfRule>
  </conditionalFormatting>
  <conditionalFormatting sqref="C67">
    <cfRule type="cellIs" dxfId="9" priority="1" operator="greaterThan">
      <formula>0</formula>
    </cfRule>
    <cfRule type="cellIs" dxfId="8" priority="2" operator="lessThan">
      <formula>0</formula>
    </cfRule>
  </conditionalFormatting>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F6C26F-037C-4699-8225-D23A8EDEBC41}">
  <dimension ref="A1:N68"/>
  <sheetViews>
    <sheetView topLeftCell="A37" zoomScale="66" zoomScaleNormal="55" workbookViewId="0">
      <selection activeCell="I20" sqref="I20:N20"/>
    </sheetView>
  </sheetViews>
  <sheetFormatPr defaultColWidth="8.86328125" defaultRowHeight="13.9" x14ac:dyDescent="0.4"/>
  <cols>
    <col min="1" max="1" width="18.6640625" style="10" bestFit="1" customWidth="1"/>
    <col min="2" max="2" width="14.3984375" style="10" customWidth="1"/>
    <col min="3" max="3" width="13.59765625" style="10" customWidth="1"/>
    <col min="4" max="4" width="15.86328125" style="10" customWidth="1"/>
    <col min="5" max="5" width="35.796875" style="10" customWidth="1"/>
    <col min="6" max="6" width="18.9296875" style="10" customWidth="1"/>
    <col min="7" max="7" width="14.265625" style="10" customWidth="1"/>
    <col min="8" max="8" width="21.1328125" style="10" customWidth="1"/>
    <col min="9" max="9" width="12.6640625" style="10" customWidth="1"/>
    <col min="10" max="10" width="15.19921875" style="10" customWidth="1"/>
    <col min="11" max="11" width="13.33203125" style="10" customWidth="1"/>
    <col min="12" max="14" width="12.1328125" style="10" customWidth="1"/>
    <col min="15" max="16384" width="8.86328125" style="10"/>
  </cols>
  <sheetData>
    <row r="1" spans="1:14" ht="30.4" x14ac:dyDescent="0.8">
      <c r="A1" s="21" t="e" vm="4165">
        <v>#VALUE!</v>
      </c>
      <c r="B1" s="19"/>
      <c r="C1" s="19"/>
      <c r="D1" s="19"/>
      <c r="E1" s="19"/>
      <c r="F1" s="19"/>
      <c r="G1" s="19"/>
      <c r="H1" s="19"/>
      <c r="I1" s="19"/>
      <c r="J1" s="19"/>
      <c r="K1" s="19"/>
      <c r="L1" s="19"/>
      <c r="M1" s="19"/>
      <c r="N1" s="19"/>
    </row>
    <row r="3" spans="1:14" ht="18.75" x14ac:dyDescent="0.5">
      <c r="A3" s="11" t="s">
        <v>96</v>
      </c>
      <c r="B3" s="12">
        <f ca="1">MIN(N21:N66)</f>
        <v>764.04</v>
      </c>
      <c r="E3" s="11" t="s">
        <v>122</v>
      </c>
      <c r="F3" s="12">
        <f ca="1">SUM(A21:A67)</f>
        <v>4815007.9000000004</v>
      </c>
      <c r="I3" s="13">
        <v>44562</v>
      </c>
    </row>
    <row r="4" spans="1:14" ht="18.75" x14ac:dyDescent="0.5">
      <c r="A4" s="11" t="s">
        <v>97</v>
      </c>
      <c r="B4" s="14">
        <f ca="1">MAX(N21:N66)</f>
        <v>1199.78</v>
      </c>
    </row>
    <row r="6" spans="1:14" x14ac:dyDescent="0.4">
      <c r="A6" s="10" t="s">
        <v>85</v>
      </c>
    </row>
    <row r="17" spans="1:14" x14ac:dyDescent="0.4">
      <c r="B17" s="10" t="s">
        <v>99</v>
      </c>
      <c r="C17" s="10" t="s">
        <v>95</v>
      </c>
    </row>
    <row r="18" spans="1:14" x14ac:dyDescent="0.4">
      <c r="A18" s="10" t="s">
        <v>86</v>
      </c>
      <c r="B18" s="10">
        <v>21</v>
      </c>
      <c r="C18" s="10">
        <v>22</v>
      </c>
    </row>
    <row r="20" spans="1:14" ht="15" x14ac:dyDescent="0.4">
      <c r="A20" s="20" t="s">
        <v>87</v>
      </c>
      <c r="B20" s="20" t="s">
        <v>88</v>
      </c>
      <c r="C20" s="20" t="s">
        <v>89</v>
      </c>
      <c r="D20" s="20" t="s">
        <v>95</v>
      </c>
      <c r="E20" s="20" t="s">
        <v>123</v>
      </c>
      <c r="F20" s="20" t="s">
        <v>90</v>
      </c>
      <c r="G20" s="20" t="s">
        <v>91</v>
      </c>
      <c r="H20" s="20" t="s">
        <v>92</v>
      </c>
      <c r="I20" s="22" t="str" cm="1">
        <f t="array" aca="1" ref="I20:N68" ca="1">_xlfn.STOCKHISTORY(A1,I3,TODAY(),0,1,0,5,2,3,4,1)</f>
        <v>Date</v>
      </c>
      <c r="J20" s="22" t="str">
        <f ca="1"/>
        <v>Volume</v>
      </c>
      <c r="K20" s="22" t="str">
        <f ca="1"/>
        <v>Open</v>
      </c>
      <c r="L20" s="22" t="str">
        <f ca="1"/>
        <v>High</v>
      </c>
      <c r="M20" s="22" t="str">
        <f ca="1"/>
        <v>Low</v>
      </c>
      <c r="N20" s="22" t="str">
        <f ca="1"/>
        <v>Close</v>
      </c>
    </row>
    <row r="21" spans="1:14" x14ac:dyDescent="0.4">
      <c r="A21" s="15">
        <f ca="1">E21*N21</f>
        <v>119978</v>
      </c>
      <c r="B21" s="16">
        <f t="shared" ref="B21:B67" ca="1" si="0">IF(ROW()=B$18,(F21*H21)-(G21*H21),(F21*H21)-(G21*H21)+B20)</f>
        <v>119978</v>
      </c>
      <c r="C21" s="17">
        <f ca="1">A21-B21</f>
        <v>0</v>
      </c>
      <c r="D21" s="17">
        <f>IF(AND(F21&gt;0,ROW()&gt;C$18),N21-$N$21,0)-IF(AND(G21&gt;0,ROW()&gt;C$18),N21-$N$21,0)</f>
        <v>0</v>
      </c>
      <c r="E21" s="16">
        <f t="shared" ref="E21:E67" si="1">IF(ROW()=B$18,F21-G21,(F21-G21)+E20)</f>
        <v>100</v>
      </c>
      <c r="F21" s="16">
        <v>100</v>
      </c>
      <c r="G21" s="16"/>
      <c r="H21" s="16" vm="4166">
        <f ca="1">N21</f>
        <v>1199.78</v>
      </c>
      <c r="I21" s="16" vm="3">
        <f ca="1"/>
        <v>44564</v>
      </c>
      <c r="J21" s="16" vm="4167">
        <f ca="1"/>
        <v>34895349</v>
      </c>
      <c r="K21" s="16" vm="4168">
        <f ca="1"/>
        <v>1147.75</v>
      </c>
      <c r="L21" s="16" vm="4169">
        <f ca="1"/>
        <v>1201.07</v>
      </c>
      <c r="M21" s="16" vm="4170">
        <f ca="1"/>
        <v>1136.04</v>
      </c>
      <c r="N21" s="16" vm="4166">
        <f ca="1"/>
        <v>1199.78</v>
      </c>
    </row>
    <row r="22" spans="1:14" x14ac:dyDescent="0.4">
      <c r="A22" s="15">
        <f t="shared" ref="A22:A67" ca="1" si="2">E22*N22</f>
        <v>114958.99999999999</v>
      </c>
      <c r="B22" s="16">
        <f t="shared" ca="1" si="0"/>
        <v>119978</v>
      </c>
      <c r="C22" s="17">
        <f t="shared" ref="C22:C67" ca="1" si="3">A22-B22</f>
        <v>-5019.0000000000146</v>
      </c>
      <c r="D22" s="17">
        <f t="shared" ref="D22:D67" si="4">IF(AND(F22&gt;0,ROW()&gt;C$18),N22-$N$21,0)-IF(AND(G22&gt;0,ROW()&gt;C$18),N22-$N$21,0)</f>
        <v>0</v>
      </c>
      <c r="E22" s="16">
        <f t="shared" si="1"/>
        <v>100</v>
      </c>
      <c r="F22" s="16"/>
      <c r="G22" s="16"/>
      <c r="H22" s="16" vm="4171">
        <f t="shared" ref="H22:H67" ca="1" si="5">N22</f>
        <v>1149.5899999999999</v>
      </c>
      <c r="I22" s="16" vm="9">
        <f ca="1"/>
        <v>44565</v>
      </c>
      <c r="J22" s="16" vm="4172">
        <f ca="1"/>
        <v>33416086</v>
      </c>
      <c r="K22" s="16" vm="4173">
        <f ca="1"/>
        <v>1189.55</v>
      </c>
      <c r="L22" s="16" vm="4174">
        <f ca="1"/>
        <v>1208</v>
      </c>
      <c r="M22" s="16" vm="4175">
        <f ca="1"/>
        <v>1123.05</v>
      </c>
      <c r="N22" s="16" vm="4171">
        <f ca="1"/>
        <v>1149.5899999999999</v>
      </c>
    </row>
    <row r="23" spans="1:14" x14ac:dyDescent="0.4">
      <c r="A23" s="15">
        <f t="shared" ca="1" si="2"/>
        <v>108811.99999999999</v>
      </c>
      <c r="B23" s="16">
        <f t="shared" ca="1" si="0"/>
        <v>119978</v>
      </c>
      <c r="C23" s="17">
        <f t="shared" ca="1" si="3"/>
        <v>-11166.000000000015</v>
      </c>
      <c r="D23" s="17">
        <f t="shared" si="4"/>
        <v>0</v>
      </c>
      <c r="E23" s="16">
        <f t="shared" si="1"/>
        <v>100</v>
      </c>
      <c r="F23" s="16"/>
      <c r="G23" s="16"/>
      <c r="H23" s="16" vm="4176">
        <f t="shared" ca="1" si="5"/>
        <v>1088.1199999999999</v>
      </c>
      <c r="I23" s="16" vm="15">
        <f ca="1"/>
        <v>44566</v>
      </c>
      <c r="J23" s="16" vm="4177">
        <f ca="1"/>
        <v>26706599</v>
      </c>
      <c r="K23" s="16" vm="4178">
        <f ca="1"/>
        <v>1146.6500000000001</v>
      </c>
      <c r="L23" s="16" vm="4179">
        <f ca="1"/>
        <v>1170.3399999999999</v>
      </c>
      <c r="M23" s="16" vm="4180">
        <f ca="1"/>
        <v>1081.0101</v>
      </c>
      <c r="N23" s="16" vm="4176">
        <f ca="1"/>
        <v>1088.1199999999999</v>
      </c>
    </row>
    <row r="24" spans="1:14" x14ac:dyDescent="0.4">
      <c r="A24" s="15">
        <f t="shared" ca="1" si="2"/>
        <v>106470</v>
      </c>
      <c r="B24" s="16">
        <f t="shared" ca="1" si="0"/>
        <v>119978</v>
      </c>
      <c r="C24" s="17">
        <f t="shared" ca="1" si="3"/>
        <v>-13508</v>
      </c>
      <c r="D24" s="17">
        <f t="shared" si="4"/>
        <v>0</v>
      </c>
      <c r="E24" s="16">
        <f t="shared" si="1"/>
        <v>100</v>
      </c>
      <c r="F24" s="16"/>
      <c r="G24" s="16"/>
      <c r="H24" s="16" vm="4181">
        <f t="shared" ca="1" si="5"/>
        <v>1064.7</v>
      </c>
      <c r="I24" s="16" vm="21">
        <f ca="1"/>
        <v>44567</v>
      </c>
      <c r="J24" s="16" vm="4182">
        <f ca="1"/>
        <v>30112158</v>
      </c>
      <c r="K24" s="16" vm="4183">
        <f ca="1"/>
        <v>1077</v>
      </c>
      <c r="L24" s="16" vm="4184">
        <f ca="1"/>
        <v>1088</v>
      </c>
      <c r="M24" s="16" vm="4185">
        <f ca="1"/>
        <v>1020.5</v>
      </c>
      <c r="N24" s="16" vm="4181">
        <f ca="1"/>
        <v>1064.7</v>
      </c>
    </row>
    <row r="25" spans="1:14" x14ac:dyDescent="0.4">
      <c r="A25" s="15">
        <f t="shared" ca="1" si="2"/>
        <v>123235.20000000001</v>
      </c>
      <c r="B25" s="16">
        <f t="shared" ca="1" si="0"/>
        <v>140517.20000000001</v>
      </c>
      <c r="C25" s="17">
        <f t="shared" ca="1" si="3"/>
        <v>-17282</v>
      </c>
      <c r="D25" s="17">
        <f t="shared" ca="1" si="4"/>
        <v>-172.81999999999994</v>
      </c>
      <c r="E25" s="16">
        <f t="shared" si="1"/>
        <v>120</v>
      </c>
      <c r="F25" s="16">
        <v>20</v>
      </c>
      <c r="G25" s="16"/>
      <c r="H25" s="16" vm="4186">
        <f t="shared" ca="1" si="5"/>
        <v>1026.96</v>
      </c>
      <c r="I25" s="16" vm="27">
        <f ca="1"/>
        <v>44568</v>
      </c>
      <c r="J25" s="16" vm="4187">
        <f ca="1"/>
        <v>28054916</v>
      </c>
      <c r="K25" s="16" vm="4188">
        <f ca="1"/>
        <v>1080.3699999999999</v>
      </c>
      <c r="L25" s="16" vm="4189">
        <f ca="1"/>
        <v>1080.9299000000001</v>
      </c>
      <c r="M25" s="16" vm="4190">
        <f ca="1"/>
        <v>1010</v>
      </c>
      <c r="N25" s="16" vm="4186">
        <f ca="1"/>
        <v>1026.96</v>
      </c>
    </row>
    <row r="26" spans="1:14" x14ac:dyDescent="0.4">
      <c r="A26" s="15">
        <f t="shared" ca="1" si="2"/>
        <v>126974.39999999999</v>
      </c>
      <c r="B26" s="16">
        <f t="shared" ca="1" si="0"/>
        <v>140517.20000000001</v>
      </c>
      <c r="C26" s="17">
        <f t="shared" ca="1" si="3"/>
        <v>-13542.800000000017</v>
      </c>
      <c r="D26" s="17">
        <f t="shared" si="4"/>
        <v>0</v>
      </c>
      <c r="E26" s="16">
        <f t="shared" si="1"/>
        <v>120</v>
      </c>
      <c r="F26" s="16"/>
      <c r="G26" s="16"/>
      <c r="H26" s="16" vm="4191">
        <f t="shared" ca="1" si="5"/>
        <v>1058.1199999999999</v>
      </c>
      <c r="I26" s="16" vm="33">
        <f ca="1"/>
        <v>44571</v>
      </c>
      <c r="J26" s="16" vm="4192">
        <f ca="1"/>
        <v>30604959</v>
      </c>
      <c r="K26" s="16" vm="4193">
        <f ca="1"/>
        <v>1000</v>
      </c>
      <c r="L26" s="16" vm="4194">
        <f ca="1"/>
        <v>1059.0999999999999</v>
      </c>
      <c r="M26" s="16" vm="4195">
        <f ca="1"/>
        <v>980</v>
      </c>
      <c r="N26" s="16" vm="4191">
        <f ca="1"/>
        <v>1058.1199999999999</v>
      </c>
    </row>
    <row r="27" spans="1:14" x14ac:dyDescent="0.4">
      <c r="A27" s="15">
        <f t="shared" ca="1" si="2"/>
        <v>127728.00000000001</v>
      </c>
      <c r="B27" s="16">
        <f t="shared" ca="1" si="0"/>
        <v>140517.20000000001</v>
      </c>
      <c r="C27" s="17">
        <f t="shared" ca="1" si="3"/>
        <v>-12789.199999999997</v>
      </c>
      <c r="D27" s="17">
        <f t="shared" si="4"/>
        <v>0</v>
      </c>
      <c r="E27" s="16">
        <f t="shared" si="1"/>
        <v>120</v>
      </c>
      <c r="F27" s="16"/>
      <c r="G27" s="16"/>
      <c r="H27" s="16" vm="4196">
        <f t="shared" ca="1" si="5"/>
        <v>1064.4000000000001</v>
      </c>
      <c r="I27" s="16" vm="39">
        <f ca="1"/>
        <v>44572</v>
      </c>
      <c r="J27" s="16" vm="4197">
        <f ca="1"/>
        <v>22021070</v>
      </c>
      <c r="K27" s="16" vm="4198">
        <f ca="1"/>
        <v>1053.67</v>
      </c>
      <c r="L27" s="16" vm="4199">
        <f ca="1"/>
        <v>1075.8499999999999</v>
      </c>
      <c r="M27" s="16" vm="4200">
        <f ca="1"/>
        <v>1038.82</v>
      </c>
      <c r="N27" s="16" vm="4196">
        <f ca="1"/>
        <v>1064.4000000000001</v>
      </c>
    </row>
    <row r="28" spans="1:14" x14ac:dyDescent="0.4">
      <c r="A28" s="15">
        <f t="shared" ca="1" si="2"/>
        <v>132746.4</v>
      </c>
      <c r="B28" s="16">
        <f t="shared" ca="1" si="0"/>
        <v>140517.20000000001</v>
      </c>
      <c r="C28" s="17">
        <f t="shared" ca="1" si="3"/>
        <v>-7770.8000000000175</v>
      </c>
      <c r="D28" s="17">
        <f t="shared" si="4"/>
        <v>0</v>
      </c>
      <c r="E28" s="16">
        <f t="shared" si="1"/>
        <v>120</v>
      </c>
      <c r="F28" s="16"/>
      <c r="G28" s="16"/>
      <c r="H28" s="16" vm="4201">
        <f t="shared" ca="1" si="5"/>
        <v>1106.22</v>
      </c>
      <c r="I28" s="16" vm="45">
        <f ca="1"/>
        <v>44573</v>
      </c>
      <c r="J28" s="16" vm="4202">
        <f ca="1"/>
        <v>27913005</v>
      </c>
      <c r="K28" s="16" vm="4203">
        <f ca="1"/>
        <v>1078.8499999999999</v>
      </c>
      <c r="L28" s="16" vm="4204">
        <f ca="1"/>
        <v>1114.8399999999999</v>
      </c>
      <c r="M28" s="16" vm="4205">
        <f ca="1"/>
        <v>1072.5900999999999</v>
      </c>
      <c r="N28" s="16" vm="4201">
        <f ca="1"/>
        <v>1106.22</v>
      </c>
    </row>
    <row r="29" spans="1:14" x14ac:dyDescent="0.4">
      <c r="A29" s="15">
        <f t="shared" ca="1" si="2"/>
        <v>123787.2</v>
      </c>
      <c r="B29" s="16">
        <f t="shared" ca="1" si="0"/>
        <v>140517.20000000001</v>
      </c>
      <c r="C29" s="17">
        <f t="shared" ca="1" si="3"/>
        <v>-16730.000000000015</v>
      </c>
      <c r="D29" s="17">
        <f t="shared" si="4"/>
        <v>0</v>
      </c>
      <c r="E29" s="16">
        <f t="shared" si="1"/>
        <v>120</v>
      </c>
      <c r="F29" s="16"/>
      <c r="G29" s="16"/>
      <c r="H29" s="16" vm="4206">
        <f t="shared" ca="1" si="5"/>
        <v>1031.56</v>
      </c>
      <c r="I29" s="16" vm="51">
        <f ca="1"/>
        <v>44574</v>
      </c>
      <c r="J29" s="16" vm="4207">
        <f ca="1"/>
        <v>32403264</v>
      </c>
      <c r="K29" s="16" vm="4208">
        <f ca="1"/>
        <v>1109.0650000000001</v>
      </c>
      <c r="L29" s="16" vm="4209">
        <f ca="1"/>
        <v>1115.5999999999999</v>
      </c>
      <c r="M29" s="16" vm="4210">
        <f ca="1"/>
        <v>1026.5391</v>
      </c>
      <c r="N29" s="16" vm="4206">
        <f ca="1"/>
        <v>1031.56</v>
      </c>
    </row>
    <row r="30" spans="1:14" x14ac:dyDescent="0.4">
      <c r="A30" s="15">
        <f t="shared" ca="1" si="2"/>
        <v>125953.19999999998</v>
      </c>
      <c r="B30" s="16">
        <f t="shared" ca="1" si="0"/>
        <v>140517.20000000001</v>
      </c>
      <c r="C30" s="17">
        <f t="shared" ca="1" si="3"/>
        <v>-14564.000000000029</v>
      </c>
      <c r="D30" s="17">
        <f t="shared" si="4"/>
        <v>0</v>
      </c>
      <c r="E30" s="16">
        <f t="shared" si="1"/>
        <v>120</v>
      </c>
      <c r="F30" s="16"/>
      <c r="G30" s="16"/>
      <c r="H30" s="16" vm="4211">
        <f t="shared" ca="1" si="5"/>
        <v>1049.6099999999999</v>
      </c>
      <c r="I30" s="16" vm="55">
        <f ca="1"/>
        <v>44575</v>
      </c>
      <c r="J30" s="16" vm="4212">
        <f ca="1"/>
        <v>24308137</v>
      </c>
      <c r="K30" s="16" vm="4213">
        <f ca="1"/>
        <v>1019.88</v>
      </c>
      <c r="L30" s="16" vm="4214">
        <f ca="1"/>
        <v>1052</v>
      </c>
      <c r="M30" s="16" vm="4215">
        <f ca="1"/>
        <v>1013.3788</v>
      </c>
      <c r="N30" s="16" vm="4211">
        <f ca="1"/>
        <v>1049.6099999999999</v>
      </c>
    </row>
    <row r="31" spans="1:14" x14ac:dyDescent="0.4">
      <c r="A31" s="15">
        <f t="shared" ca="1" si="2"/>
        <v>123661.2</v>
      </c>
      <c r="B31" s="16">
        <f t="shared" ca="1" si="0"/>
        <v>140517.20000000001</v>
      </c>
      <c r="C31" s="17">
        <f t="shared" ca="1" si="3"/>
        <v>-16856.000000000015</v>
      </c>
      <c r="D31" s="17">
        <f t="shared" si="4"/>
        <v>0</v>
      </c>
      <c r="E31" s="16">
        <f t="shared" si="1"/>
        <v>120</v>
      </c>
      <c r="F31" s="16"/>
      <c r="G31" s="16"/>
      <c r="H31" s="16" vm="4216">
        <f t="shared" ca="1" si="5"/>
        <v>1030.51</v>
      </c>
      <c r="I31" s="16" vm="61">
        <f ca="1"/>
        <v>44579</v>
      </c>
      <c r="J31" s="16" vm="4217">
        <f ca="1"/>
        <v>22329803</v>
      </c>
      <c r="K31" s="16" vm="4218">
        <f ca="1"/>
        <v>1026.605</v>
      </c>
      <c r="L31" s="16" vm="4219">
        <f ca="1"/>
        <v>1070.7899</v>
      </c>
      <c r="M31" s="16" vm="4220">
        <f ca="1"/>
        <v>1016.06</v>
      </c>
      <c r="N31" s="16" vm="4216">
        <f ca="1"/>
        <v>1030.51</v>
      </c>
    </row>
    <row r="32" spans="1:14" x14ac:dyDescent="0.4">
      <c r="A32" s="15">
        <f t="shared" ca="1" si="2"/>
        <v>119478</v>
      </c>
      <c r="B32" s="16">
        <f t="shared" ca="1" si="0"/>
        <v>140517.20000000001</v>
      </c>
      <c r="C32" s="17">
        <f t="shared" ca="1" si="3"/>
        <v>-21039.200000000012</v>
      </c>
      <c r="D32" s="17">
        <f t="shared" si="4"/>
        <v>0</v>
      </c>
      <c r="E32" s="16">
        <f t="shared" si="1"/>
        <v>120</v>
      </c>
      <c r="F32" s="16"/>
      <c r="G32" s="16"/>
      <c r="H32" s="16" vm="4221">
        <f t="shared" ca="1" si="5"/>
        <v>995.65</v>
      </c>
      <c r="I32" s="16" vm="67">
        <f ca="1"/>
        <v>44580</v>
      </c>
      <c r="J32" s="16" vm="4222">
        <f ca="1"/>
        <v>25147496</v>
      </c>
      <c r="K32" s="16" vm="4223">
        <f ca="1"/>
        <v>1041.7049999999999</v>
      </c>
      <c r="L32" s="16" vm="4224">
        <f ca="1"/>
        <v>1054.6699000000001</v>
      </c>
      <c r="M32" s="16" vm="4225">
        <f ca="1"/>
        <v>995</v>
      </c>
      <c r="N32" s="16" vm="4221">
        <f ca="1"/>
        <v>995.65</v>
      </c>
    </row>
    <row r="33" spans="1:14" x14ac:dyDescent="0.4">
      <c r="A33" s="15">
        <f t="shared" ca="1" si="2"/>
        <v>119552.4</v>
      </c>
      <c r="B33" s="16">
        <f t="shared" ca="1" si="0"/>
        <v>140517.20000000001</v>
      </c>
      <c r="C33" s="17">
        <f t="shared" ca="1" si="3"/>
        <v>-20964.800000000017</v>
      </c>
      <c r="D33" s="17">
        <f t="shared" si="4"/>
        <v>0</v>
      </c>
      <c r="E33" s="16">
        <f t="shared" si="1"/>
        <v>120</v>
      </c>
      <c r="F33" s="16"/>
      <c r="G33" s="16"/>
      <c r="H33" s="16" vm="4226">
        <f t="shared" ca="1" si="5"/>
        <v>996.27</v>
      </c>
      <c r="I33" s="16" vm="73">
        <f ca="1"/>
        <v>44581</v>
      </c>
      <c r="J33" s="16" vm="4227">
        <f ca="1"/>
        <v>23496248</v>
      </c>
      <c r="K33" s="16" vm="4228">
        <f ca="1"/>
        <v>1009.73</v>
      </c>
      <c r="L33" s="16" vm="4229">
        <f ca="1"/>
        <v>1041.6600000000001</v>
      </c>
      <c r="M33" s="16" vm="4230">
        <f ca="1"/>
        <v>994</v>
      </c>
      <c r="N33" s="16" vm="4226">
        <f ca="1"/>
        <v>996.27</v>
      </c>
    </row>
    <row r="34" spans="1:14" x14ac:dyDescent="0.4">
      <c r="A34" s="15">
        <f t="shared" ca="1" si="2"/>
        <v>113268</v>
      </c>
      <c r="B34" s="16">
        <f t="shared" ca="1" si="0"/>
        <v>140517.20000000001</v>
      </c>
      <c r="C34" s="17">
        <f t="shared" ca="1" si="3"/>
        <v>-27249.200000000012</v>
      </c>
      <c r="D34" s="17">
        <f t="shared" si="4"/>
        <v>0</v>
      </c>
      <c r="E34" s="16">
        <f t="shared" si="1"/>
        <v>120</v>
      </c>
      <c r="F34" s="16"/>
      <c r="G34" s="16"/>
      <c r="H34" s="16" vm="4231">
        <f t="shared" ca="1" si="5"/>
        <v>943.9</v>
      </c>
      <c r="I34" s="16" vm="79">
        <f ca="1"/>
        <v>44582</v>
      </c>
      <c r="J34" s="16" vm="4232">
        <f ca="1"/>
        <v>34472009</v>
      </c>
      <c r="K34" s="16" vm="4233">
        <f ca="1"/>
        <v>996.34</v>
      </c>
      <c r="L34" s="16" vm="4234">
        <f ca="1"/>
        <v>1004.55</v>
      </c>
      <c r="M34" s="16" vm="4235">
        <f ca="1"/>
        <v>940.5</v>
      </c>
      <c r="N34" s="16" vm="4231">
        <f ca="1"/>
        <v>943.9</v>
      </c>
    </row>
    <row r="35" spans="1:14" x14ac:dyDescent="0.4">
      <c r="A35" s="15">
        <f t="shared" ca="1" si="2"/>
        <v>111600</v>
      </c>
      <c r="B35" s="16">
        <f t="shared" ca="1" si="0"/>
        <v>140517.20000000001</v>
      </c>
      <c r="C35" s="17">
        <f t="shared" ca="1" si="3"/>
        <v>-28917.200000000012</v>
      </c>
      <c r="D35" s="17">
        <f t="shared" si="4"/>
        <v>0</v>
      </c>
      <c r="E35" s="16">
        <f t="shared" si="1"/>
        <v>120</v>
      </c>
      <c r="F35" s="16"/>
      <c r="G35" s="16"/>
      <c r="H35" s="16" vm="4236">
        <f t="shared" ca="1" si="5"/>
        <v>930</v>
      </c>
      <c r="I35" s="16" vm="85">
        <f ca="1"/>
        <v>44585</v>
      </c>
      <c r="J35" s="16" vm="4237">
        <f ca="1"/>
        <v>50791714</v>
      </c>
      <c r="K35" s="16" vm="4238">
        <f ca="1"/>
        <v>904.76</v>
      </c>
      <c r="L35" s="16" vm="4239">
        <f ca="1"/>
        <v>933.51310000000001</v>
      </c>
      <c r="M35" s="16" vm="4240">
        <f ca="1"/>
        <v>851.47</v>
      </c>
      <c r="N35" s="16" vm="4236">
        <f ca="1"/>
        <v>930</v>
      </c>
    </row>
    <row r="36" spans="1:14" x14ac:dyDescent="0.4">
      <c r="A36" s="15">
        <f t="shared" ca="1" si="2"/>
        <v>110208</v>
      </c>
      <c r="B36" s="16">
        <f t="shared" ca="1" si="0"/>
        <v>140517.20000000001</v>
      </c>
      <c r="C36" s="17">
        <f t="shared" ca="1" si="3"/>
        <v>-30309.200000000012</v>
      </c>
      <c r="D36" s="17">
        <f t="shared" si="4"/>
        <v>0</v>
      </c>
      <c r="E36" s="16">
        <f t="shared" si="1"/>
        <v>120</v>
      </c>
      <c r="F36" s="16"/>
      <c r="G36" s="16"/>
      <c r="H36" s="16" vm="4241">
        <f t="shared" ca="1" si="5"/>
        <v>918.4</v>
      </c>
      <c r="I36" s="16" vm="91">
        <f ca="1"/>
        <v>44586</v>
      </c>
      <c r="J36" s="16" vm="4242">
        <f ca="1"/>
        <v>28865302</v>
      </c>
      <c r="K36" s="16" vm="4243">
        <f ca="1"/>
        <v>914.2</v>
      </c>
      <c r="L36" s="16" vm="4244">
        <f ca="1"/>
        <v>951.26</v>
      </c>
      <c r="M36" s="16" vm="4245">
        <f ca="1"/>
        <v>903.21</v>
      </c>
      <c r="N36" s="16" vm="4241">
        <f ca="1"/>
        <v>918.4</v>
      </c>
    </row>
    <row r="37" spans="1:14" x14ac:dyDescent="0.4">
      <c r="A37" s="15">
        <f t="shared" ca="1" si="2"/>
        <v>112489.2</v>
      </c>
      <c r="B37" s="16">
        <f t="shared" ca="1" si="0"/>
        <v>140517.20000000001</v>
      </c>
      <c r="C37" s="17">
        <f t="shared" ca="1" si="3"/>
        <v>-28028.000000000015</v>
      </c>
      <c r="D37" s="17">
        <f t="shared" si="4"/>
        <v>0</v>
      </c>
      <c r="E37" s="16">
        <f t="shared" si="1"/>
        <v>120</v>
      </c>
      <c r="F37" s="16"/>
      <c r="G37" s="16"/>
      <c r="H37" s="16" vm="4246">
        <f t="shared" ca="1" si="5"/>
        <v>937.41</v>
      </c>
      <c r="I37" s="16" vm="97">
        <f ca="1"/>
        <v>44587</v>
      </c>
      <c r="J37" s="16" vm="4247">
        <f ca="1"/>
        <v>34955761</v>
      </c>
      <c r="K37" s="16" vm="4248">
        <f ca="1"/>
        <v>952.43</v>
      </c>
      <c r="L37" s="16" vm="4249">
        <f ca="1"/>
        <v>987.69</v>
      </c>
      <c r="M37" s="16" vm="4250">
        <f ca="1"/>
        <v>906</v>
      </c>
      <c r="N37" s="16" vm="4246">
        <f ca="1"/>
        <v>937.41</v>
      </c>
    </row>
    <row r="38" spans="1:14" x14ac:dyDescent="0.4">
      <c r="A38" s="15">
        <f t="shared" ca="1" si="2"/>
        <v>91201</v>
      </c>
      <c r="B38" s="16">
        <f t="shared" ca="1" si="0"/>
        <v>132226.20000000001</v>
      </c>
      <c r="C38" s="17">
        <f t="shared" ca="1" si="3"/>
        <v>-41025.200000000012</v>
      </c>
      <c r="D38" s="17">
        <f t="shared" ca="1" si="4"/>
        <v>370.67999999999995</v>
      </c>
      <c r="E38" s="16">
        <f t="shared" si="1"/>
        <v>110</v>
      </c>
      <c r="F38" s="16"/>
      <c r="G38" s="16">
        <v>10</v>
      </c>
      <c r="H38" s="16" vm="4251">
        <f t="shared" ca="1" si="5"/>
        <v>829.1</v>
      </c>
      <c r="I38" s="16" vm="103">
        <f ca="1"/>
        <v>44588</v>
      </c>
      <c r="J38" s="16" vm="4252">
        <f ca="1"/>
        <v>49036523</v>
      </c>
      <c r="K38" s="16" vm="4253">
        <f ca="1"/>
        <v>933.36</v>
      </c>
      <c r="L38" s="16" vm="4254">
        <f ca="1"/>
        <v>935.39</v>
      </c>
      <c r="M38" s="16" vm="4255">
        <f ca="1"/>
        <v>829</v>
      </c>
      <c r="N38" s="16" vm="4251">
        <f ca="1"/>
        <v>829.1</v>
      </c>
    </row>
    <row r="39" spans="1:14" x14ac:dyDescent="0.4">
      <c r="A39" s="15">
        <f t="shared" ca="1" si="2"/>
        <v>93098.5</v>
      </c>
      <c r="B39" s="16">
        <f t="shared" ca="1" si="0"/>
        <v>132226.20000000001</v>
      </c>
      <c r="C39" s="17">
        <f t="shared" ca="1" si="3"/>
        <v>-39127.700000000012</v>
      </c>
      <c r="D39" s="17">
        <f t="shared" si="4"/>
        <v>0</v>
      </c>
      <c r="E39" s="16">
        <f t="shared" si="1"/>
        <v>110</v>
      </c>
      <c r="F39" s="16"/>
      <c r="G39" s="16"/>
      <c r="H39" s="16" vm="4256">
        <f t="shared" ca="1" si="5"/>
        <v>846.35</v>
      </c>
      <c r="I39" s="16" vm="109">
        <f ca="1"/>
        <v>44589</v>
      </c>
      <c r="J39" s="16" vm="4257">
        <f ca="1"/>
        <v>44929650</v>
      </c>
      <c r="K39" s="16" vm="4258">
        <f ca="1"/>
        <v>831.56</v>
      </c>
      <c r="L39" s="16" vm="4259">
        <f ca="1"/>
        <v>857.5</v>
      </c>
      <c r="M39" s="16" vm="4260">
        <f ca="1"/>
        <v>792.01</v>
      </c>
      <c r="N39" s="16" vm="4256">
        <f ca="1"/>
        <v>846.35</v>
      </c>
    </row>
    <row r="40" spans="1:14" x14ac:dyDescent="0.4">
      <c r="A40" s="15">
        <f t="shared" ca="1" si="2"/>
        <v>103039.2</v>
      </c>
      <c r="B40" s="16">
        <f t="shared" ca="1" si="0"/>
        <v>132226.20000000001</v>
      </c>
      <c r="C40" s="17">
        <f t="shared" ca="1" si="3"/>
        <v>-29187.000000000015</v>
      </c>
      <c r="D40" s="17">
        <f t="shared" si="4"/>
        <v>0</v>
      </c>
      <c r="E40" s="16">
        <f t="shared" si="1"/>
        <v>110</v>
      </c>
      <c r="F40" s="16"/>
      <c r="G40" s="16"/>
      <c r="H40" s="16" vm="4261">
        <f t="shared" ca="1" si="5"/>
        <v>936.72</v>
      </c>
      <c r="I40" s="16" vm="115">
        <f ca="1"/>
        <v>44592</v>
      </c>
      <c r="J40" s="16" vm="4262">
        <f ca="1"/>
        <v>34812032</v>
      </c>
      <c r="K40" s="16" vm="4263">
        <f ca="1"/>
        <v>872.71</v>
      </c>
      <c r="L40" s="16" vm="4264">
        <f ca="1"/>
        <v>937.99</v>
      </c>
      <c r="M40" s="16" vm="4265">
        <f ca="1"/>
        <v>862.05</v>
      </c>
      <c r="N40" s="16" vm="4261">
        <f ca="1"/>
        <v>936.72</v>
      </c>
    </row>
    <row r="41" spans="1:14" x14ac:dyDescent="0.4">
      <c r="A41" s="15">
        <f t="shared" ca="1" si="2"/>
        <v>102437.5</v>
      </c>
      <c r="B41" s="16">
        <f t="shared" ca="1" si="0"/>
        <v>132226.20000000001</v>
      </c>
      <c r="C41" s="17">
        <f t="shared" ca="1" si="3"/>
        <v>-29788.700000000012</v>
      </c>
      <c r="D41" s="17">
        <f t="shared" si="4"/>
        <v>0</v>
      </c>
      <c r="E41" s="16">
        <f t="shared" si="1"/>
        <v>110</v>
      </c>
      <c r="F41" s="16"/>
      <c r="G41" s="16"/>
      <c r="H41" s="16" vm="4266">
        <f t="shared" ca="1" si="5"/>
        <v>931.25</v>
      </c>
      <c r="I41" s="16" vm="121">
        <f ca="1"/>
        <v>44593</v>
      </c>
      <c r="J41" s="16" vm="4267">
        <f ca="1"/>
        <v>24379446</v>
      </c>
      <c r="K41" s="16" vm="4268">
        <f ca="1"/>
        <v>935.21</v>
      </c>
      <c r="L41" s="16" vm="4269">
        <f ca="1"/>
        <v>943.7</v>
      </c>
      <c r="M41" s="16" vm="4270">
        <f ca="1"/>
        <v>905</v>
      </c>
      <c r="N41" s="16" vm="4266">
        <f ca="1"/>
        <v>931.25</v>
      </c>
    </row>
    <row r="42" spans="1:14" x14ac:dyDescent="0.4">
      <c r="A42" s="15">
        <f t="shared" ca="1" si="2"/>
        <v>99622.599999999991</v>
      </c>
      <c r="B42" s="16">
        <f t="shared" ca="1" si="0"/>
        <v>132226.20000000001</v>
      </c>
      <c r="C42" s="17">
        <f t="shared" ca="1" si="3"/>
        <v>-32603.60000000002</v>
      </c>
      <c r="D42" s="17">
        <f t="shared" si="4"/>
        <v>0</v>
      </c>
      <c r="E42" s="16">
        <f t="shared" si="1"/>
        <v>110</v>
      </c>
      <c r="F42" s="16"/>
      <c r="G42" s="16"/>
      <c r="H42" s="16" vm="4271">
        <f t="shared" ca="1" si="5"/>
        <v>905.66</v>
      </c>
      <c r="I42" s="16" vm="127">
        <f ca="1"/>
        <v>44594</v>
      </c>
      <c r="J42" s="16" vm="4272">
        <f ca="1"/>
        <v>22264345</v>
      </c>
      <c r="K42" s="16" vm="4273">
        <f ca="1"/>
        <v>928.18</v>
      </c>
      <c r="L42" s="16" vm="4274">
        <f ca="1"/>
        <v>931.5</v>
      </c>
      <c r="M42" s="16" vm="4275">
        <f ca="1"/>
        <v>889.41</v>
      </c>
      <c r="N42" s="16" vm="4271">
        <f ca="1"/>
        <v>905.66</v>
      </c>
    </row>
    <row r="43" spans="1:14" x14ac:dyDescent="0.4">
      <c r="A43" s="15">
        <f t="shared" ca="1" si="2"/>
        <v>98025.4</v>
      </c>
      <c r="B43" s="16">
        <f t="shared" ca="1" si="0"/>
        <v>132226.20000000001</v>
      </c>
      <c r="C43" s="17">
        <f t="shared" ca="1" si="3"/>
        <v>-34200.800000000017</v>
      </c>
      <c r="D43" s="17">
        <f t="shared" si="4"/>
        <v>0</v>
      </c>
      <c r="E43" s="16">
        <f t="shared" si="1"/>
        <v>110</v>
      </c>
      <c r="F43" s="16"/>
      <c r="G43" s="16"/>
      <c r="H43" s="16" vm="4276">
        <f t="shared" ca="1" si="5"/>
        <v>891.14</v>
      </c>
      <c r="I43" s="16" vm="131">
        <f ca="1"/>
        <v>44595</v>
      </c>
      <c r="J43" s="16" vm="4277">
        <f ca="1"/>
        <v>26285186</v>
      </c>
      <c r="K43" s="16" vm="4278">
        <f ca="1"/>
        <v>882</v>
      </c>
      <c r="L43" s="16" vm="4279">
        <f ca="1"/>
        <v>937</v>
      </c>
      <c r="M43" s="16" vm="4280">
        <f ca="1"/>
        <v>880.52</v>
      </c>
      <c r="N43" s="16" vm="4276">
        <f ca="1"/>
        <v>891.14</v>
      </c>
    </row>
    <row r="44" spans="1:14" x14ac:dyDescent="0.4">
      <c r="A44" s="15">
        <f t="shared" ca="1" si="2"/>
        <v>101565.20000000001</v>
      </c>
      <c r="B44" s="16">
        <f t="shared" ca="1" si="0"/>
        <v>132226.20000000001</v>
      </c>
      <c r="C44" s="17">
        <f t="shared" ca="1" si="3"/>
        <v>-30661</v>
      </c>
      <c r="D44" s="17">
        <f t="shared" si="4"/>
        <v>0</v>
      </c>
      <c r="E44" s="16">
        <f t="shared" si="1"/>
        <v>110</v>
      </c>
      <c r="F44" s="16"/>
      <c r="G44" s="16"/>
      <c r="H44" s="16" vm="4281">
        <f t="shared" ca="1" si="5"/>
        <v>923.32</v>
      </c>
      <c r="I44" s="16" vm="137">
        <f ca="1"/>
        <v>44596</v>
      </c>
      <c r="J44" s="16" vm="4282">
        <f ca="1"/>
        <v>24541822</v>
      </c>
      <c r="K44" s="16" vm="4283">
        <f ca="1"/>
        <v>897.22</v>
      </c>
      <c r="L44" s="16" vm="4284">
        <f ca="1"/>
        <v>936.5</v>
      </c>
      <c r="M44" s="16" vm="4285">
        <f ca="1"/>
        <v>881.17</v>
      </c>
      <c r="N44" s="16" vm="4281">
        <f ca="1"/>
        <v>923.32</v>
      </c>
    </row>
    <row r="45" spans="1:14" x14ac:dyDescent="0.4">
      <c r="A45" s="15">
        <f t="shared" ca="1" si="2"/>
        <v>99807.400000000009</v>
      </c>
      <c r="B45" s="16">
        <f t="shared" ca="1" si="0"/>
        <v>132226.20000000001</v>
      </c>
      <c r="C45" s="17">
        <f t="shared" ca="1" si="3"/>
        <v>-32418.800000000003</v>
      </c>
      <c r="D45" s="17">
        <f t="shared" si="4"/>
        <v>0</v>
      </c>
      <c r="E45" s="16">
        <f t="shared" si="1"/>
        <v>110</v>
      </c>
      <c r="F45" s="16"/>
      <c r="G45" s="16"/>
      <c r="H45" s="16" vm="4286">
        <f t="shared" ca="1" si="5"/>
        <v>907.34</v>
      </c>
      <c r="I45" s="16" vm="143">
        <f ca="1"/>
        <v>44599</v>
      </c>
      <c r="J45" s="16" vm="4287">
        <f ca="1"/>
        <v>20331488</v>
      </c>
      <c r="K45" s="16" vm="4288">
        <f ca="1"/>
        <v>923.79</v>
      </c>
      <c r="L45" s="16" vm="4289">
        <f ca="1"/>
        <v>947.77</v>
      </c>
      <c r="M45" s="16" vm="4290">
        <f ca="1"/>
        <v>902.70889999999997</v>
      </c>
      <c r="N45" s="16" vm="4286">
        <f ca="1"/>
        <v>907.34</v>
      </c>
    </row>
    <row r="46" spans="1:14" x14ac:dyDescent="0.4">
      <c r="A46" s="15">
        <f t="shared" ca="1" si="2"/>
        <v>101420</v>
      </c>
      <c r="B46" s="16">
        <f t="shared" ca="1" si="0"/>
        <v>132226.20000000001</v>
      </c>
      <c r="C46" s="17">
        <f t="shared" ca="1" si="3"/>
        <v>-30806.200000000012</v>
      </c>
      <c r="D46" s="17">
        <f t="shared" si="4"/>
        <v>0</v>
      </c>
      <c r="E46" s="16">
        <f t="shared" si="1"/>
        <v>110</v>
      </c>
      <c r="F46" s="16"/>
      <c r="G46" s="16"/>
      <c r="H46" s="16" vm="4291">
        <f t="shared" ca="1" si="5"/>
        <v>922</v>
      </c>
      <c r="I46" s="16" vm="148">
        <f ca="1"/>
        <v>44600</v>
      </c>
      <c r="J46" s="16" vm="4292">
        <f ca="1"/>
        <v>16909671</v>
      </c>
      <c r="K46" s="16" vm="4293">
        <f ca="1"/>
        <v>905.53</v>
      </c>
      <c r="L46" s="16" vm="4294">
        <f ca="1"/>
        <v>926.28989999999999</v>
      </c>
      <c r="M46" s="16" vm="4295">
        <f ca="1"/>
        <v>894.8</v>
      </c>
      <c r="N46" s="16" vm="4291">
        <f ca="1"/>
        <v>922</v>
      </c>
    </row>
    <row r="47" spans="1:14" x14ac:dyDescent="0.4">
      <c r="A47" s="15">
        <f t="shared" ca="1" si="2"/>
        <v>107180</v>
      </c>
      <c r="B47" s="16">
        <f t="shared" ca="1" si="0"/>
        <v>136886.20000000001</v>
      </c>
      <c r="C47" s="17">
        <f t="shared" ca="1" si="3"/>
        <v>-29706.200000000012</v>
      </c>
      <c r="D47" s="17">
        <f t="shared" ca="1" si="4"/>
        <v>-267.77999999999997</v>
      </c>
      <c r="E47" s="16">
        <f t="shared" si="1"/>
        <v>115</v>
      </c>
      <c r="F47" s="16">
        <v>5</v>
      </c>
      <c r="G47" s="16"/>
      <c r="H47" s="16" vm="4296">
        <f t="shared" ca="1" si="5"/>
        <v>932</v>
      </c>
      <c r="I47" s="16" vm="153">
        <f ca="1"/>
        <v>44601</v>
      </c>
      <c r="J47" s="16" vm="4297">
        <f ca="1"/>
        <v>17419848</v>
      </c>
      <c r="K47" s="16" vm="4298">
        <f ca="1"/>
        <v>935</v>
      </c>
      <c r="L47" s="16" vm="4299">
        <f ca="1"/>
        <v>946.26990000000001</v>
      </c>
      <c r="M47" s="16" vm="4300">
        <f ca="1"/>
        <v>920</v>
      </c>
      <c r="N47" s="16" vm="4296">
        <f ca="1"/>
        <v>932</v>
      </c>
    </row>
    <row r="48" spans="1:14" x14ac:dyDescent="0.4">
      <c r="A48" s="15">
        <f t="shared" ca="1" si="2"/>
        <v>104023.25</v>
      </c>
      <c r="B48" s="16">
        <f t="shared" ca="1" si="0"/>
        <v>136886.20000000001</v>
      </c>
      <c r="C48" s="17">
        <f t="shared" ca="1" si="3"/>
        <v>-32862.950000000012</v>
      </c>
      <c r="D48" s="17">
        <f t="shared" si="4"/>
        <v>0</v>
      </c>
      <c r="E48" s="16">
        <f t="shared" si="1"/>
        <v>115</v>
      </c>
      <c r="F48" s="16"/>
      <c r="G48" s="16"/>
      <c r="H48" s="16" vm="4301">
        <f t="shared" ca="1" si="5"/>
        <v>904.55</v>
      </c>
      <c r="I48" s="16" vm="159">
        <f ca="1"/>
        <v>44602</v>
      </c>
      <c r="J48" s="16" vm="4302">
        <f ca="1"/>
        <v>22042277</v>
      </c>
      <c r="K48" s="16" vm="4303">
        <f ca="1"/>
        <v>908.37</v>
      </c>
      <c r="L48" s="16" vm="4304">
        <f ca="1"/>
        <v>943.81</v>
      </c>
      <c r="M48" s="16" vm="4305">
        <f ca="1"/>
        <v>896.7</v>
      </c>
      <c r="N48" s="16" vm="4301">
        <f ca="1"/>
        <v>904.55</v>
      </c>
    </row>
    <row r="49" spans="1:14" x14ac:dyDescent="0.4">
      <c r="A49" s="15">
        <f t="shared" ca="1" si="2"/>
        <v>98900</v>
      </c>
      <c r="B49" s="16">
        <f t="shared" ca="1" si="0"/>
        <v>136886.20000000001</v>
      </c>
      <c r="C49" s="17">
        <f t="shared" ca="1" si="3"/>
        <v>-37986.200000000012</v>
      </c>
      <c r="D49" s="17">
        <f t="shared" si="4"/>
        <v>0</v>
      </c>
      <c r="E49" s="16">
        <f t="shared" si="1"/>
        <v>115</v>
      </c>
      <c r="F49" s="16"/>
      <c r="G49" s="16"/>
      <c r="H49" s="16" vm="4306">
        <f t="shared" ca="1" si="5"/>
        <v>860</v>
      </c>
      <c r="I49" s="16" vm="165">
        <f ca="1"/>
        <v>44603</v>
      </c>
      <c r="J49" s="16" vm="4307">
        <f ca="1"/>
        <v>26548623</v>
      </c>
      <c r="K49" s="16" vm="4308">
        <f ca="1"/>
        <v>909.63</v>
      </c>
      <c r="L49" s="16" vm="4309">
        <f ca="1"/>
        <v>915.96</v>
      </c>
      <c r="M49" s="16" vm="4310">
        <f ca="1"/>
        <v>850.7</v>
      </c>
      <c r="N49" s="16" vm="4306">
        <f ca="1"/>
        <v>860</v>
      </c>
    </row>
    <row r="50" spans="1:14" x14ac:dyDescent="0.4">
      <c r="A50" s="15">
        <f t="shared" ca="1" si="2"/>
        <v>100712.4</v>
      </c>
      <c r="B50" s="16">
        <f t="shared" ca="1" si="0"/>
        <v>136886.20000000001</v>
      </c>
      <c r="C50" s="17">
        <f t="shared" ca="1" si="3"/>
        <v>-36173.800000000017</v>
      </c>
      <c r="D50" s="17">
        <f t="shared" si="4"/>
        <v>0</v>
      </c>
      <c r="E50" s="16">
        <f t="shared" si="1"/>
        <v>115</v>
      </c>
      <c r="F50" s="16"/>
      <c r="G50" s="16"/>
      <c r="H50" s="16" vm="4311">
        <f t="shared" ca="1" si="5"/>
        <v>875.76</v>
      </c>
      <c r="I50" s="16" vm="170">
        <f ca="1"/>
        <v>44606</v>
      </c>
      <c r="J50" s="16" vm="4312">
        <f ca="1"/>
        <v>22585472</v>
      </c>
      <c r="K50" s="16" vm="4313">
        <f ca="1"/>
        <v>861.57</v>
      </c>
      <c r="L50" s="16" vm="4314">
        <f ca="1"/>
        <v>898.87990000000002</v>
      </c>
      <c r="M50" s="16" vm="4315">
        <f ca="1"/>
        <v>853.15</v>
      </c>
      <c r="N50" s="16" vm="4311">
        <f ca="1"/>
        <v>875.76</v>
      </c>
    </row>
    <row r="51" spans="1:14" x14ac:dyDescent="0.4">
      <c r="A51" s="15">
        <f t="shared" ca="1" si="2"/>
        <v>106079.45</v>
      </c>
      <c r="B51" s="16">
        <f t="shared" ca="1" si="0"/>
        <v>136886.20000000001</v>
      </c>
      <c r="C51" s="17">
        <f t="shared" ca="1" si="3"/>
        <v>-30806.750000000015</v>
      </c>
      <c r="D51" s="17">
        <f t="shared" si="4"/>
        <v>0</v>
      </c>
      <c r="E51" s="16">
        <f t="shared" si="1"/>
        <v>115</v>
      </c>
      <c r="F51" s="16"/>
      <c r="G51" s="16"/>
      <c r="H51" s="16" vm="4316">
        <f t="shared" ca="1" si="5"/>
        <v>922.43</v>
      </c>
      <c r="I51" s="16" vm="175">
        <f ca="1"/>
        <v>44607</v>
      </c>
      <c r="J51" s="16" vm="4317">
        <f ca="1"/>
        <v>19216514</v>
      </c>
      <c r="K51" s="16" vm="4318">
        <f ca="1"/>
        <v>900</v>
      </c>
      <c r="L51" s="16" vm="4319">
        <f ca="1"/>
        <v>923</v>
      </c>
      <c r="M51" s="16" vm="4320">
        <f ca="1"/>
        <v>893.37739999999997</v>
      </c>
      <c r="N51" s="16" vm="4316">
        <f ca="1"/>
        <v>922.43</v>
      </c>
    </row>
    <row r="52" spans="1:14" x14ac:dyDescent="0.4">
      <c r="A52" s="15">
        <f t="shared" ca="1" si="2"/>
        <v>106189.84999999999</v>
      </c>
      <c r="B52" s="16">
        <f t="shared" ca="1" si="0"/>
        <v>136886.20000000001</v>
      </c>
      <c r="C52" s="17">
        <f t="shared" ca="1" si="3"/>
        <v>-30696.35000000002</v>
      </c>
      <c r="D52" s="17">
        <f t="shared" si="4"/>
        <v>0</v>
      </c>
      <c r="E52" s="16">
        <f t="shared" si="1"/>
        <v>115</v>
      </c>
      <c r="F52" s="16"/>
      <c r="G52" s="16"/>
      <c r="H52" s="16" vm="4321">
        <f t="shared" ca="1" si="5"/>
        <v>923.39</v>
      </c>
      <c r="I52" s="16" vm="181">
        <f ca="1"/>
        <v>44608</v>
      </c>
      <c r="J52" s="16" vm="4322">
        <f ca="1"/>
        <v>17098132</v>
      </c>
      <c r="K52" s="16" vm="4323">
        <f ca="1"/>
        <v>914.05</v>
      </c>
      <c r="L52" s="16" vm="4324">
        <f ca="1"/>
        <v>926.42989999999998</v>
      </c>
      <c r="M52" s="16" vm="4325">
        <f ca="1"/>
        <v>901.21</v>
      </c>
      <c r="N52" s="16" vm="4321">
        <f ca="1"/>
        <v>923.39</v>
      </c>
    </row>
    <row r="53" spans="1:14" x14ac:dyDescent="0.4">
      <c r="A53" s="15">
        <f t="shared" ca="1" si="2"/>
        <v>100780.25</v>
      </c>
      <c r="B53" s="16">
        <f t="shared" ca="1" si="0"/>
        <v>136886.20000000001</v>
      </c>
      <c r="C53" s="17">
        <f t="shared" ca="1" si="3"/>
        <v>-36105.950000000012</v>
      </c>
      <c r="D53" s="17">
        <f t="shared" si="4"/>
        <v>0</v>
      </c>
      <c r="E53" s="16">
        <f t="shared" si="1"/>
        <v>115</v>
      </c>
      <c r="F53" s="16"/>
      <c r="G53" s="16"/>
      <c r="H53" s="16" vm="4326">
        <f t="shared" ca="1" si="5"/>
        <v>876.35</v>
      </c>
      <c r="I53" s="16" vm="186">
        <f ca="1"/>
        <v>44609</v>
      </c>
      <c r="J53" s="16" vm="4327">
        <f ca="1"/>
        <v>18392806</v>
      </c>
      <c r="K53" s="16" vm="4328">
        <f ca="1"/>
        <v>913.26</v>
      </c>
      <c r="L53" s="16" vm="4329">
        <f ca="1"/>
        <v>918.49990000000003</v>
      </c>
      <c r="M53" s="16" vm="4330">
        <f ca="1"/>
        <v>874.1</v>
      </c>
      <c r="N53" s="16" vm="4326">
        <f ca="1"/>
        <v>876.35</v>
      </c>
    </row>
    <row r="54" spans="1:14" x14ac:dyDescent="0.4">
      <c r="A54" s="15">
        <f t="shared" ca="1" si="2"/>
        <v>98552.7</v>
      </c>
      <c r="B54" s="16">
        <f t="shared" ca="1" si="0"/>
        <v>136886.20000000001</v>
      </c>
      <c r="C54" s="17">
        <f t="shared" ca="1" si="3"/>
        <v>-38333.500000000015</v>
      </c>
      <c r="D54" s="17">
        <f t="shared" si="4"/>
        <v>0</v>
      </c>
      <c r="E54" s="16">
        <f t="shared" si="1"/>
        <v>115</v>
      </c>
      <c r="F54" s="16"/>
      <c r="G54" s="16"/>
      <c r="H54" s="16" vm="4331">
        <f t="shared" ca="1" si="5"/>
        <v>856.98</v>
      </c>
      <c r="I54" s="16" vm="192">
        <f ca="1"/>
        <v>44610</v>
      </c>
      <c r="J54" s="16" vm="4332">
        <f ca="1"/>
        <v>22833947</v>
      </c>
      <c r="K54" s="16" vm="4333">
        <f ca="1"/>
        <v>886</v>
      </c>
      <c r="L54" s="16" vm="4334">
        <f ca="1"/>
        <v>886.87</v>
      </c>
      <c r="M54" s="16" vm="4335">
        <f ca="1"/>
        <v>837.61</v>
      </c>
      <c r="N54" s="16" vm="4331">
        <f ca="1"/>
        <v>856.98</v>
      </c>
    </row>
    <row r="55" spans="1:14" x14ac:dyDescent="0.4">
      <c r="A55" s="15">
        <f t="shared" ca="1" si="2"/>
        <v>82153</v>
      </c>
      <c r="B55" s="16">
        <f t="shared" ca="1" si="0"/>
        <v>124563.25000000001</v>
      </c>
      <c r="C55" s="17">
        <f t="shared" ca="1" si="3"/>
        <v>-42410.250000000015</v>
      </c>
      <c r="D55" s="17">
        <f t="shared" ca="1" si="4"/>
        <v>378.25</v>
      </c>
      <c r="E55" s="16">
        <f t="shared" si="1"/>
        <v>100</v>
      </c>
      <c r="F55" s="16"/>
      <c r="G55" s="16">
        <v>15</v>
      </c>
      <c r="H55" s="16" vm="4336">
        <f t="shared" ca="1" si="5"/>
        <v>821.53</v>
      </c>
      <c r="I55" s="16" vm="197">
        <f ca="1"/>
        <v>44614</v>
      </c>
      <c r="J55" s="16" vm="4337">
        <f ca="1"/>
        <v>27762734</v>
      </c>
      <c r="K55" s="16" vm="4338">
        <f ca="1"/>
        <v>834.13</v>
      </c>
      <c r="L55" s="16" vm="4339">
        <f ca="1"/>
        <v>856.73379999999997</v>
      </c>
      <c r="M55" s="16" vm="4340">
        <f ca="1"/>
        <v>801.1001</v>
      </c>
      <c r="N55" s="16" vm="4336">
        <f ca="1"/>
        <v>821.53</v>
      </c>
    </row>
    <row r="56" spans="1:14" x14ac:dyDescent="0.4">
      <c r="A56" s="15">
        <f t="shared" ca="1" si="2"/>
        <v>76404</v>
      </c>
      <c r="B56" s="16">
        <f t="shared" ca="1" si="0"/>
        <v>124563.25000000001</v>
      </c>
      <c r="C56" s="17">
        <f t="shared" ca="1" si="3"/>
        <v>-48159.250000000015</v>
      </c>
      <c r="D56" s="17">
        <f t="shared" si="4"/>
        <v>0</v>
      </c>
      <c r="E56" s="16">
        <f t="shared" si="1"/>
        <v>100</v>
      </c>
      <c r="F56" s="16"/>
      <c r="G56" s="16"/>
      <c r="H56" s="16" vm="4341">
        <f t="shared" ca="1" si="5"/>
        <v>764.04</v>
      </c>
      <c r="I56" s="16" vm="201">
        <f ca="1"/>
        <v>44615</v>
      </c>
      <c r="J56" s="16" vm="4342">
        <f ca="1"/>
        <v>31752336</v>
      </c>
      <c r="K56" s="16" vm="4343">
        <f ca="1"/>
        <v>830.43</v>
      </c>
      <c r="L56" s="16" vm="4344">
        <f ca="1"/>
        <v>835.29970000000003</v>
      </c>
      <c r="M56" s="16" vm="4345">
        <f ca="1"/>
        <v>760.56</v>
      </c>
      <c r="N56" s="16" vm="4341">
        <f ca="1"/>
        <v>764.04</v>
      </c>
    </row>
    <row r="57" spans="1:14" x14ac:dyDescent="0.4">
      <c r="A57" s="15">
        <f t="shared" ca="1" si="2"/>
        <v>80077</v>
      </c>
      <c r="B57" s="16">
        <f t="shared" ca="1" si="0"/>
        <v>124563.25000000001</v>
      </c>
      <c r="C57" s="17">
        <f t="shared" ca="1" si="3"/>
        <v>-44486.250000000015</v>
      </c>
      <c r="D57" s="17">
        <f t="shared" si="4"/>
        <v>0</v>
      </c>
      <c r="E57" s="16">
        <f t="shared" si="1"/>
        <v>100</v>
      </c>
      <c r="F57" s="16"/>
      <c r="G57" s="16"/>
      <c r="H57" s="16" vm="4346">
        <f t="shared" ca="1" si="5"/>
        <v>800.77</v>
      </c>
      <c r="I57" s="16" vm="207">
        <f ca="1"/>
        <v>44616</v>
      </c>
      <c r="J57" s="16" vm="4347">
        <f ca="1"/>
        <v>45107425</v>
      </c>
      <c r="K57" s="16" vm="4348">
        <f ca="1"/>
        <v>700.39</v>
      </c>
      <c r="L57" s="16" vm="4349">
        <f ca="1"/>
        <v>802.48</v>
      </c>
      <c r="M57" s="16" vm="4350">
        <f ca="1"/>
        <v>700</v>
      </c>
      <c r="N57" s="16" vm="4346">
        <f ca="1"/>
        <v>800.77</v>
      </c>
    </row>
    <row r="58" spans="1:14" x14ac:dyDescent="0.4">
      <c r="A58" s="15">
        <f t="shared" ca="1" si="2"/>
        <v>80987</v>
      </c>
      <c r="B58" s="16">
        <f t="shared" ca="1" si="0"/>
        <v>124563.25000000001</v>
      </c>
      <c r="C58" s="17">
        <f t="shared" ca="1" si="3"/>
        <v>-43576.250000000015</v>
      </c>
      <c r="D58" s="17">
        <f t="shared" si="4"/>
        <v>0</v>
      </c>
      <c r="E58" s="16">
        <f t="shared" si="1"/>
        <v>100</v>
      </c>
      <c r="F58" s="16"/>
      <c r="G58" s="16"/>
      <c r="H58" s="16" vm="4351">
        <f t="shared" ca="1" si="5"/>
        <v>809.87</v>
      </c>
      <c r="I58" s="16" vm="213">
        <f ca="1"/>
        <v>44617</v>
      </c>
      <c r="J58" s="16" vm="4352">
        <f ca="1"/>
        <v>25355921</v>
      </c>
      <c r="K58" s="16" vm="4353">
        <f ca="1"/>
        <v>809.23</v>
      </c>
      <c r="L58" s="16" vm="4354">
        <f ca="1"/>
        <v>819.5</v>
      </c>
      <c r="M58" s="16" vm="4355">
        <f ca="1"/>
        <v>782.40049999999997</v>
      </c>
      <c r="N58" s="16" vm="4351">
        <f ca="1"/>
        <v>809.87</v>
      </c>
    </row>
    <row r="59" spans="1:14" x14ac:dyDescent="0.4">
      <c r="A59" s="15">
        <f t="shared" ca="1" si="2"/>
        <v>87043</v>
      </c>
      <c r="B59" s="16">
        <f t="shared" ca="1" si="0"/>
        <v>124563.25000000001</v>
      </c>
      <c r="C59" s="17">
        <f t="shared" ca="1" si="3"/>
        <v>-37520.250000000015</v>
      </c>
      <c r="D59" s="17">
        <f t="shared" si="4"/>
        <v>0</v>
      </c>
      <c r="E59" s="16">
        <f t="shared" si="1"/>
        <v>100</v>
      </c>
      <c r="F59" s="16"/>
      <c r="G59" s="16"/>
      <c r="H59" s="16" vm="4356">
        <f t="shared" ca="1" si="5"/>
        <v>870.43</v>
      </c>
      <c r="I59" s="16" vm="219">
        <f ca="1"/>
        <v>44620</v>
      </c>
      <c r="J59" s="16" vm="4357">
        <f ca="1"/>
        <v>33002289</v>
      </c>
      <c r="K59" s="16" vm="4358">
        <f ca="1"/>
        <v>815.01</v>
      </c>
      <c r="L59" s="16" vm="4359">
        <f ca="1"/>
        <v>876.86</v>
      </c>
      <c r="M59" s="16" vm="4360">
        <f ca="1"/>
        <v>814.70749999999998</v>
      </c>
      <c r="N59" s="16" vm="4356">
        <f ca="1"/>
        <v>870.43</v>
      </c>
    </row>
    <row r="60" spans="1:14" x14ac:dyDescent="0.4">
      <c r="A60" s="15">
        <f t="shared" ca="1" si="2"/>
        <v>86437</v>
      </c>
      <c r="B60" s="16">
        <f t="shared" ca="1" si="0"/>
        <v>124563.25000000001</v>
      </c>
      <c r="C60" s="17">
        <f t="shared" ca="1" si="3"/>
        <v>-38126.250000000015</v>
      </c>
      <c r="D60" s="17">
        <f t="shared" si="4"/>
        <v>0</v>
      </c>
      <c r="E60" s="16">
        <f t="shared" si="1"/>
        <v>100</v>
      </c>
      <c r="F60" s="16"/>
      <c r="G60" s="16"/>
      <c r="H60" s="16" vm="4361">
        <f t="shared" ca="1" si="5"/>
        <v>864.37</v>
      </c>
      <c r="I60" s="16" vm="225">
        <f ca="1"/>
        <v>44621</v>
      </c>
      <c r="J60" s="16" vm="4362">
        <f ca="1"/>
        <v>24922287</v>
      </c>
      <c r="K60" s="16" vm="4363">
        <f ca="1"/>
        <v>869.68</v>
      </c>
      <c r="L60" s="16" vm="4364">
        <f ca="1"/>
        <v>889.88</v>
      </c>
      <c r="M60" s="16" vm="4365">
        <f ca="1"/>
        <v>853.78</v>
      </c>
      <c r="N60" s="16" vm="4361">
        <f ca="1"/>
        <v>864.37</v>
      </c>
    </row>
    <row r="61" spans="1:14" x14ac:dyDescent="0.4">
      <c r="A61" s="15">
        <f t="shared" ca="1" si="2"/>
        <v>87989</v>
      </c>
      <c r="B61" s="16">
        <f t="shared" ca="1" si="0"/>
        <v>124563.25000000001</v>
      </c>
      <c r="C61" s="17">
        <f t="shared" ca="1" si="3"/>
        <v>-36574.250000000015</v>
      </c>
      <c r="D61" s="17">
        <f t="shared" si="4"/>
        <v>0</v>
      </c>
      <c r="E61" s="16">
        <f t="shared" si="1"/>
        <v>100</v>
      </c>
      <c r="F61" s="16"/>
      <c r="G61" s="16"/>
      <c r="H61" s="16" vm="4366">
        <f t="shared" ca="1" si="5"/>
        <v>879.89</v>
      </c>
      <c r="I61" s="16" vm="229">
        <f ca="1"/>
        <v>44622</v>
      </c>
      <c r="J61" s="16" vm="4367">
        <f ca="1"/>
        <v>24881146</v>
      </c>
      <c r="K61" s="16" vm="4368">
        <f ca="1"/>
        <v>872.13</v>
      </c>
      <c r="L61" s="16" vm="4369">
        <f ca="1"/>
        <v>886.48</v>
      </c>
      <c r="M61" s="16" vm="4370">
        <f ca="1"/>
        <v>844.27210000000002</v>
      </c>
      <c r="N61" s="16" vm="4366">
        <f ca="1"/>
        <v>879.89</v>
      </c>
    </row>
    <row r="62" spans="1:14" x14ac:dyDescent="0.4">
      <c r="A62" s="15">
        <f t="shared" ca="1" si="2"/>
        <v>83929</v>
      </c>
      <c r="B62" s="16">
        <f t="shared" ca="1" si="0"/>
        <v>124563.25000000001</v>
      </c>
      <c r="C62" s="17">
        <f t="shared" ca="1" si="3"/>
        <v>-40634.250000000015</v>
      </c>
      <c r="D62" s="17">
        <f t="shared" si="4"/>
        <v>0</v>
      </c>
      <c r="E62" s="16">
        <f t="shared" si="1"/>
        <v>100</v>
      </c>
      <c r="F62" s="16"/>
      <c r="G62" s="16"/>
      <c r="H62" s="16" vm="4371">
        <f t="shared" ca="1" si="5"/>
        <v>839.29</v>
      </c>
      <c r="I62" s="16" vm="235">
        <f ca="1"/>
        <v>44623</v>
      </c>
      <c r="J62" s="16" vm="4372">
        <f ca="1"/>
        <v>20541169</v>
      </c>
      <c r="K62" s="16" vm="4373">
        <f ca="1"/>
        <v>878.77</v>
      </c>
      <c r="L62" s="16" vm="4374">
        <f ca="1"/>
        <v>886.43899999999996</v>
      </c>
      <c r="M62" s="16" vm="4375">
        <f ca="1"/>
        <v>832.6001</v>
      </c>
      <c r="N62" s="16" vm="4371">
        <f ca="1"/>
        <v>839.29</v>
      </c>
    </row>
    <row r="63" spans="1:14" x14ac:dyDescent="0.4">
      <c r="A63" s="15">
        <f t="shared" ca="1" si="2"/>
        <v>83829</v>
      </c>
      <c r="B63" s="16">
        <f t="shared" ca="1" si="0"/>
        <v>124563.25000000001</v>
      </c>
      <c r="C63" s="17">
        <f t="shared" ca="1" si="3"/>
        <v>-40734.250000000015</v>
      </c>
      <c r="D63" s="17">
        <f t="shared" si="4"/>
        <v>0</v>
      </c>
      <c r="E63" s="16">
        <f t="shared" si="1"/>
        <v>100</v>
      </c>
      <c r="F63" s="16"/>
      <c r="G63" s="16"/>
      <c r="H63" s="16" vm="4376">
        <f t="shared" ca="1" si="5"/>
        <v>838.29</v>
      </c>
      <c r="I63" s="16" vm="240">
        <f ca="1"/>
        <v>44624</v>
      </c>
      <c r="J63" s="16" vm="4377">
        <f ca="1"/>
        <v>22393287</v>
      </c>
      <c r="K63" s="16" vm="4378">
        <f ca="1"/>
        <v>849.1</v>
      </c>
      <c r="L63" s="16" vm="4379">
        <f ca="1"/>
        <v>855.65</v>
      </c>
      <c r="M63" s="16" vm="4380">
        <f ca="1"/>
        <v>825.16089999999997</v>
      </c>
      <c r="N63" s="16" vm="4376">
        <f ca="1"/>
        <v>838.29</v>
      </c>
    </row>
    <row r="64" spans="1:14" x14ac:dyDescent="0.4">
      <c r="A64" s="15">
        <f t="shared" ca="1" si="2"/>
        <v>80458</v>
      </c>
      <c r="B64" s="16">
        <f t="shared" ca="1" si="0"/>
        <v>124563.25000000001</v>
      </c>
      <c r="C64" s="17">
        <f t="shared" ca="1" si="3"/>
        <v>-44105.250000000015</v>
      </c>
      <c r="D64" s="17">
        <f t="shared" si="4"/>
        <v>0</v>
      </c>
      <c r="E64" s="16">
        <f t="shared" si="1"/>
        <v>100</v>
      </c>
      <c r="F64" s="16"/>
      <c r="G64" s="16"/>
      <c r="H64" s="16" vm="4381">
        <f t="shared" ca="1" si="5"/>
        <v>804.58</v>
      </c>
      <c r="I64" s="16" vm="246">
        <f ca="1"/>
        <v>44627</v>
      </c>
      <c r="J64" s="16" vm="4382">
        <f ca="1"/>
        <v>24164724</v>
      </c>
      <c r="K64" s="16" vm="4383">
        <f ca="1"/>
        <v>856.3</v>
      </c>
      <c r="L64" s="16" vm="4384">
        <f ca="1"/>
        <v>866.14</v>
      </c>
      <c r="M64" s="16" vm="4385">
        <f ca="1"/>
        <v>804.57</v>
      </c>
      <c r="N64" s="16" vm="4381">
        <f ca="1"/>
        <v>804.58</v>
      </c>
    </row>
    <row r="65" spans="1:14" x14ac:dyDescent="0.4">
      <c r="A65" s="15">
        <f t="shared" ca="1" si="2"/>
        <v>82440</v>
      </c>
      <c r="B65" s="16">
        <f t="shared" ca="1" si="0"/>
        <v>124563.25000000001</v>
      </c>
      <c r="C65" s="17">
        <f t="shared" ca="1" si="3"/>
        <v>-42123.250000000015</v>
      </c>
      <c r="D65" s="17">
        <f t="shared" si="4"/>
        <v>0</v>
      </c>
      <c r="E65" s="16">
        <f t="shared" si="1"/>
        <v>100</v>
      </c>
      <c r="F65" s="16"/>
      <c r="G65" s="16"/>
      <c r="H65" s="16" vm="4386">
        <f t="shared" ca="1" si="5"/>
        <v>824.4</v>
      </c>
      <c r="I65" s="16" vm="252">
        <f ca="1"/>
        <v>44628</v>
      </c>
      <c r="J65" s="16" vm="4387">
        <f ca="1"/>
        <v>26799702</v>
      </c>
      <c r="K65" s="16" vm="4388">
        <f ca="1"/>
        <v>795.53</v>
      </c>
      <c r="L65" s="16" vm="4389">
        <f ca="1"/>
        <v>849.99</v>
      </c>
      <c r="M65" s="16" vm="4390">
        <f ca="1"/>
        <v>782.17</v>
      </c>
      <c r="N65" s="16" vm="4386">
        <f ca="1"/>
        <v>824.4</v>
      </c>
    </row>
    <row r="66" spans="1:14" x14ac:dyDescent="0.4">
      <c r="A66" s="15">
        <f t="shared" ca="1" si="2"/>
        <v>85897</v>
      </c>
      <c r="B66" s="16">
        <f t="shared" ca="1" si="0"/>
        <v>124563.25000000001</v>
      </c>
      <c r="C66" s="17">
        <f t="shared" ca="1" si="3"/>
        <v>-38666.250000000015</v>
      </c>
      <c r="D66" s="17">
        <f t="shared" si="4"/>
        <v>0</v>
      </c>
      <c r="E66" s="16">
        <f t="shared" si="1"/>
        <v>100</v>
      </c>
      <c r="F66" s="16"/>
      <c r="G66" s="16"/>
      <c r="H66" s="16" vm="4391">
        <f t="shared" ca="1" si="5"/>
        <v>858.97</v>
      </c>
      <c r="I66" s="16" vm="258">
        <f ca="1"/>
        <v>44629</v>
      </c>
      <c r="J66" s="16" vm="4392">
        <f ca="1"/>
        <v>19438875</v>
      </c>
      <c r="K66" s="16" vm="4393">
        <f ca="1"/>
        <v>839.48</v>
      </c>
      <c r="L66" s="16" vm="4394">
        <f ca="1"/>
        <v>860.56</v>
      </c>
      <c r="M66" s="16" vm="4395">
        <f ca="1"/>
        <v>832.01</v>
      </c>
      <c r="N66" s="16" vm="4391">
        <f ca="1"/>
        <v>858.97</v>
      </c>
    </row>
    <row r="67" spans="1:14" x14ac:dyDescent="0.4">
      <c r="A67" s="15">
        <f t="shared" ca="1" si="2"/>
        <v>83830</v>
      </c>
      <c r="B67" s="16">
        <f t="shared" ca="1" si="0"/>
        <v>124563.25000000001</v>
      </c>
      <c r="C67" s="17">
        <f t="shared" ca="1" si="3"/>
        <v>-40733.250000000015</v>
      </c>
      <c r="D67" s="17">
        <f t="shared" si="4"/>
        <v>0</v>
      </c>
      <c r="E67" s="16">
        <f t="shared" si="1"/>
        <v>100</v>
      </c>
      <c r="F67" s="16"/>
      <c r="G67" s="16"/>
      <c r="H67" s="16" vm="4396">
        <f t="shared" ca="1" si="5"/>
        <v>838.3</v>
      </c>
      <c r="I67" s="16" vm="264">
        <f ca="1"/>
        <v>44630</v>
      </c>
      <c r="J67" s="16" vm="4397">
        <f ca="1"/>
        <v>19549548</v>
      </c>
      <c r="K67" s="16" vm="4398">
        <f ca="1"/>
        <v>851.45</v>
      </c>
      <c r="L67" s="16" vm="4399">
        <f ca="1"/>
        <v>854.45</v>
      </c>
      <c r="M67" s="16" vm="4400">
        <f ca="1"/>
        <v>810.36009999999999</v>
      </c>
      <c r="N67" s="16" vm="4396">
        <f ca="1"/>
        <v>838.3</v>
      </c>
    </row>
    <row r="68" spans="1:14" x14ac:dyDescent="0.4">
      <c r="I68" s="10" vm="269">
        <f ca="1"/>
        <v>44631</v>
      </c>
      <c r="J68" s="10" vm="4401">
        <f ca="1"/>
        <v>22345722</v>
      </c>
      <c r="K68" s="10" vm="4402">
        <f ca="1"/>
        <v>840.197</v>
      </c>
      <c r="L68" s="10" vm="4403">
        <f ca="1"/>
        <v>843.80200000000002</v>
      </c>
      <c r="M68" s="10" vm="4404">
        <f ca="1"/>
        <v>793.77</v>
      </c>
      <c r="N68" s="10" vm="4405">
        <f ca="1"/>
        <v>795.35</v>
      </c>
    </row>
  </sheetData>
  <conditionalFormatting sqref="C21:D21 C22:C66 D22:D67">
    <cfRule type="cellIs" dxfId="7" priority="3" operator="greaterThan">
      <formula>0</formula>
    </cfRule>
    <cfRule type="cellIs" dxfId="6" priority="4" operator="lessThan">
      <formula>0</formula>
    </cfRule>
  </conditionalFormatting>
  <conditionalFormatting sqref="C67">
    <cfRule type="cellIs" dxfId="5" priority="1" operator="greaterThan">
      <formula>0</formula>
    </cfRule>
    <cfRule type="cellIs" dxfId="4" priority="2" operator="lessThan">
      <formula>0</formula>
    </cfRule>
  </conditionalFormatting>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8AB86-41E0-457B-AE7E-C98DC721C1AB}">
  <dimension ref="A1:N68"/>
  <sheetViews>
    <sheetView zoomScale="66" zoomScaleNormal="55" workbookViewId="0">
      <selection activeCell="G26" sqref="G26"/>
    </sheetView>
  </sheetViews>
  <sheetFormatPr defaultColWidth="8.86328125" defaultRowHeight="13.9" x14ac:dyDescent="0.4"/>
  <cols>
    <col min="1" max="1" width="18.6640625" style="10" bestFit="1" customWidth="1"/>
    <col min="2" max="2" width="14.3984375" style="10" customWidth="1"/>
    <col min="3" max="3" width="13.59765625" style="10" customWidth="1"/>
    <col min="4" max="4" width="15.86328125" style="10" customWidth="1"/>
    <col min="5" max="5" width="35.796875" style="10" customWidth="1"/>
    <col min="6" max="6" width="18.9296875" style="10" customWidth="1"/>
    <col min="7" max="7" width="14.265625" style="10" customWidth="1"/>
    <col min="8" max="8" width="21.1328125" style="10" customWidth="1"/>
    <col min="9" max="9" width="12.6640625" style="10" customWidth="1"/>
    <col min="10" max="10" width="15.19921875" style="10" customWidth="1"/>
    <col min="11" max="11" width="13.33203125" style="10" customWidth="1"/>
    <col min="12" max="14" width="12.1328125" style="10" customWidth="1"/>
    <col min="15" max="16384" width="8.86328125" style="10"/>
  </cols>
  <sheetData>
    <row r="1" spans="1:14" ht="30.4" x14ac:dyDescent="0.8">
      <c r="A1" s="21" t="e" vm="4406">
        <v>#VALUE!</v>
      </c>
      <c r="B1" s="19"/>
      <c r="C1" s="19"/>
      <c r="D1" s="19"/>
      <c r="E1" s="19"/>
      <c r="F1" s="19"/>
      <c r="G1" s="19"/>
      <c r="H1" s="19"/>
      <c r="I1" s="19"/>
      <c r="J1" s="19"/>
      <c r="K1" s="19"/>
      <c r="L1" s="19"/>
      <c r="M1" s="19"/>
      <c r="N1" s="19"/>
    </row>
    <row r="3" spans="1:14" ht="18.75" x14ac:dyDescent="0.5">
      <c r="A3" s="11" t="s">
        <v>96</v>
      </c>
      <c r="B3" s="12">
        <f ca="1">MIN(N21:N66)</f>
        <v>157.44</v>
      </c>
      <c r="E3" s="11" t="s">
        <v>122</v>
      </c>
      <c r="F3" s="12">
        <f ca="1">SUM(A21:A67)</f>
        <v>871799.59999999986</v>
      </c>
      <c r="I3" s="13">
        <v>44562</v>
      </c>
    </row>
    <row r="4" spans="1:14" ht="18.75" x14ac:dyDescent="0.5">
      <c r="A4" s="11" t="s">
        <v>97</v>
      </c>
      <c r="B4" s="14">
        <f ca="1">MAX(N21:N66)</f>
        <v>182.01</v>
      </c>
    </row>
    <row r="6" spans="1:14" x14ac:dyDescent="0.4">
      <c r="A6" s="10" t="s">
        <v>85</v>
      </c>
    </row>
    <row r="17" spans="1:14" x14ac:dyDescent="0.4">
      <c r="B17" s="10" t="s">
        <v>99</v>
      </c>
      <c r="C17" s="10" t="s">
        <v>95</v>
      </c>
    </row>
    <row r="18" spans="1:14" x14ac:dyDescent="0.4">
      <c r="A18" s="10" t="s">
        <v>86</v>
      </c>
      <c r="B18" s="10">
        <v>21</v>
      </c>
      <c r="C18" s="10">
        <v>22</v>
      </c>
    </row>
    <row r="20" spans="1:14" ht="15" x14ac:dyDescent="0.4">
      <c r="A20" s="20" t="s">
        <v>87</v>
      </c>
      <c r="B20" s="20" t="s">
        <v>88</v>
      </c>
      <c r="C20" s="20" t="s">
        <v>89</v>
      </c>
      <c r="D20" s="20" t="s">
        <v>95</v>
      </c>
      <c r="E20" s="20" t="s">
        <v>123</v>
      </c>
      <c r="F20" s="20" t="s">
        <v>90</v>
      </c>
      <c r="G20" s="20" t="s">
        <v>91</v>
      </c>
      <c r="H20" s="20" t="s">
        <v>92</v>
      </c>
      <c r="I20" s="22" t="str" cm="1">
        <f t="array" aca="1" ref="I20:N68" ca="1">_xlfn.STOCKHISTORY(A1,I3,TODAY(),0,1,0,5,2,3,4,1)</f>
        <v>Date</v>
      </c>
      <c r="J20" s="22" t="str">
        <f ca="1"/>
        <v>Volume</v>
      </c>
      <c r="K20" s="22" t="str">
        <f ca="1"/>
        <v>Open</v>
      </c>
      <c r="L20" s="22" t="str">
        <f ca="1"/>
        <v>High</v>
      </c>
      <c r="M20" s="22" t="str">
        <f ca="1"/>
        <v>Low</v>
      </c>
      <c r="N20" s="22" t="str">
        <f ca="1"/>
        <v>Close</v>
      </c>
    </row>
    <row r="21" spans="1:14" x14ac:dyDescent="0.4">
      <c r="A21" s="15">
        <f ca="1">E21*N21</f>
        <v>18201</v>
      </c>
      <c r="B21" s="16">
        <f t="shared" ref="B21:B67" ca="1" si="0">IF(ROW()=B$18,(F21*H21)-(G21*H21),(F21*H21)-(G21*H21)+B20)</f>
        <v>18201</v>
      </c>
      <c r="C21" s="17">
        <f ca="1">A21-B21</f>
        <v>0</v>
      </c>
      <c r="D21" s="17">
        <f>IF(AND(F21&gt;0,ROW()&gt;C$18),N21-$N$21,0)-IF(AND(G21&gt;0,ROW()&gt;C$18),N21-$N$21,0)</f>
        <v>0</v>
      </c>
      <c r="E21" s="16">
        <f t="shared" ref="E21:E67" si="1">IF(ROW()=B$18,F21-G21,(F21-G21)+E20)</f>
        <v>100</v>
      </c>
      <c r="F21" s="16">
        <v>100</v>
      </c>
      <c r="G21" s="16"/>
      <c r="H21" s="16" vm="4407">
        <f ca="1">N21</f>
        <v>182.01</v>
      </c>
      <c r="I21" s="16" vm="3">
        <f ca="1"/>
        <v>44564</v>
      </c>
      <c r="J21" s="16" vm="4408">
        <f ca="1"/>
        <v>104701220</v>
      </c>
      <c r="K21" s="16" vm="4409">
        <f ca="1"/>
        <v>177.83</v>
      </c>
      <c r="L21" s="16" vm="4410">
        <f ca="1"/>
        <v>182.88</v>
      </c>
      <c r="M21" s="16" vm="4411">
        <f ca="1"/>
        <v>177.71</v>
      </c>
      <c r="N21" s="16" vm="4407">
        <f ca="1"/>
        <v>182.01</v>
      </c>
    </row>
    <row r="22" spans="1:14" x14ac:dyDescent="0.4">
      <c r="A22" s="15">
        <f t="shared" ref="A22:A67" ca="1" si="2">E22*N22</f>
        <v>17970</v>
      </c>
      <c r="B22" s="16">
        <f t="shared" ca="1" si="0"/>
        <v>18201</v>
      </c>
      <c r="C22" s="17">
        <f t="shared" ref="C22:C67" ca="1" si="3">A22-B22</f>
        <v>-231</v>
      </c>
      <c r="D22" s="17">
        <f t="shared" ref="D22:D67" si="4">IF(AND(F22&gt;0,ROW()&gt;C$18),N22-$N$21,0)-IF(AND(G22&gt;0,ROW()&gt;C$18),N22-$N$21,0)</f>
        <v>0</v>
      </c>
      <c r="E22" s="16">
        <f t="shared" si="1"/>
        <v>100</v>
      </c>
      <c r="F22" s="16"/>
      <c r="G22" s="16"/>
      <c r="H22" s="16" vm="4412">
        <f t="shared" ref="H22:H67" ca="1" si="5">N22</f>
        <v>179.7</v>
      </c>
      <c r="I22" s="16" vm="9">
        <f ca="1"/>
        <v>44565</v>
      </c>
      <c r="J22" s="16" vm="4413">
        <f ca="1"/>
        <v>99310438</v>
      </c>
      <c r="K22" s="16" vm="4414">
        <f ca="1"/>
        <v>182.63</v>
      </c>
      <c r="L22" s="16" vm="4415">
        <f ca="1"/>
        <v>182.94</v>
      </c>
      <c r="M22" s="16" vm="4416">
        <f ca="1"/>
        <v>179.12</v>
      </c>
      <c r="N22" s="16" vm="4412">
        <f ca="1"/>
        <v>179.7</v>
      </c>
    </row>
    <row r="23" spans="1:14" x14ac:dyDescent="0.4">
      <c r="A23" s="15">
        <f t="shared" ca="1" si="2"/>
        <v>17492</v>
      </c>
      <c r="B23" s="16">
        <f t="shared" ca="1" si="0"/>
        <v>18201</v>
      </c>
      <c r="C23" s="17">
        <f t="shared" ca="1" si="3"/>
        <v>-709</v>
      </c>
      <c r="D23" s="17">
        <f t="shared" si="4"/>
        <v>0</v>
      </c>
      <c r="E23" s="16">
        <f t="shared" si="1"/>
        <v>100</v>
      </c>
      <c r="F23" s="16"/>
      <c r="G23" s="16"/>
      <c r="H23" s="16" vm="4417">
        <f t="shared" ca="1" si="5"/>
        <v>174.92</v>
      </c>
      <c r="I23" s="16" vm="15">
        <f ca="1"/>
        <v>44566</v>
      </c>
      <c r="J23" s="16" vm="4418">
        <f ca="1"/>
        <v>94537602</v>
      </c>
      <c r="K23" s="16" vm="4419">
        <f ca="1"/>
        <v>179.61</v>
      </c>
      <c r="L23" s="16" vm="4420">
        <f ca="1"/>
        <v>180.17</v>
      </c>
      <c r="M23" s="16" vm="4421">
        <f ca="1"/>
        <v>174.64</v>
      </c>
      <c r="N23" s="16" vm="4417">
        <f ca="1"/>
        <v>174.92</v>
      </c>
    </row>
    <row r="24" spans="1:14" x14ac:dyDescent="0.4">
      <c r="A24" s="15">
        <f t="shared" ca="1" si="2"/>
        <v>17200</v>
      </c>
      <c r="B24" s="16">
        <f t="shared" ca="1" si="0"/>
        <v>18201</v>
      </c>
      <c r="C24" s="17">
        <f t="shared" ca="1" si="3"/>
        <v>-1001</v>
      </c>
      <c r="D24" s="17">
        <f t="shared" si="4"/>
        <v>0</v>
      </c>
      <c r="E24" s="16">
        <f t="shared" si="1"/>
        <v>100</v>
      </c>
      <c r="F24" s="16"/>
      <c r="G24" s="16"/>
      <c r="H24" s="16" vm="4422">
        <f t="shared" ca="1" si="5"/>
        <v>172</v>
      </c>
      <c r="I24" s="16" vm="21">
        <f ca="1"/>
        <v>44567</v>
      </c>
      <c r="J24" s="16" vm="4423">
        <f ca="1"/>
        <v>96903955</v>
      </c>
      <c r="K24" s="16" vm="4424">
        <f ca="1"/>
        <v>172.7</v>
      </c>
      <c r="L24" s="16" vm="4425">
        <f ca="1"/>
        <v>175.3</v>
      </c>
      <c r="M24" s="16" vm="4426">
        <f ca="1"/>
        <v>171.64</v>
      </c>
      <c r="N24" s="16" vm="4422">
        <f ca="1"/>
        <v>172</v>
      </c>
    </row>
    <row r="25" spans="1:14" x14ac:dyDescent="0.4">
      <c r="A25" s="15">
        <f t="shared" ca="1" si="2"/>
        <v>20660.399999999998</v>
      </c>
      <c r="B25" s="16">
        <f t="shared" ca="1" si="0"/>
        <v>21644.400000000001</v>
      </c>
      <c r="C25" s="17">
        <f t="shared" ca="1" si="3"/>
        <v>-984.00000000000364</v>
      </c>
      <c r="D25" s="17">
        <f t="shared" ca="1" si="4"/>
        <v>-9.8400000000000034</v>
      </c>
      <c r="E25" s="16">
        <f t="shared" si="1"/>
        <v>120</v>
      </c>
      <c r="F25" s="16">
        <v>20</v>
      </c>
      <c r="G25" s="16"/>
      <c r="H25" s="16" vm="4427">
        <f t="shared" ca="1" si="5"/>
        <v>172.17</v>
      </c>
      <c r="I25" s="16" vm="27">
        <f ca="1"/>
        <v>44568</v>
      </c>
      <c r="J25" s="16" vm="4428">
        <f ca="1"/>
        <v>86709147</v>
      </c>
      <c r="K25" s="16" vm="4429">
        <f ca="1"/>
        <v>172.89</v>
      </c>
      <c r="L25" s="16" vm="4430">
        <f ca="1"/>
        <v>174.14</v>
      </c>
      <c r="M25" s="16" vm="4431">
        <f ca="1"/>
        <v>171.03</v>
      </c>
      <c r="N25" s="16" vm="4427">
        <f ca="1"/>
        <v>172.17</v>
      </c>
    </row>
    <row r="26" spans="1:14" x14ac:dyDescent="0.4">
      <c r="A26" s="15">
        <f t="shared" ca="1" si="2"/>
        <v>20662.8</v>
      </c>
      <c r="B26" s="16">
        <f t="shared" ca="1" si="0"/>
        <v>21644.400000000001</v>
      </c>
      <c r="C26" s="17">
        <f t="shared" ca="1" si="3"/>
        <v>-981.60000000000218</v>
      </c>
      <c r="D26" s="17">
        <f t="shared" si="4"/>
        <v>0</v>
      </c>
      <c r="E26" s="16">
        <f t="shared" si="1"/>
        <v>120</v>
      </c>
      <c r="F26" s="16"/>
      <c r="G26" s="16"/>
      <c r="H26" s="16" vm="4432">
        <f t="shared" ca="1" si="5"/>
        <v>172.19</v>
      </c>
      <c r="I26" s="16" vm="33">
        <f ca="1"/>
        <v>44571</v>
      </c>
      <c r="J26" s="16" vm="4433">
        <f ca="1"/>
        <v>106765552</v>
      </c>
      <c r="K26" s="16" vm="4434">
        <f ca="1"/>
        <v>169.08</v>
      </c>
      <c r="L26" s="16" vm="4435">
        <f ca="1"/>
        <v>172.5</v>
      </c>
      <c r="M26" s="16" vm="4436">
        <f ca="1"/>
        <v>168.17</v>
      </c>
      <c r="N26" s="16" vm="4432">
        <f ca="1"/>
        <v>172.19</v>
      </c>
    </row>
    <row r="27" spans="1:14" x14ac:dyDescent="0.4">
      <c r="A27" s="15">
        <f t="shared" ca="1" si="2"/>
        <v>21009.600000000002</v>
      </c>
      <c r="B27" s="16">
        <f t="shared" ca="1" si="0"/>
        <v>21644.400000000001</v>
      </c>
      <c r="C27" s="17">
        <f t="shared" ca="1" si="3"/>
        <v>-634.79999999999927</v>
      </c>
      <c r="D27" s="17">
        <f t="shared" si="4"/>
        <v>0</v>
      </c>
      <c r="E27" s="16">
        <f t="shared" si="1"/>
        <v>120</v>
      </c>
      <c r="F27" s="16"/>
      <c r="G27" s="16"/>
      <c r="H27" s="16" vm="4437">
        <f t="shared" ca="1" si="5"/>
        <v>175.08</v>
      </c>
      <c r="I27" s="16" vm="39">
        <f ca="1"/>
        <v>44572</v>
      </c>
      <c r="J27" s="16" vm="4438">
        <f ca="1"/>
        <v>76138312</v>
      </c>
      <c r="K27" s="16" vm="4439">
        <f ca="1"/>
        <v>172.32</v>
      </c>
      <c r="L27" s="16" vm="4440">
        <f ca="1"/>
        <v>175.18</v>
      </c>
      <c r="M27" s="16" vm="4441">
        <f ca="1"/>
        <v>170.82</v>
      </c>
      <c r="N27" s="16" vm="4437">
        <f ca="1"/>
        <v>175.08</v>
      </c>
    </row>
    <row r="28" spans="1:14" x14ac:dyDescent="0.4">
      <c r="A28" s="15">
        <f t="shared" ca="1" si="2"/>
        <v>21063.599999999999</v>
      </c>
      <c r="B28" s="16">
        <f t="shared" ca="1" si="0"/>
        <v>21644.400000000001</v>
      </c>
      <c r="C28" s="17">
        <f t="shared" ca="1" si="3"/>
        <v>-580.80000000000291</v>
      </c>
      <c r="D28" s="17">
        <f t="shared" si="4"/>
        <v>0</v>
      </c>
      <c r="E28" s="16">
        <f t="shared" si="1"/>
        <v>120</v>
      </c>
      <c r="F28" s="16"/>
      <c r="G28" s="16"/>
      <c r="H28" s="16" vm="4442">
        <f t="shared" ca="1" si="5"/>
        <v>175.53</v>
      </c>
      <c r="I28" s="16" vm="45">
        <f ca="1"/>
        <v>44573</v>
      </c>
      <c r="J28" s="16" vm="4443">
        <f ca="1"/>
        <v>74805173</v>
      </c>
      <c r="K28" s="16" vm="4444">
        <f ca="1"/>
        <v>176.12</v>
      </c>
      <c r="L28" s="16" vm="4445">
        <f ca="1"/>
        <v>177.18</v>
      </c>
      <c r="M28" s="16" vm="4446">
        <f ca="1"/>
        <v>174.82</v>
      </c>
      <c r="N28" s="16" vm="4442">
        <f ca="1"/>
        <v>175.53</v>
      </c>
    </row>
    <row r="29" spans="1:14" x14ac:dyDescent="0.4">
      <c r="A29" s="15">
        <f t="shared" ca="1" si="2"/>
        <v>20662.8</v>
      </c>
      <c r="B29" s="16">
        <f t="shared" ca="1" si="0"/>
        <v>21644.400000000001</v>
      </c>
      <c r="C29" s="17">
        <f t="shared" ca="1" si="3"/>
        <v>-981.60000000000218</v>
      </c>
      <c r="D29" s="17">
        <f t="shared" si="4"/>
        <v>0</v>
      </c>
      <c r="E29" s="16">
        <f t="shared" si="1"/>
        <v>120</v>
      </c>
      <c r="F29" s="16"/>
      <c r="G29" s="16"/>
      <c r="H29" s="16" vm="4432">
        <f t="shared" ca="1" si="5"/>
        <v>172.19</v>
      </c>
      <c r="I29" s="16" vm="51">
        <f ca="1"/>
        <v>44574</v>
      </c>
      <c r="J29" s="16" vm="4447">
        <f ca="1"/>
        <v>84505760</v>
      </c>
      <c r="K29" s="16" vm="4448">
        <f ca="1"/>
        <v>175.78</v>
      </c>
      <c r="L29" s="16" vm="4449">
        <f ca="1"/>
        <v>176.62</v>
      </c>
      <c r="M29" s="16" vm="4450">
        <f ca="1"/>
        <v>171.79</v>
      </c>
      <c r="N29" s="16" vm="4432">
        <f ca="1"/>
        <v>172.19</v>
      </c>
    </row>
    <row r="30" spans="1:14" x14ac:dyDescent="0.4">
      <c r="A30" s="15">
        <f t="shared" ca="1" si="2"/>
        <v>20768.399999999998</v>
      </c>
      <c r="B30" s="16">
        <f t="shared" ca="1" si="0"/>
        <v>21644.400000000001</v>
      </c>
      <c r="C30" s="17">
        <f t="shared" ca="1" si="3"/>
        <v>-876.00000000000364</v>
      </c>
      <c r="D30" s="17">
        <f t="shared" si="4"/>
        <v>0</v>
      </c>
      <c r="E30" s="16">
        <f t="shared" si="1"/>
        <v>120</v>
      </c>
      <c r="F30" s="16"/>
      <c r="G30" s="16"/>
      <c r="H30" s="16" vm="4451">
        <f t="shared" ca="1" si="5"/>
        <v>173.07</v>
      </c>
      <c r="I30" s="16" vm="55">
        <f ca="1"/>
        <v>44575</v>
      </c>
      <c r="J30" s="16" vm="4452">
        <f ca="1"/>
        <v>80440780</v>
      </c>
      <c r="K30" s="16" vm="4453">
        <f ca="1"/>
        <v>171.34</v>
      </c>
      <c r="L30" s="16" vm="4454">
        <f ca="1"/>
        <v>173.78</v>
      </c>
      <c r="M30" s="16" vm="4455">
        <f ca="1"/>
        <v>171.09</v>
      </c>
      <c r="N30" s="16" vm="4451">
        <f ca="1"/>
        <v>173.07</v>
      </c>
    </row>
    <row r="31" spans="1:14" x14ac:dyDescent="0.4">
      <c r="A31" s="15">
        <f t="shared" ca="1" si="2"/>
        <v>20376</v>
      </c>
      <c r="B31" s="16">
        <f t="shared" ca="1" si="0"/>
        <v>21644.400000000001</v>
      </c>
      <c r="C31" s="17">
        <f t="shared" ca="1" si="3"/>
        <v>-1268.4000000000015</v>
      </c>
      <c r="D31" s="17">
        <f t="shared" si="4"/>
        <v>0</v>
      </c>
      <c r="E31" s="16">
        <f t="shared" si="1"/>
        <v>120</v>
      </c>
      <c r="F31" s="16"/>
      <c r="G31" s="16"/>
      <c r="H31" s="16" vm="4456">
        <f t="shared" ca="1" si="5"/>
        <v>169.8</v>
      </c>
      <c r="I31" s="16" vm="61">
        <f ca="1"/>
        <v>44579</v>
      </c>
      <c r="J31" s="16" vm="4457">
        <f ca="1"/>
        <v>91168729</v>
      </c>
      <c r="K31" s="16" vm="4458">
        <f ca="1"/>
        <v>171.51</v>
      </c>
      <c r="L31" s="16" vm="4459">
        <f ca="1"/>
        <v>172.54</v>
      </c>
      <c r="M31" s="16" vm="4460">
        <f ca="1"/>
        <v>169.405</v>
      </c>
      <c r="N31" s="16" vm="4456">
        <f ca="1"/>
        <v>169.8</v>
      </c>
    </row>
    <row r="32" spans="1:14" x14ac:dyDescent="0.4">
      <c r="A32" s="15">
        <f t="shared" ca="1" si="2"/>
        <v>19947.599999999999</v>
      </c>
      <c r="B32" s="16">
        <f t="shared" ca="1" si="0"/>
        <v>21644.400000000001</v>
      </c>
      <c r="C32" s="17">
        <f t="shared" ca="1" si="3"/>
        <v>-1696.8000000000029</v>
      </c>
      <c r="D32" s="17">
        <f t="shared" si="4"/>
        <v>0</v>
      </c>
      <c r="E32" s="16">
        <f t="shared" si="1"/>
        <v>120</v>
      </c>
      <c r="F32" s="16"/>
      <c r="G32" s="16"/>
      <c r="H32" s="16" vm="4461">
        <f t="shared" ca="1" si="5"/>
        <v>166.23</v>
      </c>
      <c r="I32" s="16" vm="67">
        <f ca="1"/>
        <v>44580</v>
      </c>
      <c r="J32" s="16" vm="4462">
        <f ca="1"/>
        <v>94814990</v>
      </c>
      <c r="K32" s="16" vm="4463">
        <f ca="1"/>
        <v>170</v>
      </c>
      <c r="L32" s="16" vm="4464">
        <f ca="1"/>
        <v>171.08</v>
      </c>
      <c r="M32" s="16" vm="4465">
        <f ca="1"/>
        <v>165.94</v>
      </c>
      <c r="N32" s="16" vm="4461">
        <f ca="1"/>
        <v>166.23</v>
      </c>
    </row>
    <row r="33" spans="1:14" x14ac:dyDescent="0.4">
      <c r="A33" s="15">
        <f t="shared" ca="1" si="2"/>
        <v>19741.199999999997</v>
      </c>
      <c r="B33" s="16">
        <f t="shared" ca="1" si="0"/>
        <v>21644.400000000001</v>
      </c>
      <c r="C33" s="17">
        <f t="shared" ca="1" si="3"/>
        <v>-1903.2000000000044</v>
      </c>
      <c r="D33" s="17">
        <f t="shared" si="4"/>
        <v>0</v>
      </c>
      <c r="E33" s="16">
        <f t="shared" si="1"/>
        <v>120</v>
      </c>
      <c r="F33" s="16"/>
      <c r="G33" s="16"/>
      <c r="H33" s="16" vm="4466">
        <f t="shared" ca="1" si="5"/>
        <v>164.51</v>
      </c>
      <c r="I33" s="16" vm="73">
        <f ca="1"/>
        <v>44581</v>
      </c>
      <c r="J33" s="16" vm="4467">
        <f ca="1"/>
        <v>91420515</v>
      </c>
      <c r="K33" s="16" vm="4468">
        <f ca="1"/>
        <v>166.98</v>
      </c>
      <c r="L33" s="16" vm="4469">
        <f ca="1"/>
        <v>169.68</v>
      </c>
      <c r="M33" s="16" vm="4470">
        <f ca="1"/>
        <v>164.18</v>
      </c>
      <c r="N33" s="16" vm="4466">
        <f ca="1"/>
        <v>164.51</v>
      </c>
    </row>
    <row r="34" spans="1:14" x14ac:dyDescent="0.4">
      <c r="A34" s="15">
        <f t="shared" ca="1" si="2"/>
        <v>19489.2</v>
      </c>
      <c r="B34" s="16">
        <f t="shared" ca="1" si="0"/>
        <v>21644.400000000001</v>
      </c>
      <c r="C34" s="17">
        <f t="shared" ca="1" si="3"/>
        <v>-2155.2000000000007</v>
      </c>
      <c r="D34" s="17">
        <f t="shared" si="4"/>
        <v>0</v>
      </c>
      <c r="E34" s="16">
        <f t="shared" si="1"/>
        <v>120</v>
      </c>
      <c r="F34" s="16"/>
      <c r="G34" s="16"/>
      <c r="H34" s="16" vm="4471">
        <f t="shared" ca="1" si="5"/>
        <v>162.41</v>
      </c>
      <c r="I34" s="16" vm="79">
        <f ca="1"/>
        <v>44582</v>
      </c>
      <c r="J34" s="16" vm="4472">
        <f ca="1"/>
        <v>122848858</v>
      </c>
      <c r="K34" s="16" vm="4473">
        <f ca="1"/>
        <v>164.41499999999999</v>
      </c>
      <c r="L34" s="16" vm="4474">
        <f ca="1"/>
        <v>166.33</v>
      </c>
      <c r="M34" s="16" vm="4475">
        <f ca="1"/>
        <v>162.30000000000001</v>
      </c>
      <c r="N34" s="16" vm="4471">
        <f ca="1"/>
        <v>162.41</v>
      </c>
    </row>
    <row r="35" spans="1:14" x14ac:dyDescent="0.4">
      <c r="A35" s="15">
        <f t="shared" ca="1" si="2"/>
        <v>19394.400000000001</v>
      </c>
      <c r="B35" s="16">
        <f t="shared" ca="1" si="0"/>
        <v>21644.400000000001</v>
      </c>
      <c r="C35" s="17">
        <f t="shared" ca="1" si="3"/>
        <v>-2250</v>
      </c>
      <c r="D35" s="17">
        <f t="shared" si="4"/>
        <v>0</v>
      </c>
      <c r="E35" s="16">
        <f t="shared" si="1"/>
        <v>120</v>
      </c>
      <c r="F35" s="16"/>
      <c r="G35" s="16"/>
      <c r="H35" s="16" vm="4476">
        <f t="shared" ca="1" si="5"/>
        <v>161.62</v>
      </c>
      <c r="I35" s="16" vm="85">
        <f ca="1"/>
        <v>44585</v>
      </c>
      <c r="J35" s="16" vm="4477">
        <f ca="1"/>
        <v>162706686</v>
      </c>
      <c r="K35" s="16" vm="4478">
        <f ca="1"/>
        <v>160.02000000000001</v>
      </c>
      <c r="L35" s="16" vm="4475">
        <f ca="1"/>
        <v>162.30000000000001</v>
      </c>
      <c r="M35" s="16" vm="4479">
        <f ca="1"/>
        <v>154.69999999999999</v>
      </c>
      <c r="N35" s="16" vm="4476">
        <f ca="1"/>
        <v>161.62</v>
      </c>
    </row>
    <row r="36" spans="1:14" x14ac:dyDescent="0.4">
      <c r="A36" s="15">
        <f t="shared" ca="1" si="2"/>
        <v>19173.599999999999</v>
      </c>
      <c r="B36" s="16">
        <f t="shared" ca="1" si="0"/>
        <v>21644.400000000001</v>
      </c>
      <c r="C36" s="17">
        <f t="shared" ca="1" si="3"/>
        <v>-2470.8000000000029</v>
      </c>
      <c r="D36" s="17">
        <f t="shared" si="4"/>
        <v>0</v>
      </c>
      <c r="E36" s="16">
        <f t="shared" si="1"/>
        <v>120</v>
      </c>
      <c r="F36" s="16"/>
      <c r="G36" s="16"/>
      <c r="H36" s="16" vm="4480">
        <f t="shared" ca="1" si="5"/>
        <v>159.78</v>
      </c>
      <c r="I36" s="16" vm="91">
        <f ca="1"/>
        <v>44586</v>
      </c>
      <c r="J36" s="16" vm="4481">
        <f ca="1"/>
        <v>115798367</v>
      </c>
      <c r="K36" s="16" vm="4482">
        <f ca="1"/>
        <v>158.97999999999999</v>
      </c>
      <c r="L36" s="16" vm="4483">
        <f ca="1"/>
        <v>162.76</v>
      </c>
      <c r="M36" s="16" vm="4484">
        <f ca="1"/>
        <v>157.02000000000001</v>
      </c>
      <c r="N36" s="16" vm="4480">
        <f ca="1"/>
        <v>159.78</v>
      </c>
    </row>
    <row r="37" spans="1:14" x14ac:dyDescent="0.4">
      <c r="A37" s="15">
        <f t="shared" ca="1" si="2"/>
        <v>19162.8</v>
      </c>
      <c r="B37" s="16">
        <f t="shared" ca="1" si="0"/>
        <v>21644.400000000001</v>
      </c>
      <c r="C37" s="17">
        <f t="shared" ca="1" si="3"/>
        <v>-2481.6000000000022</v>
      </c>
      <c r="D37" s="17">
        <f t="shared" si="4"/>
        <v>0</v>
      </c>
      <c r="E37" s="16">
        <f t="shared" si="1"/>
        <v>120</v>
      </c>
      <c r="F37" s="16"/>
      <c r="G37" s="16"/>
      <c r="H37" s="16" vm="4485">
        <f t="shared" ca="1" si="5"/>
        <v>159.69</v>
      </c>
      <c r="I37" s="16" vm="97">
        <f ca="1"/>
        <v>44587</v>
      </c>
      <c r="J37" s="16" vm="4486">
        <f ca="1"/>
        <v>108275308</v>
      </c>
      <c r="K37" s="16" vm="4487">
        <f ca="1"/>
        <v>163.5</v>
      </c>
      <c r="L37" s="16" vm="4488">
        <f ca="1"/>
        <v>164.38939999999999</v>
      </c>
      <c r="M37" s="16" vm="4489">
        <f ca="1"/>
        <v>157.82</v>
      </c>
      <c r="N37" s="16" vm="4485">
        <f ca="1"/>
        <v>159.69</v>
      </c>
    </row>
    <row r="38" spans="1:14" x14ac:dyDescent="0.4">
      <c r="A38" s="15">
        <f t="shared" ca="1" si="2"/>
        <v>17514.2</v>
      </c>
      <c r="B38" s="16">
        <f t="shared" ca="1" si="0"/>
        <v>20052.2</v>
      </c>
      <c r="C38" s="17">
        <f t="shared" ca="1" si="3"/>
        <v>-2538</v>
      </c>
      <c r="D38" s="17">
        <f t="shared" ca="1" si="4"/>
        <v>22.789999999999992</v>
      </c>
      <c r="E38" s="16">
        <f t="shared" si="1"/>
        <v>110</v>
      </c>
      <c r="F38" s="16"/>
      <c r="G38" s="16">
        <v>10</v>
      </c>
      <c r="H38" s="16" vm="4490">
        <f t="shared" ca="1" si="5"/>
        <v>159.22</v>
      </c>
      <c r="I38" s="16" vm="103">
        <f ca="1"/>
        <v>44588</v>
      </c>
      <c r="J38" s="16" vm="4491">
        <f ca="1"/>
        <v>121954638</v>
      </c>
      <c r="K38" s="16" vm="4492">
        <f ca="1"/>
        <v>162.44999999999999</v>
      </c>
      <c r="L38" s="16" vm="4493">
        <f ca="1"/>
        <v>163.84</v>
      </c>
      <c r="M38" s="16" vm="4494">
        <f ca="1"/>
        <v>158.28</v>
      </c>
      <c r="N38" s="16" vm="4490">
        <f ca="1"/>
        <v>159.22</v>
      </c>
    </row>
    <row r="39" spans="1:14" x14ac:dyDescent="0.4">
      <c r="A39" s="15">
        <f t="shared" ca="1" si="2"/>
        <v>18736.300000000003</v>
      </c>
      <c r="B39" s="16">
        <f t="shared" ca="1" si="0"/>
        <v>20052.2</v>
      </c>
      <c r="C39" s="17">
        <f t="shared" ca="1" si="3"/>
        <v>-1315.8999999999978</v>
      </c>
      <c r="D39" s="17">
        <f t="shared" si="4"/>
        <v>0</v>
      </c>
      <c r="E39" s="16">
        <f t="shared" si="1"/>
        <v>110</v>
      </c>
      <c r="F39" s="16"/>
      <c r="G39" s="16"/>
      <c r="H39" s="16" vm="4495">
        <f t="shared" ca="1" si="5"/>
        <v>170.33</v>
      </c>
      <c r="I39" s="16" vm="109">
        <f ca="1"/>
        <v>44589</v>
      </c>
      <c r="J39" s="16" vm="4496">
        <f ca="1"/>
        <v>179935660</v>
      </c>
      <c r="K39" s="16" vm="4497">
        <f ca="1"/>
        <v>165.71</v>
      </c>
      <c r="L39" s="16" vm="4498">
        <f ca="1"/>
        <v>170.35</v>
      </c>
      <c r="M39" s="16" vm="4499">
        <f ca="1"/>
        <v>162.80000000000001</v>
      </c>
      <c r="N39" s="16" vm="4495">
        <f ca="1"/>
        <v>170.33</v>
      </c>
    </row>
    <row r="40" spans="1:14" x14ac:dyDescent="0.4">
      <c r="A40" s="15">
        <f t="shared" ca="1" si="2"/>
        <v>19225.8</v>
      </c>
      <c r="B40" s="16">
        <f t="shared" ca="1" si="0"/>
        <v>20052.2</v>
      </c>
      <c r="C40" s="17">
        <f t="shared" ca="1" si="3"/>
        <v>-826.40000000000146</v>
      </c>
      <c r="D40" s="17">
        <f t="shared" si="4"/>
        <v>0</v>
      </c>
      <c r="E40" s="16">
        <f t="shared" si="1"/>
        <v>110</v>
      </c>
      <c r="F40" s="16"/>
      <c r="G40" s="16"/>
      <c r="H40" s="16" vm="4500">
        <f t="shared" ca="1" si="5"/>
        <v>174.78</v>
      </c>
      <c r="I40" s="16" vm="115">
        <f ca="1"/>
        <v>44592</v>
      </c>
      <c r="J40" s="16" vm="4501">
        <f ca="1"/>
        <v>115541590</v>
      </c>
      <c r="K40" s="16" vm="4502">
        <f ca="1"/>
        <v>170.16</v>
      </c>
      <c r="L40" s="16" vm="4503">
        <f ca="1"/>
        <v>175</v>
      </c>
      <c r="M40" s="16" vm="4504">
        <f ca="1"/>
        <v>169.51</v>
      </c>
      <c r="N40" s="16" vm="4500">
        <f ca="1"/>
        <v>174.78</v>
      </c>
    </row>
    <row r="41" spans="1:14" x14ac:dyDescent="0.4">
      <c r="A41" s="15">
        <f t="shared" ca="1" si="2"/>
        <v>19207.100000000002</v>
      </c>
      <c r="B41" s="16">
        <f t="shared" ca="1" si="0"/>
        <v>20052.2</v>
      </c>
      <c r="C41" s="17">
        <f t="shared" ca="1" si="3"/>
        <v>-845.09999999999854</v>
      </c>
      <c r="D41" s="17">
        <f t="shared" si="4"/>
        <v>0</v>
      </c>
      <c r="E41" s="16">
        <f t="shared" si="1"/>
        <v>110</v>
      </c>
      <c r="F41" s="16"/>
      <c r="G41" s="16"/>
      <c r="H41" s="16" vm="4505">
        <f t="shared" ca="1" si="5"/>
        <v>174.61</v>
      </c>
      <c r="I41" s="16" vm="121">
        <f ca="1"/>
        <v>44593</v>
      </c>
      <c r="J41" s="16" vm="4506">
        <f ca="1"/>
        <v>86213911</v>
      </c>
      <c r="K41" s="16" vm="4507">
        <f ca="1"/>
        <v>174.01</v>
      </c>
      <c r="L41" s="16" vm="4508">
        <f ca="1"/>
        <v>174.84</v>
      </c>
      <c r="M41" s="16" vm="4509">
        <f ca="1"/>
        <v>172.31</v>
      </c>
      <c r="N41" s="16" vm="4505">
        <f ca="1"/>
        <v>174.61</v>
      </c>
    </row>
    <row r="42" spans="1:14" x14ac:dyDescent="0.4">
      <c r="A42" s="15">
        <f t="shared" ca="1" si="2"/>
        <v>19342.400000000001</v>
      </c>
      <c r="B42" s="16">
        <f t="shared" ca="1" si="0"/>
        <v>20052.2</v>
      </c>
      <c r="C42" s="17">
        <f t="shared" ca="1" si="3"/>
        <v>-709.79999999999927</v>
      </c>
      <c r="D42" s="17">
        <f t="shared" si="4"/>
        <v>0</v>
      </c>
      <c r="E42" s="16">
        <f t="shared" si="1"/>
        <v>110</v>
      </c>
      <c r="F42" s="16"/>
      <c r="G42" s="16"/>
      <c r="H42" s="16" vm="4510">
        <f t="shared" ca="1" si="5"/>
        <v>175.84</v>
      </c>
      <c r="I42" s="16" vm="127">
        <f ca="1"/>
        <v>44594</v>
      </c>
      <c r="J42" s="16" vm="4511">
        <f ca="1"/>
        <v>84914256</v>
      </c>
      <c r="K42" s="16" vm="4512">
        <f ca="1"/>
        <v>174.745</v>
      </c>
      <c r="L42" s="16" vm="4513">
        <f ca="1"/>
        <v>175.88</v>
      </c>
      <c r="M42" s="16" vm="4514">
        <f ca="1"/>
        <v>173.33</v>
      </c>
      <c r="N42" s="16" vm="4510">
        <f ca="1"/>
        <v>175.84</v>
      </c>
    </row>
    <row r="43" spans="1:14" x14ac:dyDescent="0.4">
      <c r="A43" s="15">
        <f t="shared" ca="1" si="2"/>
        <v>19019</v>
      </c>
      <c r="B43" s="16">
        <f t="shared" ca="1" si="0"/>
        <v>20052.2</v>
      </c>
      <c r="C43" s="17">
        <f t="shared" ca="1" si="3"/>
        <v>-1033.2000000000007</v>
      </c>
      <c r="D43" s="17">
        <f t="shared" si="4"/>
        <v>0</v>
      </c>
      <c r="E43" s="16">
        <f t="shared" si="1"/>
        <v>110</v>
      </c>
      <c r="F43" s="16"/>
      <c r="G43" s="16"/>
      <c r="H43" s="16" vm="4515">
        <f t="shared" ca="1" si="5"/>
        <v>172.9</v>
      </c>
      <c r="I43" s="16" vm="131">
        <f ca="1"/>
        <v>44595</v>
      </c>
      <c r="J43" s="16" vm="4516">
        <f ca="1"/>
        <v>89418074</v>
      </c>
      <c r="K43" s="16" vm="4517">
        <f ca="1"/>
        <v>174.48</v>
      </c>
      <c r="L43" s="16" vm="4518">
        <f ca="1"/>
        <v>176.23990000000001</v>
      </c>
      <c r="M43" s="16" vm="4519">
        <f ca="1"/>
        <v>172.12</v>
      </c>
      <c r="N43" s="16" vm="4515">
        <f ca="1"/>
        <v>172.9</v>
      </c>
    </row>
    <row r="44" spans="1:14" x14ac:dyDescent="0.4">
      <c r="A44" s="15">
        <f t="shared" ca="1" si="2"/>
        <v>18962.899999999998</v>
      </c>
      <c r="B44" s="16">
        <f t="shared" ca="1" si="0"/>
        <v>20052.2</v>
      </c>
      <c r="C44" s="17">
        <f t="shared" ca="1" si="3"/>
        <v>-1089.3000000000029</v>
      </c>
      <c r="D44" s="17">
        <f t="shared" si="4"/>
        <v>0</v>
      </c>
      <c r="E44" s="16">
        <f t="shared" si="1"/>
        <v>110</v>
      </c>
      <c r="F44" s="16"/>
      <c r="G44" s="16"/>
      <c r="H44" s="16" vm="4520">
        <f t="shared" ca="1" si="5"/>
        <v>172.39</v>
      </c>
      <c r="I44" s="16" vm="137">
        <f ca="1"/>
        <v>44596</v>
      </c>
      <c r="J44" s="16" vm="4521">
        <f ca="1"/>
        <v>82465400</v>
      </c>
      <c r="K44" s="16" vm="4522">
        <f ca="1"/>
        <v>171.68</v>
      </c>
      <c r="L44" s="16" vm="4523">
        <f ca="1"/>
        <v>174.1</v>
      </c>
      <c r="M44" s="16" vm="4524">
        <f ca="1"/>
        <v>170.68</v>
      </c>
      <c r="N44" s="16" vm="4520">
        <f ca="1"/>
        <v>172.39</v>
      </c>
    </row>
    <row r="45" spans="1:14" x14ac:dyDescent="0.4">
      <c r="A45" s="15">
        <f t="shared" ca="1" si="2"/>
        <v>18882.599999999999</v>
      </c>
      <c r="B45" s="16">
        <f t="shared" ca="1" si="0"/>
        <v>20052.2</v>
      </c>
      <c r="C45" s="17">
        <f t="shared" ca="1" si="3"/>
        <v>-1169.6000000000022</v>
      </c>
      <c r="D45" s="17">
        <f t="shared" si="4"/>
        <v>0</v>
      </c>
      <c r="E45" s="16">
        <f t="shared" si="1"/>
        <v>110</v>
      </c>
      <c r="F45" s="16"/>
      <c r="G45" s="16"/>
      <c r="H45" s="16" vm="4525">
        <f t="shared" ca="1" si="5"/>
        <v>171.66</v>
      </c>
      <c r="I45" s="16" vm="143">
        <f ca="1"/>
        <v>44599</v>
      </c>
      <c r="J45" s="16" vm="4526">
        <f ca="1"/>
        <v>77251204</v>
      </c>
      <c r="K45" s="16" vm="4527">
        <f ca="1"/>
        <v>172.86</v>
      </c>
      <c r="L45" s="16" vm="4528">
        <f ca="1"/>
        <v>173.94579999999999</v>
      </c>
      <c r="M45" s="16" vm="4529">
        <f ca="1"/>
        <v>170.95</v>
      </c>
      <c r="N45" s="16" vm="4525">
        <f ca="1"/>
        <v>171.66</v>
      </c>
    </row>
    <row r="46" spans="1:14" x14ac:dyDescent="0.4">
      <c r="A46" s="15">
        <f t="shared" ca="1" si="2"/>
        <v>19231.300000000003</v>
      </c>
      <c r="B46" s="16">
        <f t="shared" ca="1" si="0"/>
        <v>20052.2</v>
      </c>
      <c r="C46" s="17">
        <f t="shared" ca="1" si="3"/>
        <v>-820.89999999999782</v>
      </c>
      <c r="D46" s="17">
        <f t="shared" si="4"/>
        <v>0</v>
      </c>
      <c r="E46" s="16">
        <f t="shared" si="1"/>
        <v>110</v>
      </c>
      <c r="F46" s="16"/>
      <c r="G46" s="16"/>
      <c r="H46" s="16" vm="4530">
        <f t="shared" ca="1" si="5"/>
        <v>174.83</v>
      </c>
      <c r="I46" s="16" vm="148">
        <f ca="1"/>
        <v>44600</v>
      </c>
      <c r="J46" s="16" vm="4531">
        <f ca="1"/>
        <v>74829217</v>
      </c>
      <c r="K46" s="16" vm="4532">
        <f ca="1"/>
        <v>171.73</v>
      </c>
      <c r="L46" s="16" vm="4533">
        <f ca="1"/>
        <v>175.35</v>
      </c>
      <c r="M46" s="16" vm="4534">
        <f ca="1"/>
        <v>171.43</v>
      </c>
      <c r="N46" s="16" vm="4530">
        <f ca="1"/>
        <v>174.83</v>
      </c>
    </row>
    <row r="47" spans="1:14" x14ac:dyDescent="0.4">
      <c r="A47" s="15">
        <f t="shared" ca="1" si="2"/>
        <v>20272.2</v>
      </c>
      <c r="B47" s="16">
        <f t="shared" ca="1" si="0"/>
        <v>20933.600000000002</v>
      </c>
      <c r="C47" s="17">
        <f t="shared" ca="1" si="3"/>
        <v>-661.40000000000146</v>
      </c>
      <c r="D47" s="17">
        <f t="shared" ca="1" si="4"/>
        <v>-5.7299999999999898</v>
      </c>
      <c r="E47" s="16">
        <f t="shared" si="1"/>
        <v>115</v>
      </c>
      <c r="F47" s="16">
        <v>5</v>
      </c>
      <c r="G47" s="16"/>
      <c r="H47" s="16" vm="4535">
        <f t="shared" ca="1" si="5"/>
        <v>176.28</v>
      </c>
      <c r="I47" s="16" vm="153">
        <f ca="1"/>
        <v>44601</v>
      </c>
      <c r="J47" s="16" vm="4536">
        <f ca="1"/>
        <v>71285038</v>
      </c>
      <c r="K47" s="16" vm="4537">
        <f ca="1"/>
        <v>176.05</v>
      </c>
      <c r="L47" s="16" vm="4538">
        <f ca="1"/>
        <v>176.65</v>
      </c>
      <c r="M47" s="16" vm="4539">
        <f ca="1"/>
        <v>174.9</v>
      </c>
      <c r="N47" s="16" vm="4535">
        <f ca="1"/>
        <v>176.28</v>
      </c>
    </row>
    <row r="48" spans="1:14" x14ac:dyDescent="0.4">
      <c r="A48" s="15">
        <f t="shared" ca="1" si="2"/>
        <v>19793.8</v>
      </c>
      <c r="B48" s="16">
        <f t="shared" ca="1" si="0"/>
        <v>20933.600000000002</v>
      </c>
      <c r="C48" s="17">
        <f t="shared" ca="1" si="3"/>
        <v>-1139.8000000000029</v>
      </c>
      <c r="D48" s="17">
        <f t="shared" si="4"/>
        <v>0</v>
      </c>
      <c r="E48" s="16">
        <f t="shared" si="1"/>
        <v>115</v>
      </c>
      <c r="F48" s="16"/>
      <c r="G48" s="16"/>
      <c r="H48" s="16" vm="4519">
        <f t="shared" ca="1" si="5"/>
        <v>172.12</v>
      </c>
      <c r="I48" s="16" vm="159">
        <f ca="1"/>
        <v>44602</v>
      </c>
      <c r="J48" s="16" vm="4540">
        <f ca="1"/>
        <v>90865899</v>
      </c>
      <c r="K48" s="16" vm="4430">
        <f ca="1"/>
        <v>174.14</v>
      </c>
      <c r="L48" s="16" vm="4541">
        <f ca="1"/>
        <v>175.48</v>
      </c>
      <c r="M48" s="16" vm="4542">
        <f ca="1"/>
        <v>171.55</v>
      </c>
      <c r="N48" s="16" vm="4519">
        <f ca="1"/>
        <v>172.12</v>
      </c>
    </row>
    <row r="49" spans="1:14" x14ac:dyDescent="0.4">
      <c r="A49" s="15">
        <f t="shared" ca="1" si="2"/>
        <v>19393.599999999999</v>
      </c>
      <c r="B49" s="16">
        <f t="shared" ca="1" si="0"/>
        <v>20933.600000000002</v>
      </c>
      <c r="C49" s="17">
        <f t="shared" ca="1" si="3"/>
        <v>-1540.0000000000036</v>
      </c>
      <c r="D49" s="17">
        <f t="shared" si="4"/>
        <v>0</v>
      </c>
      <c r="E49" s="16">
        <f t="shared" si="1"/>
        <v>115</v>
      </c>
      <c r="F49" s="16"/>
      <c r="G49" s="16"/>
      <c r="H49" s="16" vm="4543">
        <f t="shared" ca="1" si="5"/>
        <v>168.64</v>
      </c>
      <c r="I49" s="16" vm="165">
        <f ca="1"/>
        <v>44603</v>
      </c>
      <c r="J49" s="16" vm="4544">
        <f ca="1"/>
        <v>98670687</v>
      </c>
      <c r="K49" s="16" vm="4545">
        <f ca="1"/>
        <v>172.33</v>
      </c>
      <c r="L49" s="16" vm="4546">
        <f ca="1"/>
        <v>173.08</v>
      </c>
      <c r="M49" s="16" vm="4547">
        <f ca="1"/>
        <v>168.04</v>
      </c>
      <c r="N49" s="16" vm="4543">
        <f ca="1"/>
        <v>168.64</v>
      </c>
    </row>
    <row r="50" spans="1:14" x14ac:dyDescent="0.4">
      <c r="A50" s="15">
        <f t="shared" ca="1" si="2"/>
        <v>19421.2</v>
      </c>
      <c r="B50" s="16">
        <f t="shared" ca="1" si="0"/>
        <v>20933.600000000002</v>
      </c>
      <c r="C50" s="17">
        <f t="shared" ca="1" si="3"/>
        <v>-1512.4000000000015</v>
      </c>
      <c r="D50" s="17">
        <f t="shared" si="4"/>
        <v>0</v>
      </c>
      <c r="E50" s="16">
        <f t="shared" si="1"/>
        <v>115</v>
      </c>
      <c r="F50" s="16"/>
      <c r="G50" s="16"/>
      <c r="H50" s="16" vm="4548">
        <f t="shared" ca="1" si="5"/>
        <v>168.88</v>
      </c>
      <c r="I50" s="16" vm="170">
        <f ca="1"/>
        <v>44606</v>
      </c>
      <c r="J50" s="16" vm="4549">
        <f ca="1"/>
        <v>86185530</v>
      </c>
      <c r="K50" s="16" vm="4550">
        <f ca="1"/>
        <v>167.37</v>
      </c>
      <c r="L50" s="16" vm="4551">
        <f ca="1"/>
        <v>169.58</v>
      </c>
      <c r="M50" s="16" vm="4552">
        <f ca="1"/>
        <v>166.56</v>
      </c>
      <c r="N50" s="16" vm="4548">
        <f ca="1"/>
        <v>168.88</v>
      </c>
    </row>
    <row r="51" spans="1:14" x14ac:dyDescent="0.4">
      <c r="A51" s="15">
        <f t="shared" ca="1" si="2"/>
        <v>19870.849999999999</v>
      </c>
      <c r="B51" s="16">
        <f t="shared" ca="1" si="0"/>
        <v>20933.600000000002</v>
      </c>
      <c r="C51" s="17">
        <f t="shared" ca="1" si="3"/>
        <v>-1062.7500000000036</v>
      </c>
      <c r="D51" s="17">
        <f t="shared" si="4"/>
        <v>0</v>
      </c>
      <c r="E51" s="16">
        <f t="shared" si="1"/>
        <v>115</v>
      </c>
      <c r="F51" s="16"/>
      <c r="G51" s="16"/>
      <c r="H51" s="16" vm="4553">
        <f t="shared" ca="1" si="5"/>
        <v>172.79</v>
      </c>
      <c r="I51" s="16" vm="175">
        <f ca="1"/>
        <v>44607</v>
      </c>
      <c r="J51" s="16" vm="4554">
        <f ca="1"/>
        <v>64286320</v>
      </c>
      <c r="K51" s="16" vm="4555">
        <f ca="1"/>
        <v>170.97</v>
      </c>
      <c r="L51" s="16" vm="4556">
        <f ca="1"/>
        <v>172.95</v>
      </c>
      <c r="M51" s="16" vm="4557">
        <f ca="1"/>
        <v>170.25</v>
      </c>
      <c r="N51" s="16" vm="4553">
        <f ca="1"/>
        <v>172.79</v>
      </c>
    </row>
    <row r="52" spans="1:14" x14ac:dyDescent="0.4">
      <c r="A52" s="15">
        <f t="shared" ca="1" si="2"/>
        <v>19843.25</v>
      </c>
      <c r="B52" s="16">
        <f t="shared" ca="1" si="0"/>
        <v>20933.600000000002</v>
      </c>
      <c r="C52" s="17">
        <f t="shared" ca="1" si="3"/>
        <v>-1090.3500000000022</v>
      </c>
      <c r="D52" s="17">
        <f t="shared" si="4"/>
        <v>0</v>
      </c>
      <c r="E52" s="16">
        <f t="shared" si="1"/>
        <v>115</v>
      </c>
      <c r="F52" s="16"/>
      <c r="G52" s="16"/>
      <c r="H52" s="16" vm="4558">
        <f t="shared" ca="1" si="5"/>
        <v>172.55</v>
      </c>
      <c r="I52" s="16" vm="181">
        <f ca="1"/>
        <v>44608</v>
      </c>
      <c r="J52" s="16" vm="4559">
        <f ca="1"/>
        <v>61177398</v>
      </c>
      <c r="K52" s="16" vm="4560">
        <f ca="1"/>
        <v>171.85</v>
      </c>
      <c r="L52" s="16" vm="4561">
        <f ca="1"/>
        <v>173.34</v>
      </c>
      <c r="M52" s="16" vm="4562">
        <f ca="1"/>
        <v>170.05</v>
      </c>
      <c r="N52" s="16" vm="4558">
        <f ca="1"/>
        <v>172.55</v>
      </c>
    </row>
    <row r="53" spans="1:14" x14ac:dyDescent="0.4">
      <c r="A53" s="15">
        <f t="shared" ca="1" si="2"/>
        <v>19421.2</v>
      </c>
      <c r="B53" s="16">
        <f t="shared" ca="1" si="0"/>
        <v>20933.600000000002</v>
      </c>
      <c r="C53" s="17">
        <f t="shared" ca="1" si="3"/>
        <v>-1512.4000000000015</v>
      </c>
      <c r="D53" s="17">
        <f t="shared" si="4"/>
        <v>0</v>
      </c>
      <c r="E53" s="16">
        <f t="shared" si="1"/>
        <v>115</v>
      </c>
      <c r="F53" s="16"/>
      <c r="G53" s="16"/>
      <c r="H53" s="16" vm="4548">
        <f t="shared" ca="1" si="5"/>
        <v>168.88</v>
      </c>
      <c r="I53" s="16" vm="186">
        <f ca="1"/>
        <v>44609</v>
      </c>
      <c r="J53" s="16" vm="4563">
        <f ca="1"/>
        <v>69589344</v>
      </c>
      <c r="K53" s="16" vm="4431">
        <f ca="1"/>
        <v>171.03</v>
      </c>
      <c r="L53" s="16" vm="4564">
        <f ca="1"/>
        <v>171.91</v>
      </c>
      <c r="M53" s="16" vm="4565">
        <f ca="1"/>
        <v>168.47</v>
      </c>
      <c r="N53" s="16" vm="4548">
        <f ca="1"/>
        <v>168.88</v>
      </c>
    </row>
    <row r="54" spans="1:14" x14ac:dyDescent="0.4">
      <c r="A54" s="15">
        <f t="shared" ca="1" si="2"/>
        <v>19239.5</v>
      </c>
      <c r="B54" s="16">
        <f t="shared" ca="1" si="0"/>
        <v>20933.600000000002</v>
      </c>
      <c r="C54" s="17">
        <f t="shared" ca="1" si="3"/>
        <v>-1694.1000000000022</v>
      </c>
      <c r="D54" s="17">
        <f t="shared" si="4"/>
        <v>0</v>
      </c>
      <c r="E54" s="16">
        <f t="shared" si="1"/>
        <v>115</v>
      </c>
      <c r="F54" s="16"/>
      <c r="G54" s="16"/>
      <c r="H54" s="16" vm="4566">
        <f t="shared" ca="1" si="5"/>
        <v>167.3</v>
      </c>
      <c r="I54" s="16" vm="192">
        <f ca="1"/>
        <v>44610</v>
      </c>
      <c r="J54" s="16" vm="4567">
        <f ca="1"/>
        <v>82772674</v>
      </c>
      <c r="K54" s="16" vm="4568">
        <f ca="1"/>
        <v>169.82</v>
      </c>
      <c r="L54" s="16" vm="4569">
        <f ca="1"/>
        <v>170.54130000000001</v>
      </c>
      <c r="M54" s="16" vm="4570">
        <f ca="1"/>
        <v>166.19</v>
      </c>
      <c r="N54" s="16" vm="4566">
        <f ca="1"/>
        <v>167.3</v>
      </c>
    </row>
    <row r="55" spans="1:14" x14ac:dyDescent="0.4">
      <c r="A55" s="15">
        <f t="shared" ca="1" si="2"/>
        <v>16432</v>
      </c>
      <c r="B55" s="16">
        <f t="shared" ca="1" si="0"/>
        <v>18468.800000000003</v>
      </c>
      <c r="C55" s="17">
        <f t="shared" ca="1" si="3"/>
        <v>-2036.8000000000029</v>
      </c>
      <c r="D55" s="17">
        <f t="shared" ca="1" si="4"/>
        <v>17.689999999999998</v>
      </c>
      <c r="E55" s="16">
        <f t="shared" si="1"/>
        <v>100</v>
      </c>
      <c r="F55" s="16"/>
      <c r="G55" s="16">
        <v>15</v>
      </c>
      <c r="H55" s="16" vm="4571">
        <f t="shared" ca="1" si="5"/>
        <v>164.32</v>
      </c>
      <c r="I55" s="16" vm="197">
        <f ca="1"/>
        <v>44614</v>
      </c>
      <c r="J55" s="16" vm="4572">
        <f ca="1"/>
        <v>91162758</v>
      </c>
      <c r="K55" s="16" vm="4573">
        <f ca="1"/>
        <v>164.98</v>
      </c>
      <c r="L55" s="16" vm="4574">
        <f ca="1"/>
        <v>166.69</v>
      </c>
      <c r="M55" s="16" vm="4575">
        <f ca="1"/>
        <v>162.15</v>
      </c>
      <c r="N55" s="16" vm="4571">
        <f ca="1"/>
        <v>164.32</v>
      </c>
    </row>
    <row r="56" spans="1:14" x14ac:dyDescent="0.4">
      <c r="A56" s="15">
        <f t="shared" ca="1" si="2"/>
        <v>16007</v>
      </c>
      <c r="B56" s="16">
        <f t="shared" ca="1" si="0"/>
        <v>18468.800000000003</v>
      </c>
      <c r="C56" s="17">
        <f t="shared" ca="1" si="3"/>
        <v>-2461.8000000000029</v>
      </c>
      <c r="D56" s="17">
        <f t="shared" si="4"/>
        <v>0</v>
      </c>
      <c r="E56" s="16">
        <f t="shared" si="1"/>
        <v>100</v>
      </c>
      <c r="F56" s="16"/>
      <c r="G56" s="16"/>
      <c r="H56" s="16" vm="4576">
        <f t="shared" ca="1" si="5"/>
        <v>160.07</v>
      </c>
      <c r="I56" s="16" vm="201">
        <f ca="1"/>
        <v>44615</v>
      </c>
      <c r="J56" s="16" vm="4577">
        <f ca="1"/>
        <v>90009247</v>
      </c>
      <c r="K56" s="16" vm="4578">
        <f ca="1"/>
        <v>165.54</v>
      </c>
      <c r="L56" s="16" vm="4579">
        <f ca="1"/>
        <v>166.15</v>
      </c>
      <c r="M56" s="16" vm="4580">
        <f ca="1"/>
        <v>159.75</v>
      </c>
      <c r="N56" s="16" vm="4576">
        <f ca="1"/>
        <v>160.07</v>
      </c>
    </row>
    <row r="57" spans="1:14" x14ac:dyDescent="0.4">
      <c r="A57" s="15">
        <f t="shared" ca="1" si="2"/>
        <v>16274</v>
      </c>
      <c r="B57" s="16">
        <f t="shared" ca="1" si="0"/>
        <v>18468.800000000003</v>
      </c>
      <c r="C57" s="17">
        <f t="shared" ca="1" si="3"/>
        <v>-2194.8000000000029</v>
      </c>
      <c r="D57" s="17">
        <f t="shared" si="4"/>
        <v>0</v>
      </c>
      <c r="E57" s="16">
        <f t="shared" si="1"/>
        <v>100</v>
      </c>
      <c r="F57" s="16"/>
      <c r="G57" s="16"/>
      <c r="H57" s="16" vm="4581">
        <f t="shared" ca="1" si="5"/>
        <v>162.74</v>
      </c>
      <c r="I57" s="16" vm="207">
        <f ca="1"/>
        <v>44616</v>
      </c>
      <c r="J57" s="16" vm="4582">
        <f ca="1"/>
        <v>141147540</v>
      </c>
      <c r="K57" s="16" vm="4583">
        <f ca="1"/>
        <v>152.58000000000001</v>
      </c>
      <c r="L57" s="16" vm="4584">
        <f ca="1"/>
        <v>162.85</v>
      </c>
      <c r="M57" s="16" vm="4585">
        <f ca="1"/>
        <v>152</v>
      </c>
      <c r="N57" s="16" vm="4581">
        <f ca="1"/>
        <v>162.74</v>
      </c>
    </row>
    <row r="58" spans="1:14" x14ac:dyDescent="0.4">
      <c r="A58" s="15">
        <f t="shared" ca="1" si="2"/>
        <v>16485</v>
      </c>
      <c r="B58" s="16">
        <f t="shared" ca="1" si="0"/>
        <v>18468.800000000003</v>
      </c>
      <c r="C58" s="17">
        <f t="shared" ca="1" si="3"/>
        <v>-1983.8000000000029</v>
      </c>
      <c r="D58" s="17">
        <f t="shared" si="4"/>
        <v>0</v>
      </c>
      <c r="E58" s="16">
        <f t="shared" si="1"/>
        <v>100</v>
      </c>
      <c r="F58" s="16"/>
      <c r="G58" s="16"/>
      <c r="H58" s="16" vm="4586">
        <f t="shared" ca="1" si="5"/>
        <v>164.85</v>
      </c>
      <c r="I58" s="16" vm="213">
        <f ca="1"/>
        <v>44617</v>
      </c>
      <c r="J58" s="16" vm="4587">
        <f ca="1"/>
        <v>91974222</v>
      </c>
      <c r="K58" s="16" vm="4493">
        <f ca="1"/>
        <v>163.84</v>
      </c>
      <c r="L58" s="16" vm="4588">
        <f ca="1"/>
        <v>165.12</v>
      </c>
      <c r="M58" s="16" vm="4589">
        <f ca="1"/>
        <v>160.87379999999999</v>
      </c>
      <c r="N58" s="16" vm="4586">
        <f ca="1"/>
        <v>164.85</v>
      </c>
    </row>
    <row r="59" spans="1:14" x14ac:dyDescent="0.4">
      <c r="A59" s="15">
        <f t="shared" ca="1" si="2"/>
        <v>16512</v>
      </c>
      <c r="B59" s="16">
        <f t="shared" ca="1" si="0"/>
        <v>18468.800000000003</v>
      </c>
      <c r="C59" s="17">
        <f t="shared" ca="1" si="3"/>
        <v>-1956.8000000000029</v>
      </c>
      <c r="D59" s="17">
        <f t="shared" si="4"/>
        <v>0</v>
      </c>
      <c r="E59" s="16">
        <f t="shared" si="1"/>
        <v>100</v>
      </c>
      <c r="F59" s="16"/>
      <c r="G59" s="16"/>
      <c r="H59" s="16" vm="4588">
        <f t="shared" ca="1" si="5"/>
        <v>165.12</v>
      </c>
      <c r="I59" s="16" vm="219">
        <f ca="1"/>
        <v>44620</v>
      </c>
      <c r="J59" s="16" vm="4590">
        <f ca="1"/>
        <v>95056629</v>
      </c>
      <c r="K59" s="16" vm="4591">
        <f ca="1"/>
        <v>163.06</v>
      </c>
      <c r="L59" s="16" vm="4592">
        <f ca="1"/>
        <v>165.42</v>
      </c>
      <c r="M59" s="16" vm="4593">
        <f ca="1"/>
        <v>162.43</v>
      </c>
      <c r="N59" s="16" vm="4588">
        <f ca="1"/>
        <v>165.12</v>
      </c>
    </row>
    <row r="60" spans="1:14" x14ac:dyDescent="0.4">
      <c r="A60" s="15">
        <f t="shared" ca="1" si="2"/>
        <v>16319.999999999998</v>
      </c>
      <c r="B60" s="16">
        <f t="shared" ca="1" si="0"/>
        <v>18468.800000000003</v>
      </c>
      <c r="C60" s="17">
        <f t="shared" ca="1" si="3"/>
        <v>-2148.8000000000047</v>
      </c>
      <c r="D60" s="17">
        <f t="shared" si="4"/>
        <v>0</v>
      </c>
      <c r="E60" s="16">
        <f t="shared" si="1"/>
        <v>100</v>
      </c>
      <c r="F60" s="16"/>
      <c r="G60" s="16"/>
      <c r="H60" s="16" vm="4594">
        <f t="shared" ca="1" si="5"/>
        <v>163.19999999999999</v>
      </c>
      <c r="I60" s="16" vm="225">
        <f ca="1"/>
        <v>44621</v>
      </c>
      <c r="J60" s="16" vm="4595">
        <f ca="1"/>
        <v>83474425</v>
      </c>
      <c r="K60" s="16" vm="4596">
        <f ca="1"/>
        <v>164.69499999999999</v>
      </c>
      <c r="L60" s="16" vm="4597">
        <f ca="1"/>
        <v>166.6</v>
      </c>
      <c r="M60" s="16" vm="4598">
        <f ca="1"/>
        <v>161.97</v>
      </c>
      <c r="N60" s="16" vm="4594">
        <f ca="1"/>
        <v>163.19999999999999</v>
      </c>
    </row>
    <row r="61" spans="1:14" x14ac:dyDescent="0.4">
      <c r="A61" s="15">
        <f t="shared" ca="1" si="2"/>
        <v>16656</v>
      </c>
      <c r="B61" s="16">
        <f t="shared" ca="1" si="0"/>
        <v>18468.800000000003</v>
      </c>
      <c r="C61" s="17">
        <f t="shared" ca="1" si="3"/>
        <v>-1812.8000000000029</v>
      </c>
      <c r="D61" s="17">
        <f t="shared" si="4"/>
        <v>0</v>
      </c>
      <c r="E61" s="16">
        <f t="shared" si="1"/>
        <v>100</v>
      </c>
      <c r="F61" s="16"/>
      <c r="G61" s="16"/>
      <c r="H61" s="16" vm="4552">
        <f t="shared" ca="1" si="5"/>
        <v>166.56</v>
      </c>
      <c r="I61" s="16" vm="229">
        <f ca="1"/>
        <v>44622</v>
      </c>
      <c r="J61" s="16" vm="4599">
        <f ca="1"/>
        <v>79724750</v>
      </c>
      <c r="K61" s="16" vm="4600">
        <f ca="1"/>
        <v>164.39</v>
      </c>
      <c r="L61" s="16" vm="4601">
        <f ca="1"/>
        <v>167.36</v>
      </c>
      <c r="M61" s="16" vm="4602">
        <f ca="1"/>
        <v>162.94999999999999</v>
      </c>
      <c r="N61" s="16" vm="4552">
        <f ca="1"/>
        <v>166.56</v>
      </c>
    </row>
    <row r="62" spans="1:14" x14ac:dyDescent="0.4">
      <c r="A62" s="15">
        <f t="shared" ca="1" si="2"/>
        <v>16623</v>
      </c>
      <c r="B62" s="16">
        <f t="shared" ca="1" si="0"/>
        <v>18468.800000000003</v>
      </c>
      <c r="C62" s="17">
        <f t="shared" ca="1" si="3"/>
        <v>-1845.8000000000029</v>
      </c>
      <c r="D62" s="17">
        <f t="shared" si="4"/>
        <v>0</v>
      </c>
      <c r="E62" s="16">
        <f t="shared" si="1"/>
        <v>100</v>
      </c>
      <c r="F62" s="16"/>
      <c r="G62" s="16"/>
      <c r="H62" s="16" vm="4461">
        <f t="shared" ca="1" si="5"/>
        <v>166.23</v>
      </c>
      <c r="I62" s="16" vm="235">
        <f ca="1"/>
        <v>44623</v>
      </c>
      <c r="J62" s="16" vm="4603">
        <f ca="1"/>
        <v>76678441</v>
      </c>
      <c r="K62" s="16" vm="4565">
        <f ca="1"/>
        <v>168.47</v>
      </c>
      <c r="L62" s="16" vm="4604">
        <f ca="1"/>
        <v>168.91</v>
      </c>
      <c r="M62" s="16" vm="4605">
        <f ca="1"/>
        <v>165.55</v>
      </c>
      <c r="N62" s="16" vm="4461">
        <f ca="1"/>
        <v>166.23</v>
      </c>
    </row>
    <row r="63" spans="1:14" x14ac:dyDescent="0.4">
      <c r="A63" s="15">
        <f t="shared" ca="1" si="2"/>
        <v>16316.999999999998</v>
      </c>
      <c r="B63" s="16">
        <f t="shared" ca="1" si="0"/>
        <v>18468.800000000003</v>
      </c>
      <c r="C63" s="17">
        <f t="shared" ca="1" si="3"/>
        <v>-2151.8000000000047</v>
      </c>
      <c r="D63" s="17">
        <f t="shared" si="4"/>
        <v>0</v>
      </c>
      <c r="E63" s="16">
        <f t="shared" si="1"/>
        <v>100</v>
      </c>
      <c r="F63" s="16"/>
      <c r="G63" s="16"/>
      <c r="H63" s="16" vm="4606">
        <f t="shared" ca="1" si="5"/>
        <v>163.16999999999999</v>
      </c>
      <c r="I63" s="16" vm="240">
        <f ca="1"/>
        <v>44624</v>
      </c>
      <c r="J63" s="16" vm="4607">
        <f ca="1"/>
        <v>83819592</v>
      </c>
      <c r="K63" s="16" vm="4608">
        <f ca="1"/>
        <v>164.49</v>
      </c>
      <c r="L63" s="16" vm="4605">
        <f ca="1"/>
        <v>165.55</v>
      </c>
      <c r="M63" s="16" vm="4609">
        <f ca="1"/>
        <v>162.1</v>
      </c>
      <c r="N63" s="16" vm="4606">
        <f ca="1"/>
        <v>163.16999999999999</v>
      </c>
    </row>
    <row r="64" spans="1:14" x14ac:dyDescent="0.4">
      <c r="A64" s="15">
        <f t="shared" ca="1" si="2"/>
        <v>15930.000000000002</v>
      </c>
      <c r="B64" s="16">
        <f t="shared" ca="1" si="0"/>
        <v>18468.800000000003</v>
      </c>
      <c r="C64" s="17">
        <f t="shared" ca="1" si="3"/>
        <v>-2538.8000000000011</v>
      </c>
      <c r="D64" s="17">
        <f t="shared" si="4"/>
        <v>0</v>
      </c>
      <c r="E64" s="16">
        <f t="shared" si="1"/>
        <v>100</v>
      </c>
      <c r="F64" s="16"/>
      <c r="G64" s="16"/>
      <c r="H64" s="16" vm="1692">
        <f t="shared" ca="1" si="5"/>
        <v>159.30000000000001</v>
      </c>
      <c r="I64" s="16" vm="246">
        <f ca="1"/>
        <v>44627</v>
      </c>
      <c r="J64" s="16" vm="4610">
        <f ca="1"/>
        <v>96418845</v>
      </c>
      <c r="K64" s="16" vm="4611">
        <f ca="1"/>
        <v>163.36000000000001</v>
      </c>
      <c r="L64" s="16" vm="4612">
        <f ca="1"/>
        <v>165.02</v>
      </c>
      <c r="M64" s="16" vm="4613">
        <f ca="1"/>
        <v>159.04</v>
      </c>
      <c r="N64" s="16" vm="1692">
        <f ca="1"/>
        <v>159.30000000000001</v>
      </c>
    </row>
    <row r="65" spans="1:14" x14ac:dyDescent="0.4">
      <c r="A65" s="15">
        <f t="shared" ca="1" si="2"/>
        <v>15744</v>
      </c>
      <c r="B65" s="16">
        <f t="shared" ca="1" si="0"/>
        <v>18468.800000000003</v>
      </c>
      <c r="C65" s="17">
        <f t="shared" ca="1" si="3"/>
        <v>-2724.8000000000029</v>
      </c>
      <c r="D65" s="17">
        <f t="shared" si="4"/>
        <v>0</v>
      </c>
      <c r="E65" s="16">
        <f t="shared" si="1"/>
        <v>100</v>
      </c>
      <c r="F65" s="16"/>
      <c r="G65" s="16"/>
      <c r="H65" s="16" vm="4614">
        <f t="shared" ca="1" si="5"/>
        <v>157.44</v>
      </c>
      <c r="I65" s="16" vm="252">
        <f ca="1"/>
        <v>44628</v>
      </c>
      <c r="J65" s="16" vm="4615">
        <f ca="1"/>
        <v>131148280</v>
      </c>
      <c r="K65" s="16" vm="4616">
        <f ca="1"/>
        <v>158.82</v>
      </c>
      <c r="L65" s="16" vm="4617">
        <f ca="1"/>
        <v>162.88</v>
      </c>
      <c r="M65" s="16" vm="4618">
        <f ca="1"/>
        <v>155.80000000000001</v>
      </c>
      <c r="N65" s="16" vm="4614">
        <f ca="1"/>
        <v>157.44</v>
      </c>
    </row>
    <row r="66" spans="1:14" x14ac:dyDescent="0.4">
      <c r="A66" s="15">
        <f t="shared" ca="1" si="2"/>
        <v>16294.999999999998</v>
      </c>
      <c r="B66" s="16">
        <f t="shared" ca="1" si="0"/>
        <v>18468.800000000003</v>
      </c>
      <c r="C66" s="17">
        <f t="shared" ca="1" si="3"/>
        <v>-2173.8000000000047</v>
      </c>
      <c r="D66" s="17">
        <f t="shared" si="4"/>
        <v>0</v>
      </c>
      <c r="E66" s="16">
        <f t="shared" si="1"/>
        <v>100</v>
      </c>
      <c r="F66" s="16"/>
      <c r="G66" s="16"/>
      <c r="H66" s="16" vm="4602">
        <f t="shared" ca="1" si="5"/>
        <v>162.94999999999999</v>
      </c>
      <c r="I66" s="16" vm="258">
        <f ca="1"/>
        <v>44629</v>
      </c>
      <c r="J66" s="16" vm="4619">
        <f ca="1"/>
        <v>91454905</v>
      </c>
      <c r="K66" s="16" vm="4620">
        <f ca="1"/>
        <v>161.47499999999999</v>
      </c>
      <c r="L66" s="16" vm="4621">
        <f ca="1"/>
        <v>163.41</v>
      </c>
      <c r="M66" s="16" vm="4622">
        <f ca="1"/>
        <v>159.41</v>
      </c>
      <c r="N66" s="16" vm="4602">
        <f ca="1"/>
        <v>162.94999999999999</v>
      </c>
    </row>
    <row r="67" spans="1:14" x14ac:dyDescent="0.4">
      <c r="A67" s="15">
        <f t="shared" ca="1" si="2"/>
        <v>15852.000000000002</v>
      </c>
      <c r="B67" s="16">
        <f t="shared" ca="1" si="0"/>
        <v>18468.800000000003</v>
      </c>
      <c r="C67" s="17">
        <f t="shared" ca="1" si="3"/>
        <v>-2616.8000000000011</v>
      </c>
      <c r="D67" s="17">
        <f t="shared" si="4"/>
        <v>0</v>
      </c>
      <c r="E67" s="16">
        <f t="shared" si="1"/>
        <v>100</v>
      </c>
      <c r="F67" s="16"/>
      <c r="G67" s="16"/>
      <c r="H67" s="16" vm="4623">
        <f t="shared" ca="1" si="5"/>
        <v>158.52000000000001</v>
      </c>
      <c r="I67" s="16" vm="264">
        <f ca="1"/>
        <v>44630</v>
      </c>
      <c r="J67" s="16" vm="4624">
        <f ca="1"/>
        <v>105342033</v>
      </c>
      <c r="K67" s="16" vm="4625">
        <f ca="1"/>
        <v>160.19999999999999</v>
      </c>
      <c r="L67" s="16" vm="4626">
        <f ca="1"/>
        <v>160.38999999999999</v>
      </c>
      <c r="M67" s="16" vm="4627">
        <f ca="1"/>
        <v>155.97999999999999</v>
      </c>
      <c r="N67" s="16" vm="4623">
        <f ca="1"/>
        <v>158.52000000000001</v>
      </c>
    </row>
    <row r="68" spans="1:14" x14ac:dyDescent="0.4">
      <c r="I68" s="10" vm="269">
        <f ca="1"/>
        <v>44631</v>
      </c>
      <c r="J68" s="10" vm="4628">
        <f ca="1"/>
        <v>96970102</v>
      </c>
      <c r="K68" s="10" vm="4629">
        <f ca="1"/>
        <v>158.93</v>
      </c>
      <c r="L68" s="10" vm="4630">
        <f ca="1"/>
        <v>159.28</v>
      </c>
      <c r="M68" s="10" vm="4631">
        <f ca="1"/>
        <v>154.5</v>
      </c>
      <c r="N68" s="10" vm="4632">
        <f ca="1"/>
        <v>154.72999999999999</v>
      </c>
    </row>
  </sheetData>
  <conditionalFormatting sqref="C21:D21 C22:C66 D22:D67">
    <cfRule type="cellIs" dxfId="3" priority="3" operator="greaterThan">
      <formula>0</formula>
    </cfRule>
    <cfRule type="cellIs" dxfId="2" priority="4" operator="lessThan">
      <formula>0</formula>
    </cfRule>
  </conditionalFormatting>
  <conditionalFormatting sqref="C67">
    <cfRule type="cellIs" dxfId="1" priority="1" operator="greaterThan">
      <formula>0</formula>
    </cfRule>
    <cfRule type="cellIs" dxfId="0" priority="2" operator="lessThan">
      <formula>0</formula>
    </cfRule>
  </conditionalFormatting>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83CA2-9D77-42EF-961C-3D296C663E7F}">
  <dimension ref="A1:O20"/>
  <sheetViews>
    <sheetView zoomScale="50" zoomScaleNormal="50" workbookViewId="0">
      <selection activeCell="G4" sqref="G4"/>
    </sheetView>
  </sheetViews>
  <sheetFormatPr defaultRowHeight="13.9" x14ac:dyDescent="0.4"/>
  <cols>
    <col min="1" max="1" width="17.19921875" style="24" customWidth="1"/>
    <col min="2" max="2" width="9.06640625" style="24"/>
    <col min="3" max="3" width="12.9296875" style="24" bestFit="1" customWidth="1"/>
    <col min="4" max="4" width="9.06640625" style="24"/>
    <col min="5" max="5" width="17.06640625" style="24" customWidth="1"/>
    <col min="6" max="6" width="9.06640625" style="24"/>
    <col min="7" max="7" width="12.1328125" style="24" bestFit="1" customWidth="1"/>
    <col min="8" max="8" width="9.06640625" style="24"/>
    <col min="9" max="9" width="17.06640625" style="24" customWidth="1"/>
    <col min="10" max="10" width="9.06640625" style="24"/>
    <col min="11" max="11" width="12.1328125" style="24" bestFit="1" customWidth="1"/>
    <col min="12" max="12" width="9.06640625" style="24"/>
    <col min="13" max="13" width="16.6640625" style="24" customWidth="1"/>
    <col min="14" max="14" width="9.06640625" style="24"/>
    <col min="15" max="15" width="11.1328125" style="24" bestFit="1" customWidth="1"/>
    <col min="16" max="16384" width="9.06640625" style="24"/>
  </cols>
  <sheetData>
    <row r="1" spans="1:15" ht="24.75" x14ac:dyDescent="0.65">
      <c r="A1" s="23" t="s">
        <v>93</v>
      </c>
      <c r="B1" s="23"/>
      <c r="C1" s="23"/>
      <c r="D1" s="23"/>
      <c r="E1" s="23"/>
      <c r="F1" s="23"/>
      <c r="G1" s="23"/>
      <c r="H1" s="23"/>
      <c r="I1" s="23"/>
      <c r="J1" s="23"/>
      <c r="K1" s="23"/>
      <c r="L1" s="23"/>
      <c r="M1" s="23"/>
      <c r="N1" s="23"/>
      <c r="O1" s="23"/>
    </row>
    <row r="3" spans="1:15" ht="19.899999999999999" x14ac:dyDescent="0.5">
      <c r="A3" s="25" t="s">
        <v>94</v>
      </c>
      <c r="B3" s="25"/>
      <c r="C3" s="25"/>
      <c r="E3" s="25" t="s">
        <v>33</v>
      </c>
      <c r="F3" s="25"/>
      <c r="G3" s="25"/>
      <c r="I3" s="25" t="s">
        <v>98</v>
      </c>
      <c r="J3" s="25"/>
      <c r="K3" s="25"/>
      <c r="M3" s="25" t="s">
        <v>79</v>
      </c>
      <c r="N3" s="25"/>
      <c r="O3" s="25"/>
    </row>
    <row r="4" spans="1:15" x14ac:dyDescent="0.4">
      <c r="A4" s="26" t="s">
        <v>103</v>
      </c>
      <c r="B4" s="27"/>
      <c r="C4" s="28">
        <f ca="1">AA!C67/AA!H67*100</f>
        <v>2824.5719797443949</v>
      </c>
      <c r="E4" s="26" t="s">
        <v>106</v>
      </c>
      <c r="F4" s="27"/>
      <c r="G4" s="28">
        <f ca="1">FB!C67/FB!H67*100</f>
        <v>-8273.7564673940906</v>
      </c>
      <c r="I4" s="26" t="s">
        <v>112</v>
      </c>
      <c r="J4" s="27"/>
      <c r="K4" s="28">
        <f ca="1">MRO!C67/MRO!H67*100</f>
        <v>3145.1005025125619</v>
      </c>
      <c r="M4" s="26" t="s">
        <v>118</v>
      </c>
      <c r="N4" s="27"/>
      <c r="O4" s="28">
        <f ca="1">AMZN!C67/AMZN!H67*100</f>
        <v>-1884.2372332998448</v>
      </c>
    </row>
    <row r="5" spans="1:15" x14ac:dyDescent="0.4">
      <c r="A5" s="26" t="s">
        <v>104</v>
      </c>
      <c r="B5" s="27"/>
      <c r="C5" s="28">
        <f ca="1">X!C67/X!H67*100</f>
        <v>2561.2612612612606</v>
      </c>
      <c r="E5" s="26" t="s">
        <v>107</v>
      </c>
      <c r="F5" s="27"/>
      <c r="G5" s="28">
        <f ca="1">GOOGL!C67/GOOGL!H67*100</f>
        <v>-1107.9461147251936</v>
      </c>
      <c r="I5" s="26" t="s">
        <v>113</v>
      </c>
      <c r="J5" s="27"/>
      <c r="K5" s="28">
        <f ca="1">OXY!C67/OXY!H67*100</f>
        <v>4797.3507655255453</v>
      </c>
      <c r="M5" s="26" t="s">
        <v>119</v>
      </c>
      <c r="N5" s="27"/>
      <c r="O5" s="28">
        <f ca="1">TSLA!C67/TSLA!H67*100</f>
        <v>-4859.0301801264477</v>
      </c>
    </row>
    <row r="6" spans="1:15" x14ac:dyDescent="0.4">
      <c r="A6" s="26" t="s">
        <v>105</v>
      </c>
      <c r="B6" s="27"/>
      <c r="C6" s="28">
        <f ca="1">NUE!C67/NUE!H67*100</f>
        <v>1430.7053009883202</v>
      </c>
      <c r="E6" s="26" t="s">
        <v>108</v>
      </c>
      <c r="F6" s="27"/>
      <c r="G6" s="28">
        <f ca="1">ADBE!C67/ADBE!H67*100</f>
        <v>-3157.1363481034286</v>
      </c>
      <c r="I6" s="26" t="s">
        <v>114</v>
      </c>
      <c r="J6" s="27"/>
      <c r="K6" s="28">
        <f ca="1">EOG!C67/EOG!H67*100</f>
        <v>2571.4881548214885</v>
      </c>
      <c r="M6" s="26" t="s">
        <v>120</v>
      </c>
      <c r="N6" s="27"/>
      <c r="O6" s="28">
        <f ca="1">AAPL!C67/AAPL!H67*100</f>
        <v>-1650.7696189755241</v>
      </c>
    </row>
    <row r="7" spans="1:15" x14ac:dyDescent="0.4">
      <c r="A7" s="26" t="s">
        <v>121</v>
      </c>
      <c r="B7" s="27"/>
      <c r="C7" s="29">
        <f ca="1">SUM(C4:C6)</f>
        <v>6816.5385419939757</v>
      </c>
      <c r="E7" s="26" t="s">
        <v>121</v>
      </c>
      <c r="F7" s="27"/>
      <c r="G7" s="29">
        <f ca="1">SUM(G4:G6)</f>
        <v>-12538.838930222711</v>
      </c>
      <c r="I7" s="26" t="s">
        <v>121</v>
      </c>
      <c r="J7" s="27"/>
      <c r="K7" s="29">
        <f ca="1">SUM(K4:K6)</f>
        <v>10513.939422859596</v>
      </c>
      <c r="M7" s="26" t="s">
        <v>121</v>
      </c>
      <c r="N7" s="27"/>
      <c r="O7" s="29">
        <f ca="1">SUM(O4:O6)</f>
        <v>-8394.0370324018168</v>
      </c>
    </row>
    <row r="13" spans="1:15" x14ac:dyDescent="0.4">
      <c r="B13" s="30"/>
    </row>
    <row r="14" spans="1:15" x14ac:dyDescent="0.4">
      <c r="B14" s="30"/>
    </row>
    <row r="16" spans="1:15" ht="19.899999999999999" x14ac:dyDescent="0.5">
      <c r="A16" s="25" t="s">
        <v>23</v>
      </c>
      <c r="B16" s="25"/>
      <c r="C16" s="25"/>
      <c r="E16" s="25" t="s">
        <v>43</v>
      </c>
      <c r="F16" s="25"/>
      <c r="G16" s="25"/>
      <c r="I16" s="25" t="s">
        <v>72</v>
      </c>
      <c r="J16" s="25"/>
      <c r="K16" s="25"/>
    </row>
    <row r="17" spans="1:11" x14ac:dyDescent="0.4">
      <c r="A17" s="26" t="s">
        <v>100</v>
      </c>
      <c r="B17" s="27"/>
      <c r="C17" s="28">
        <f ca="1">NIO!C67/NIO!H67*100</f>
        <v>-57562.464828362419</v>
      </c>
      <c r="E17" s="26" t="s">
        <v>109</v>
      </c>
      <c r="F17" s="27"/>
      <c r="G17" s="28">
        <f ca="1">MGM!C67/MGM!H67*100</f>
        <v>-1314.6246025923235</v>
      </c>
      <c r="I17" s="26" t="s">
        <v>115</v>
      </c>
      <c r="J17" s="27"/>
      <c r="K17" s="28">
        <f ca="1">FNKO!C67/FNKO!H67*100</f>
        <v>-1658.1450653983345</v>
      </c>
    </row>
    <row r="18" spans="1:11" x14ac:dyDescent="0.4">
      <c r="A18" s="26" t="s">
        <v>101</v>
      </c>
      <c r="B18" s="27"/>
      <c r="C18" s="28">
        <f ca="1">TSM!C67/TSM!H67*100</f>
        <v>-2562.6683339746091</v>
      </c>
      <c r="E18" s="26" t="s">
        <v>110</v>
      </c>
      <c r="F18" s="27"/>
      <c r="G18" s="28">
        <f ca="1">DIS!C67/DIS!H67*100</f>
        <v>-1967.3750374139488</v>
      </c>
      <c r="I18" s="26" t="s">
        <v>116</v>
      </c>
      <c r="J18" s="27"/>
      <c r="K18" s="28">
        <f ca="1">TKAT!C67/TKAT!H67*100</f>
        <v>-11584.158415841581</v>
      </c>
    </row>
    <row r="19" spans="1:11" x14ac:dyDescent="0.4">
      <c r="A19" s="26" t="s">
        <v>102</v>
      </c>
      <c r="B19" s="27"/>
      <c r="C19" s="28">
        <f ca="1">CSL!C67/CSL!H67*100</f>
        <v>-812.52178459393565</v>
      </c>
      <c r="E19" s="26" t="s">
        <v>111</v>
      </c>
      <c r="F19" s="27"/>
      <c r="G19" s="28">
        <f ca="1">NFLX!C67/NFLX!H67*100</f>
        <v>-7685.0491913557744</v>
      </c>
      <c r="I19" s="26" t="s">
        <v>117</v>
      </c>
      <c r="J19" s="27"/>
      <c r="K19" s="28">
        <f ca="1">OCG!C67/OCG!H67*100</f>
        <v>-1645.785876993169</v>
      </c>
    </row>
    <row r="20" spans="1:11" x14ac:dyDescent="0.4">
      <c r="A20" s="26" t="s">
        <v>121</v>
      </c>
      <c r="B20" s="27"/>
      <c r="C20" s="29">
        <f ca="1">SUM(C17:C19)</f>
        <v>-60937.654946930961</v>
      </c>
      <c r="E20" s="26" t="s">
        <v>121</v>
      </c>
      <c r="F20" s="27"/>
      <c r="G20" s="29">
        <f ca="1">SUM(G17:G19)</f>
        <v>-10967.048831362046</v>
      </c>
      <c r="I20" s="26" t="s">
        <v>121</v>
      </c>
      <c r="J20" s="27"/>
      <c r="K20" s="29">
        <f ca="1">SUM(K17:K19)</f>
        <v>-14888.089358233083</v>
      </c>
    </row>
  </sheetData>
  <mergeCells count="7">
    <mergeCell ref="A3:C3"/>
    <mergeCell ref="E3:G3"/>
    <mergeCell ref="I3:K3"/>
    <mergeCell ref="A16:C16"/>
    <mergeCell ref="E16:G16"/>
    <mergeCell ref="I16:K16"/>
    <mergeCell ref="M3:O3"/>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67ABF160EAF0F4DBBDAC76B621E423A" ma:contentTypeVersion="7" ma:contentTypeDescription="Create a new document." ma:contentTypeScope="" ma:versionID="bf6224d3b5a8c981a6a9c2b8f7497022">
  <xsd:schema xmlns:xsd="http://www.w3.org/2001/XMLSchema" xmlns:xs="http://www.w3.org/2001/XMLSchema" xmlns:p="http://schemas.microsoft.com/office/2006/metadata/properties" xmlns:ns3="eac0b42f-3ac3-47f8-b469-a0239e022b26" xmlns:ns4="8c631512-a60e-41ea-aff8-e86ec6dbd5a7" targetNamespace="http://schemas.microsoft.com/office/2006/metadata/properties" ma:root="true" ma:fieldsID="cc703b3e8338e73a4f5dcdee8efd43e5" ns3:_="" ns4:_="">
    <xsd:import namespace="eac0b42f-3ac3-47f8-b469-a0239e022b26"/>
    <xsd:import namespace="8c631512-a60e-41ea-aff8-e86ec6dbd5a7"/>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ac0b42f-3ac3-47f8-b469-a0239e022b2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c631512-a60e-41ea-aff8-e86ec6dbd5a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AD08970-0068-4742-88BB-68DF4B8E8AC9}">
  <ds:schemaRefs>
    <ds:schemaRef ds:uri="http://schemas.microsoft.com/office/2006/documentManagement/types"/>
    <ds:schemaRef ds:uri="http://purl.org/dc/terms/"/>
    <ds:schemaRef ds:uri="http://schemas.microsoft.com/office/2006/metadata/properties"/>
    <ds:schemaRef ds:uri="http://purl.org/dc/elements/1.1/"/>
    <ds:schemaRef ds:uri="http://www.w3.org/XML/1998/namespace"/>
    <ds:schemaRef ds:uri="eac0b42f-3ac3-47f8-b469-a0239e022b26"/>
    <ds:schemaRef ds:uri="http://purl.org/dc/dcmitype/"/>
    <ds:schemaRef ds:uri="http://schemas.microsoft.com/office/infopath/2007/PartnerControls"/>
    <ds:schemaRef ds:uri="http://schemas.openxmlformats.org/package/2006/metadata/core-properties"/>
    <ds:schemaRef ds:uri="8c631512-a60e-41ea-aff8-e86ec6dbd5a7"/>
  </ds:schemaRefs>
</ds:datastoreItem>
</file>

<file path=customXml/itemProps2.xml><?xml version="1.0" encoding="utf-8"?>
<ds:datastoreItem xmlns:ds="http://schemas.openxmlformats.org/officeDocument/2006/customXml" ds:itemID="{6A020CC7-81F3-41C5-AD29-D50B11A31DA3}">
  <ds:schemaRefs>
    <ds:schemaRef ds:uri="http://schemas.microsoft.com/sharepoint/v3/contenttype/forms"/>
  </ds:schemaRefs>
</ds:datastoreItem>
</file>

<file path=customXml/itemProps3.xml><?xml version="1.0" encoding="utf-8"?>
<ds:datastoreItem xmlns:ds="http://schemas.openxmlformats.org/officeDocument/2006/customXml" ds:itemID="{BE814C7D-6FAE-4445-8BEB-3EAFEAF0D8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ac0b42f-3ac3-47f8-b469-a0239e022b26"/>
    <ds:schemaRef ds:uri="8c631512-a60e-41ea-aff8-e86ec6dbd5a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2</vt:i4>
      </vt:variant>
    </vt:vector>
  </HeadingPairs>
  <TitlesOfParts>
    <vt:vector size="25" baseType="lpstr">
      <vt:lpstr>Requirements</vt:lpstr>
      <vt:lpstr>NIO</vt:lpstr>
      <vt:lpstr>TSM</vt:lpstr>
      <vt:lpstr>CSL</vt:lpstr>
      <vt:lpstr>FB</vt:lpstr>
      <vt:lpstr>GOOGL</vt:lpstr>
      <vt:lpstr>ADBE</vt:lpstr>
      <vt:lpstr>MGM</vt:lpstr>
      <vt:lpstr>DIS</vt:lpstr>
      <vt:lpstr>NFLX</vt:lpstr>
      <vt:lpstr>MRO</vt:lpstr>
      <vt:lpstr>OXY</vt:lpstr>
      <vt:lpstr>EOG</vt:lpstr>
      <vt:lpstr>AA</vt:lpstr>
      <vt:lpstr>X</vt:lpstr>
      <vt:lpstr>NUE</vt:lpstr>
      <vt:lpstr>FNKO</vt:lpstr>
      <vt:lpstr>TKAT</vt:lpstr>
      <vt:lpstr>OCG</vt:lpstr>
      <vt:lpstr>AMZN</vt:lpstr>
      <vt:lpstr>TSLA</vt:lpstr>
      <vt:lpstr>AAPL</vt:lpstr>
      <vt:lpstr>Summary</vt:lpstr>
      <vt:lpstr>StartDate</vt:lpstr>
      <vt:lpstr>STOCKS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Georg</dc:creator>
  <cp:keywords/>
  <dc:description/>
  <cp:lastModifiedBy>stevenfellinger</cp:lastModifiedBy>
  <cp:revision/>
  <dcterms:created xsi:type="dcterms:W3CDTF">2022-02-07T18:55:43Z</dcterms:created>
  <dcterms:modified xsi:type="dcterms:W3CDTF">2022-03-14T04:53:14Z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0x010100F67ABF160EAF0F4DBBDAC76B621E423A</vt:lpwstr>
  </property>
</Properties>
</file>