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  <c r="E10" i="1"/>
  <c r="D10" i="1"/>
  <c r="E7" i="1"/>
  <c r="D8" i="1"/>
  <c r="D9" i="1"/>
  <c r="C9" i="1"/>
  <c r="D11" i="1"/>
  <c r="D5" i="1"/>
  <c r="E5" i="1"/>
  <c r="E4" i="1"/>
  <c r="D4" i="1"/>
</calcChain>
</file>

<file path=xl/sharedStrings.xml><?xml version="1.0" encoding="utf-8"?>
<sst xmlns="http://schemas.openxmlformats.org/spreadsheetml/2006/main" count="18" uniqueCount="17">
  <si>
    <t>https://www.pnas.org/doi/full/10.1073/pnas.1308149110</t>
  </si>
  <si>
    <t>Source</t>
  </si>
  <si>
    <t>Breakdown</t>
  </si>
  <si>
    <t>Enteric fermentation</t>
  </si>
  <si>
    <t>Manure management</t>
  </si>
  <si>
    <t>Manure rumi</t>
  </si>
  <si>
    <t>Manure mono</t>
  </si>
  <si>
    <t>Tg CH4</t>
  </si>
  <si>
    <t>Tg CO2-e</t>
  </si>
  <si>
    <t>Gg CO2-e</t>
  </si>
  <si>
    <t>Notes</t>
  </si>
  <si>
    <t>Contains N2O</t>
  </si>
  <si>
    <t>Total N2O</t>
  </si>
  <si>
    <t>Total grand</t>
  </si>
  <si>
    <t>Total CH4</t>
  </si>
  <si>
    <t>Mono total CH4</t>
  </si>
  <si>
    <t>Does not equal sum of EF and MM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</si>
</sst>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4" sqref="H14"/>
    </sheetView>
  </sheetViews>
  <sheetFormatPr defaultRowHeight="14.5" x14ac:dyDescent="0.35"/>
  <cols>
    <col min="1" max="1" width="18.7265625" customWidth="1"/>
  </cols>
  <sheetData>
    <row r="1" spans="1:6" x14ac:dyDescent="0.35">
      <c r="A1" t="s">
        <v>0</v>
      </c>
    </row>
    <row r="3" spans="1:6" x14ac:dyDescent="0.35">
      <c r="A3" t="s">
        <v>1</v>
      </c>
      <c r="B3" t="s">
        <v>2</v>
      </c>
      <c r="C3" t="s">
        <v>9</v>
      </c>
      <c r="D3" t="s">
        <v>8</v>
      </c>
      <c r="E3" t="s">
        <v>7</v>
      </c>
      <c r="F3" t="s">
        <v>10</v>
      </c>
    </row>
    <row r="4" spans="1:6" x14ac:dyDescent="0.35">
      <c r="A4" t="s">
        <v>3</v>
      </c>
      <c r="B4" t="s">
        <v>3</v>
      </c>
      <c r="C4">
        <v>1.6</v>
      </c>
      <c r="D4">
        <f>C4*1000</f>
        <v>1600</v>
      </c>
      <c r="E4">
        <f>D4/28</f>
        <v>57.142857142857146</v>
      </c>
    </row>
    <row r="5" spans="1:6" x14ac:dyDescent="0.35">
      <c r="A5" t="s">
        <v>4</v>
      </c>
      <c r="C5">
        <v>0.25</v>
      </c>
      <c r="D5">
        <f>C5*1000</f>
        <v>250</v>
      </c>
      <c r="E5">
        <f>D5/28</f>
        <v>8.9285714285714288</v>
      </c>
    </row>
    <row r="6" spans="1:6" x14ac:dyDescent="0.35">
      <c r="B6" t="s">
        <v>5</v>
      </c>
      <c r="E6">
        <f>E5 -E7</f>
        <v>5.4285714285714288</v>
      </c>
    </row>
    <row r="7" spans="1:6" x14ac:dyDescent="0.35">
      <c r="B7" t="s">
        <v>6</v>
      </c>
      <c r="E7">
        <f>E8*0.56</f>
        <v>3.5000000000000004</v>
      </c>
    </row>
    <row r="8" spans="1:6" x14ac:dyDescent="0.35">
      <c r="A8" t="s">
        <v>15</v>
      </c>
      <c r="D8">
        <f>D10*0.1</f>
        <v>175</v>
      </c>
      <c r="E8">
        <f>D8/28</f>
        <v>6.25</v>
      </c>
    </row>
    <row r="9" spans="1:6" x14ac:dyDescent="0.35">
      <c r="A9" t="s">
        <v>12</v>
      </c>
      <c r="C9">
        <f>0.21 + 0.49</f>
        <v>0.7</v>
      </c>
      <c r="D9">
        <f>C9*1000</f>
        <v>700</v>
      </c>
    </row>
    <row r="10" spans="1:6" x14ac:dyDescent="0.35">
      <c r="A10" t="s">
        <v>14</v>
      </c>
      <c r="D10">
        <f>D11-D9</f>
        <v>1750</v>
      </c>
      <c r="E10">
        <f>D10/28</f>
        <v>62.5</v>
      </c>
      <c r="F10" t="s">
        <v>16</v>
      </c>
    </row>
    <row r="11" spans="1:6" x14ac:dyDescent="0.35">
      <c r="A11" t="s">
        <v>13</v>
      </c>
      <c r="C11">
        <v>2.4500000000000002</v>
      </c>
      <c r="D11">
        <f>C11*1000</f>
        <v>2450</v>
      </c>
      <c r="F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2022-03-10T12:21:30Z</dcterms:modified>
</cp:coreProperties>
</file>