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D:\Sandipa CV PROJECT\HR_recruitment_analysis_dashboard-main\"/>
    </mc:Choice>
  </mc:AlternateContent>
  <xr:revisionPtr revIDLastSave="0" documentId="8_{78402C14-15EB-4EB1-A766-80B14A489F80}" xr6:coauthVersionLast="47" xr6:coauthVersionMax="47" xr10:uidLastSave="{00000000-0000-0000-0000-000000000000}"/>
  <bookViews>
    <workbookView xWindow="-120" yWindow="-120" windowWidth="29040" windowHeight="15840" activeTab="7" xr2:uid="{00000000-000D-0000-FFFF-FFFF00000000}"/>
  </bookViews>
  <sheets>
    <sheet name="Actives Dashboard" sheetId="1" r:id="rId1"/>
    <sheet name="HeadLine" sheetId="9" r:id="rId2"/>
    <sheet name="Actives" sheetId="2" r:id="rId3"/>
    <sheet name="Ethnicity" sheetId="3" r:id="rId4"/>
    <sheet name="Separations" sheetId="7" r:id="rId5"/>
    <sheet name="TermReason" sheetId="8" r:id="rId6"/>
    <sheet name="Region" sheetId="6" r:id="rId7"/>
    <sheet name="Tenure" sheetId="4" r:id="rId8"/>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s>
  <extLst>
    <ext xmlns:x14="http://schemas.microsoft.com/office/spreadsheetml/2009/9/main" uri="{876F7934-8845-4945-9796-88D515C7AA90}">
      <x14:pivotCaches>
        <pivotCache cacheId="11" r:id="rId20"/>
      </x14:pivotCaches>
    </ex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e369bd82-512e-46e6-b84a-d6c191494c81"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U5" i="1" l="1"/>
  <c r="N4" i="1"/>
  <c r="K5" i="1"/>
  <c r="G5" i="1"/>
  <c r="T5" i="1"/>
  <c r="M5" i="1"/>
  <c r="K4" i="1"/>
  <c r="F5" i="1"/>
  <c r="S5" i="1"/>
  <c r="M4" i="1"/>
  <c r="J4" i="1"/>
  <c r="N5" i="1"/>
  <c r="J5" i="1"/>
  <c r="H5" i="1"/>
  <c r="H1" i="1" l="1"/>
  <c r="G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AE55D5-49E6-445C-81B1-8EBE26838FF9}" name="Query - HR Data" description="Connection to the 'HR Data' query in the workbook." type="100" refreshedVersion="7" minRefreshableVersion="5">
    <extLst>
      <ext xmlns:x15="http://schemas.microsoft.com/office/spreadsheetml/2010/11/main" uri="{DE250136-89BD-433C-8126-D09CA5730AF9}">
        <x15:connection id="f9460147-85da-41ae-81f5-bf00b66ad3c2"/>
      </ext>
    </extLst>
  </connection>
  <connection id="2" xr16:uid="{33FB2A4C-3945-44AC-9A68-B3C21D7D878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46BD6CA0-9779-47C0-80E1-7F22B8A714FC}"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92AE5FDF-DA8C-410B-9EC4-1CA32CC18F05}"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75BC27A9-0CE6-4A5D-B495-A2A0A29F92B9}"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E0C7C4E8-5366-4C43-B995-39836CB89B3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<sst xmlns="http://schemas.openxmlformats.org/spreadsheetml/2006/main" count="168" uniqueCount="51">
  <si>
    <t>Row Labels</t>
  </si>
  <si>
    <t>Grand Total</t>
  </si>
  <si>
    <t>2015</t>
  </si>
  <si>
    <t>Qtr1</t>
  </si>
  <si>
    <t>Qtr2</t>
  </si>
  <si>
    <t>Qtr3</t>
  </si>
  <si>
    <t>Qtr4</t>
  </si>
  <si>
    <t>2016</t>
  </si>
  <si>
    <t>2017</t>
  </si>
  <si>
    <t>2018</t>
  </si>
  <si>
    <t>2015 Total</t>
  </si>
  <si>
    <t>2016 Total</t>
  </si>
  <si>
    <t>2017 Total</t>
  </si>
  <si>
    <t>2018 Total</t>
  </si>
  <si>
    <t>Active Employees</t>
  </si>
  <si>
    <t>New Hires</t>
  </si>
  <si>
    <t>Group A</t>
  </si>
  <si>
    <t>Group B</t>
  </si>
  <si>
    <t>Group C</t>
  </si>
  <si>
    <t>Group D</t>
  </si>
  <si>
    <t>Group E</t>
  </si>
  <si>
    <t>Group F</t>
  </si>
  <si>
    <t>Group G</t>
  </si>
  <si>
    <t>F</t>
  </si>
  <si>
    <t>M</t>
  </si>
  <si>
    <t>Column Labels</t>
  </si>
  <si>
    <t>FT</t>
  </si>
  <si>
    <t>PT</t>
  </si>
  <si>
    <t>Midwest</t>
  </si>
  <si>
    <t>Northwest</t>
  </si>
  <si>
    <t>East</t>
  </si>
  <si>
    <t>West</t>
  </si>
  <si>
    <t>North</t>
  </si>
  <si>
    <t>Central</t>
  </si>
  <si>
    <t>South</t>
  </si>
  <si>
    <t>Avg. Tenure Months</t>
  </si>
  <si>
    <t>Separations</t>
  </si>
  <si>
    <t>Bad Hires</t>
  </si>
  <si>
    <t>Involuntary</t>
  </si>
  <si>
    <t>Voluntary</t>
  </si>
  <si>
    <t>HR Management Dashboard</t>
  </si>
  <si>
    <t>Total Emp</t>
  </si>
  <si>
    <t>Hourly</t>
  </si>
  <si>
    <t>Salary</t>
  </si>
  <si>
    <t>Full Time</t>
  </si>
  <si>
    <t>Part Time</t>
  </si>
  <si>
    <t>&lt;30</t>
  </si>
  <si>
    <t>30-49</t>
  </si>
  <si>
    <t>50+</t>
  </si>
  <si>
    <t>% TO</t>
  </si>
  <si>
    <t>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</si>
</sst>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5" x14ac:knownFonts="1">
    <font>
      <sz val="11"/>
      <color theme="1"/>
      <name val="Gill Sans MT"/>
      <family val="2"/>
      <scheme val="minor"/>
    </font>
    <font>
      <sz val="11"/>
      <color theme="1"/>
      <name val="Gill Sans MT"/>
      <family val="2"/>
      <scheme val="minor"/>
    </font>
    <font>
      <b/>
      <sz val="18"/>
      <color theme="4" tint="-0.249977111117893"/>
      <name val="Gill Sans MT"/>
      <family val="2"/>
      <scheme val="minor"/>
    </font>
    <font>
      <b/>
      <sz val="14"/>
      <color theme="4" tint="-0.249977111117893"/>
      <name val="Gill Sans MT"/>
      <family val="2"/>
      <scheme val="minor"/>
    </font>
    <font>
      <b/>
      <sz val="10"/>
      <color theme="4" tint="-0.249977111117893"/>
      <name val="Gill Sans MT"/>
      <family val="2"/>
      <scheme val="minor"/>
    </font>
    <font>
      <b/>
      <sz val="14"/>
      <color theme="9" tint="-0.249977111117893"/>
      <name val="Gill Sans MT"/>
      <family val="2"/>
      <scheme val="minor"/>
    </font>
    <font>
      <b/>
      <sz val="14"/>
      <color theme="5" tint="-0.249977111117893"/>
      <name val="Gill Sans MT"/>
      <family val="2"/>
      <scheme val="minor"/>
    </font>
    <font>
      <b/>
      <sz val="11"/>
      <color theme="9" tint="-0.249977111117893"/>
      <name val="Gill Sans MT"/>
      <family val="2"/>
      <scheme val="minor"/>
    </font>
    <font>
      <b/>
      <sz val="11"/>
      <color theme="5" tint="-0.249977111117893"/>
      <name val="Gill Sans MT"/>
      <family val="2"/>
      <scheme val="minor"/>
    </font>
    <font>
      <b/>
      <sz val="11"/>
      <color rgb="FF00B0F0"/>
      <name val="Gill Sans MT"/>
      <family val="2"/>
      <scheme val="minor"/>
    </font>
    <font>
      <b/>
      <sz val="12"/>
      <color theme="9" tint="-0.249977111117893"/>
      <name val="Gill Sans MT"/>
      <family val="2"/>
      <scheme val="minor"/>
    </font>
    <font>
      <b/>
      <sz val="12"/>
      <color theme="5" tint="-0.249977111117893"/>
      <name val="Gill Sans MT"/>
      <family val="2"/>
      <scheme val="minor"/>
    </font>
    <font>
      <sz val="11"/>
      <color theme="0" tint="-0.499984740745262"/>
      <name val="Gill Sans MT"/>
      <family val="2"/>
      <scheme val="minor"/>
    </font>
    <font>
      <b/>
      <sz val="12"/>
      <color theme="0" tint="-0.499984740745262"/>
      <name val="Gill Sans MT"/>
      <family val="2"/>
      <scheme val="minor"/>
    </font>
    <font>
      <b/>
      <sz val="11"/>
      <color theme="0" tint="-0.499984740745262"/>
      <name val="Gill Sans MT"/>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3" fontId="0" fillId="0" borderId="0" xfId="0" applyNumberFormat="1"/>
    <xf numFmtId="1" fontId="0" fillId="0" borderId="0" xfId="0" applyNumberFormat="1"/>
    <xf numFmtId="0" fontId="0" fillId="2" borderId="0" xfId="0" applyFill="1"/>
    <xf numFmtId="0" fontId="2" fillId="0" borderId="0" xfId="0" applyFont="1" applyAlignment="1">
      <alignment vertical="center"/>
    </xf>
    <xf numFmtId="0" fontId="4" fillId="0" borderId="0" xfId="0" applyFont="1" applyAlignment="1">
      <alignment vertical="center"/>
    </xf>
    <xf numFmtId="0" fontId="3" fillId="0" borderId="0" xfId="0" applyFont="1" applyAlignment="1">
      <alignment horizontal="center" vertical="center"/>
    </xf>
    <xf numFmtId="9" fontId="0" fillId="0" borderId="0" xfId="1"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9" fontId="7" fillId="0" borderId="0" xfId="1" applyFont="1" applyAlignment="1">
      <alignment horizontal="center" vertical="center"/>
    </xf>
    <xf numFmtId="9" fontId="8" fillId="0" borderId="0" xfId="1" applyFont="1" applyAlignment="1">
      <alignment horizontal="center" vertical="center"/>
    </xf>
    <xf numFmtId="0" fontId="9" fillId="0" borderId="0" xfId="0" applyFont="1" applyAlignment="1">
      <alignment horizontal="right" vertical="center"/>
    </xf>
    <xf numFmtId="10" fontId="0" fillId="0" borderId="0" xfId="0" applyNumberFormat="1"/>
    <xf numFmtId="9" fontId="0" fillId="2" borderId="0" xfId="1" applyFont="1" applyFill="1"/>
    <xf numFmtId="9" fontId="10" fillId="0" borderId="0" xfId="1" applyFont="1" applyAlignment="1">
      <alignment horizontal="center" vertical="center"/>
    </xf>
    <xf numFmtId="9" fontId="11" fillId="0" borderId="0" xfId="1" applyFont="1" applyAlignment="1">
      <alignment horizontal="center" vertical="center"/>
    </xf>
    <xf numFmtId="164" fontId="0" fillId="0" borderId="0" xfId="0" applyNumberFormat="1"/>
    <xf numFmtId="0" fontId="12" fillId="0" borderId="0" xfId="0" applyFont="1"/>
    <xf numFmtId="0" fontId="13" fillId="0" borderId="0" xfId="0" applyFont="1" applyAlignment="1">
      <alignment horizontal="center" vertical="center"/>
    </xf>
    <xf numFmtId="9" fontId="14" fillId="0" borderId="0" xfId="1" applyFont="1" applyAlignment="1">
      <alignment horizontal="center" vertical="center"/>
    </xf>
    <xf numFmtId="0" fontId="0" fillId="0" borderId="0" xfId="0"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5.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pivotCacheDefinition" Target="pivotCache/pivotCacheDefinition12.xml"/><Relationship Id="rId29" Type="http://schemas.openxmlformats.org/officeDocument/2006/relationships/sharedStrings" Target="sharedStrings.xml"/><Relationship Id="rId41" Type="http://schemas.openxmlformats.org/officeDocument/2006/relationships/customXml" Target="../customXml/item10.xml"/><Relationship Id="rId54"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07/relationships/slicerCache" Target="slicerCaches/slicerCache4.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[hr_dashboard.xlsx]HeadLine!Age</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759545923632609E-2"/>
          <c:y val="0"/>
          <c:w val="0.88648090815273473"/>
          <c:h val="0.75802469135802464"/>
        </c:manualLayout>
      </c:layout>
      <c:barChart>
        <c:barDir val="col"/>
        <c:grouping val="clustered"/>
        <c:varyColors val="0"/>
        <c:ser>
          <c:idx val="0"/>
          <c:order val="0"/>
          <c:tx>
            <c:strRef>
              <c:f>HeadLine!$B$21:$B$22</c:f>
              <c:strCache>
                <c:ptCount val="1"/>
                <c:pt idx="0">
                  <c:v>F</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HeadLine!$A$23:$A$26</c:f>
              <c:strCache>
                <c:ptCount val="3"/>
                <c:pt idx="0">
                  <c:v>&lt;30</c:v>
                </c:pt>
                <c:pt idx="1">
                  <c:v>30-49</c:v>
                </c:pt>
                <c:pt idx="2">
                  <c:v>50+</c:v>
                </c:pt>
              </c:strCache>
            </c:strRef>
          </c:cat>
          <c:val>
            <c:numRef>
              <c:f>HeadLine!$B$23:$B$26</c:f>
              <c:numCache>
                <c:formatCode>0</c:formatCode>
                <c:ptCount val="3"/>
                <c:pt idx="0">
                  <c:v>172</c:v>
                </c:pt>
                <c:pt idx="1">
                  <c:v>81</c:v>
                </c:pt>
                <c:pt idx="2">
                  <c:v>44</c:v>
                </c:pt>
              </c:numCache>
            </c:numRef>
          </c:val>
          <c:extLst>
            <c:ext xmlns:c16="http://schemas.microsoft.com/office/drawing/2014/chart" uri="{C3380CC4-5D6E-409C-BE32-E72D297353CC}">
              <c16:uniqueId val="{00000000-77F7-47E5-8E6B-775EF0563DBE}"/>
            </c:ext>
          </c:extLst>
        </c:ser>
        <c:ser>
          <c:idx val="1"/>
          <c:order val="1"/>
          <c:tx>
            <c:strRef>
              <c:f>HeadLine!$C$21:$C$22</c:f>
              <c:strCache>
                <c:ptCount val="1"/>
                <c:pt idx="0">
                  <c:v>M</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HeadLine!$A$23:$A$26</c:f>
              <c:strCache>
                <c:ptCount val="3"/>
                <c:pt idx="0">
                  <c:v>&lt;30</c:v>
                </c:pt>
                <c:pt idx="1">
                  <c:v>30-49</c:v>
                </c:pt>
                <c:pt idx="2">
                  <c:v>50+</c:v>
                </c:pt>
              </c:strCache>
            </c:strRef>
          </c:cat>
          <c:val>
            <c:numRef>
              <c:f>HeadLine!$C$23:$C$26</c:f>
              <c:numCache>
                <c:formatCode>0</c:formatCode>
                <c:ptCount val="3"/>
                <c:pt idx="0">
                  <c:v>165</c:v>
                </c:pt>
                <c:pt idx="1">
                  <c:v>105</c:v>
                </c:pt>
                <c:pt idx="2">
                  <c:v>83</c:v>
                </c:pt>
              </c:numCache>
            </c:numRef>
          </c:val>
          <c:extLst>
            <c:ext xmlns:c16="http://schemas.microsoft.com/office/drawing/2014/chart" uri="{C3380CC4-5D6E-409C-BE32-E72D297353CC}">
              <c16:uniqueId val="{00000001-77F7-47E5-8E6B-775EF0563DBE}"/>
            </c:ext>
          </c:extLst>
        </c:ser>
        <c:dLbls>
          <c:dLblPos val="inEnd"/>
          <c:showLegendKey val="0"/>
          <c:showVal val="1"/>
          <c:showCatName val="0"/>
          <c:showSerName val="0"/>
          <c:showPercent val="0"/>
          <c:showBubbleSize val="0"/>
        </c:dLbls>
        <c:gapWidth val="50"/>
        <c:axId val="255263423"/>
        <c:axId val="255264255"/>
      </c:barChart>
      <c:catAx>
        <c:axId val="25526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264255"/>
        <c:crosses val="autoZero"/>
        <c:auto val="1"/>
        <c:lblAlgn val="ctr"/>
        <c:lblOffset val="100"/>
        <c:noMultiLvlLbl val="0"/>
      </c:catAx>
      <c:valAx>
        <c:axId val="255264255"/>
        <c:scaling>
          <c:orientation val="minMax"/>
        </c:scaling>
        <c:delete val="1"/>
        <c:axPos val="l"/>
        <c:numFmt formatCode="0" sourceLinked="1"/>
        <c:majorTickMark val="none"/>
        <c:minorTickMark val="none"/>
        <c:tickLblPos val="nextTo"/>
        <c:crossAx val="255263423"/>
        <c:crosses val="autoZero"/>
        <c:crossBetween val="between"/>
      </c:valAx>
      <c:spPr>
        <a:noFill/>
        <a:ln>
          <a:noFill/>
        </a:ln>
        <a:effectLst/>
      </c:spPr>
    </c:plotArea>
    <c:legend>
      <c:legendPos val="t"/>
      <c:layout>
        <c:manualLayout>
          <c:xMode val="edge"/>
          <c:yMode val="edge"/>
          <c:x val="0.76851450070289207"/>
          <c:y val="5.4824561403508769E-2"/>
          <c:w val="0.19568513688110967"/>
          <c:h val="0.185034189805221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[hr_dashboard.xlsx]Ethnicity!Ethnicity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 by Ethnic Group</a:t>
            </a:r>
          </a:p>
        </c:rich>
      </c:tx>
      <c:layout>
        <c:manualLayout>
          <c:xMode val="edge"/>
          <c:yMode val="edge"/>
          <c:x val="2.714566929133859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6187554680664915"/>
          <c:w val="0.90286351706036749"/>
          <c:h val="0.56184638378536012"/>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6B27-4B95-AC0F-794F81130BC2}"/>
            </c:ext>
          </c:extLst>
        </c:ser>
        <c:ser>
          <c:idx val="1"/>
          <c:order val="1"/>
          <c:tx>
            <c:strRef>
              <c:f>Ethnicity!$C$3:$C$4</c:f>
              <c:strCache>
                <c:ptCount val="1"/>
                <c:pt idx="0">
                  <c:v>PT</c:v>
                </c:pt>
              </c:strCache>
            </c:strRef>
          </c:tx>
          <c:spPr>
            <a:solidFill>
              <a:schemeClr val="accent2"/>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2-6B27-4B95-AC0F-794F81130BC2}"/>
            </c:ext>
          </c:extLst>
        </c:ser>
        <c:dLbls>
          <c:showLegendKey val="0"/>
          <c:showVal val="0"/>
          <c:showCatName val="0"/>
          <c:showSerName val="0"/>
          <c:showPercent val="0"/>
          <c:showBubbleSize val="0"/>
        </c:dLbls>
        <c:gapWidth val="219"/>
        <c:overlap val="-27"/>
        <c:axId val="1703611168"/>
        <c:axId val="1703613248"/>
      </c:barChart>
      <c:catAx>
        <c:axId val="170361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13248"/>
        <c:crosses val="autoZero"/>
        <c:auto val="1"/>
        <c:lblAlgn val="ctr"/>
        <c:lblOffset val="100"/>
        <c:noMultiLvlLbl val="0"/>
      </c:catAx>
      <c:valAx>
        <c:axId val="17036132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11168"/>
        <c:crosses val="autoZero"/>
        <c:crossBetween val="between"/>
      </c:valAx>
      <c:spPr>
        <a:noFill/>
        <a:ln>
          <a:noFill/>
        </a:ln>
        <a:effectLst/>
      </c:spPr>
    </c:plotArea>
    <c:legend>
      <c:legendPos val="t"/>
      <c:layout>
        <c:manualLayout>
          <c:xMode val="edge"/>
          <c:yMode val="edge"/>
          <c:x val="0.83223075240594913"/>
          <c:y val="2.8194444444444459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[hr_dashboard.xlsx]Separations!Separations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Separations</a:t>
            </a:r>
          </a:p>
        </c:rich>
      </c:tx>
      <c:layout>
        <c:manualLayout>
          <c:xMode val="edge"/>
          <c:yMode val="edge"/>
          <c:x val="1.5624890638670131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460992907801421E-2"/>
          <c:y val="0.20935277976616559"/>
          <c:w val="0.92907801418439717"/>
          <c:h val="0.65278155571462659"/>
        </c:manualLayout>
      </c:layout>
      <c:barChart>
        <c:barDir val="col"/>
        <c:grouping val="clustered"/>
        <c:varyColors val="0"/>
        <c:ser>
          <c:idx val="0"/>
          <c:order val="0"/>
          <c:tx>
            <c:strRef>
              <c:f>Separations!$B$3</c:f>
              <c:strCache>
                <c:ptCount val="1"/>
                <c:pt idx="0">
                  <c:v>Separations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AD75-4928-9286-B06E481501A5}"/>
            </c:ext>
          </c:extLst>
        </c:ser>
        <c:ser>
          <c:idx val="1"/>
          <c:order val="1"/>
          <c:tx>
            <c:strRef>
              <c:f>Separations!$C$3</c:f>
              <c:strCache>
                <c:ptCount val="1"/>
                <c:pt idx="0">
                  <c:v>Bad Hires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AD75-4928-9286-B06E481501A5}"/>
            </c:ext>
          </c:extLst>
        </c:ser>
        <c:dLbls>
          <c:dLblPos val="outEnd"/>
          <c:showLegendKey val="0"/>
          <c:showVal val="1"/>
          <c:showCatName val="0"/>
          <c:showSerName val="0"/>
          <c:showPercent val="0"/>
          <c:showBubbleSize val="0"/>
        </c:dLbls>
        <c:gapWidth val="50"/>
        <c:overlap val="100"/>
        <c:axId val="1166644208"/>
        <c:axId val="1166649200"/>
      </c:barChart>
      <c:catAx>
        <c:axId val="116664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649200"/>
        <c:crosses val="autoZero"/>
        <c:auto val="1"/>
        <c:lblAlgn val="ctr"/>
        <c:lblOffset val="100"/>
        <c:noMultiLvlLbl val="0"/>
      </c:catAx>
      <c:valAx>
        <c:axId val="1166649200"/>
        <c:scaling>
          <c:orientation val="minMax"/>
        </c:scaling>
        <c:delete val="1"/>
        <c:axPos val="l"/>
        <c:numFmt formatCode="#,##0" sourceLinked="1"/>
        <c:majorTickMark val="none"/>
        <c:minorTickMark val="none"/>
        <c:tickLblPos val="nextTo"/>
        <c:crossAx val="1166644208"/>
        <c:crosses val="autoZero"/>
        <c:crossBetween val="between"/>
      </c:valAx>
      <c:spPr>
        <a:noFill/>
        <a:ln>
          <a:noFill/>
        </a:ln>
        <a:effectLst/>
      </c:spPr>
    </c:plotArea>
    <c:legend>
      <c:legendPos val="l"/>
      <c:layout>
        <c:manualLayout>
          <c:xMode val="edge"/>
          <c:yMode val="edge"/>
          <c:x val="1.9342359767891684E-2"/>
          <c:y val="0.22098365545215939"/>
          <c:w val="0.19041487077171446"/>
          <c:h val="0.255683607730851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[hr_dashboard.xlsx]TermReason!TermReason</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a:t>
            </a:r>
            <a:r>
              <a:rPr lang="en-IN" baseline="0"/>
              <a:t> Reason</a:t>
            </a:r>
            <a:endParaRPr lang="en-IN"/>
          </a:p>
        </c:rich>
      </c:tx>
      <c:layout>
        <c:manualLayout>
          <c:xMode val="edge"/>
          <c:yMode val="edge"/>
          <c:x val="1.5624890638670131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460992907801421E-2"/>
          <c:y val="0.20935277976616559"/>
          <c:w val="0.92907801418439717"/>
          <c:h val="0.65278155571462659"/>
        </c:manualLayout>
      </c:layout>
      <c:barChart>
        <c:barDir val="col"/>
        <c:grouping val="clustered"/>
        <c:varyColors val="0"/>
        <c:ser>
          <c:idx val="0"/>
          <c:order val="0"/>
          <c:tx>
            <c:strRef>
              <c:f>TermReason!$B$3:$B$4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TermReason!$A$5:$A$9</c:f>
              <c:strCache>
                <c:ptCount val="4"/>
                <c:pt idx="0">
                  <c:v>2015</c:v>
                </c:pt>
                <c:pt idx="1">
                  <c:v>2016</c:v>
                </c:pt>
                <c:pt idx="2">
                  <c:v>2017</c:v>
                </c:pt>
                <c:pt idx="3">
                  <c:v>2018</c:v>
                </c:pt>
              </c:strCache>
            </c:strRef>
          </c:cat>
          <c:val>
            <c:numRef>
              <c:f>TermReason!$B$5:$B$9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6535-4A35-B55F-0B30769DA12B}"/>
            </c:ext>
          </c:extLst>
        </c:ser>
        <c:ser>
          <c:idx val="1"/>
          <c:order val="1"/>
          <c:tx>
            <c:strRef>
              <c:f>TermReason!$C$3:$C$4</c:f>
              <c:strCache>
                <c:ptCount val="1"/>
                <c:pt idx="0">
                  <c:v>Voluntary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TermReason!$A$5:$A$9</c:f>
              <c:strCache>
                <c:ptCount val="4"/>
                <c:pt idx="0">
                  <c:v>2015</c:v>
                </c:pt>
                <c:pt idx="1">
                  <c:v>2016</c:v>
                </c:pt>
                <c:pt idx="2">
                  <c:v>2017</c:v>
                </c:pt>
                <c:pt idx="3">
                  <c:v>2018</c:v>
                </c:pt>
              </c:strCache>
            </c:strRef>
          </c:cat>
          <c:val>
            <c:numRef>
              <c:f>TermReason!$C$5:$C$9</c:f>
              <c:numCache>
                <c:formatCode>#,##0</c:formatCode>
                <c:ptCount val="4"/>
                <c:pt idx="1">
                  <c:v>23</c:v>
                </c:pt>
                <c:pt idx="2">
                  <c:v>472</c:v>
                </c:pt>
                <c:pt idx="3">
                  <c:v>722</c:v>
                </c:pt>
              </c:numCache>
            </c:numRef>
          </c:val>
          <c:extLst>
            <c:ext xmlns:c16="http://schemas.microsoft.com/office/drawing/2014/chart" uri="{C3380CC4-5D6E-409C-BE32-E72D297353CC}">
              <c16:uniqueId val="{00000000-AAEE-4FD4-BFD3-DA945E2A784A}"/>
            </c:ext>
          </c:extLst>
        </c:ser>
        <c:dLbls>
          <c:dLblPos val="outEnd"/>
          <c:showLegendKey val="0"/>
          <c:showVal val="1"/>
          <c:showCatName val="0"/>
          <c:showSerName val="0"/>
          <c:showPercent val="0"/>
          <c:showBubbleSize val="0"/>
        </c:dLbls>
        <c:gapWidth val="50"/>
        <c:axId val="1166644208"/>
        <c:axId val="1166649200"/>
      </c:barChart>
      <c:catAx>
        <c:axId val="116664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649200"/>
        <c:crosses val="autoZero"/>
        <c:auto val="1"/>
        <c:lblAlgn val="ctr"/>
        <c:lblOffset val="100"/>
        <c:noMultiLvlLbl val="0"/>
      </c:catAx>
      <c:valAx>
        <c:axId val="1166649200"/>
        <c:scaling>
          <c:orientation val="minMax"/>
        </c:scaling>
        <c:delete val="1"/>
        <c:axPos val="l"/>
        <c:numFmt formatCode="#,##0" sourceLinked="1"/>
        <c:majorTickMark val="none"/>
        <c:minorTickMark val="none"/>
        <c:tickLblPos val="nextTo"/>
        <c:crossAx val="1166644208"/>
        <c:crosses val="autoZero"/>
        <c:crossBetween val="between"/>
      </c:valAx>
      <c:spPr>
        <a:noFill/>
        <a:ln>
          <a:noFill/>
        </a:ln>
        <a:effectLst/>
      </c:spPr>
    </c:plotArea>
    <c:legend>
      <c:legendPos val="l"/>
      <c:layout>
        <c:manualLayout>
          <c:xMode val="edge"/>
          <c:yMode val="edge"/>
          <c:x val="1.9342359767891684E-2"/>
          <c:y val="0.22098365545215939"/>
          <c:w val="0.18620803444056921"/>
          <c:h val="0.361744213791457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[hr_dashboard.xlsx]Region!Region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 by Region</a:t>
            </a:r>
          </a:p>
        </c:rich>
      </c:tx>
      <c:layout>
        <c:manualLayout>
          <c:xMode val="edge"/>
          <c:yMode val="edge"/>
          <c:x val="2.587489063867016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91072085279169"/>
          <c:y val="0.12778449251405649"/>
          <c:w val="0.7929005395438814"/>
          <c:h val="0.83083100786216624"/>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3644-49AC-B535-4DE511824261}"/>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3644-49AC-B535-4DE511824261}"/>
            </c:ext>
          </c:extLst>
        </c:ser>
        <c:dLbls>
          <c:dLblPos val="inEnd"/>
          <c:showLegendKey val="0"/>
          <c:showVal val="1"/>
          <c:showCatName val="0"/>
          <c:showSerName val="0"/>
          <c:showPercent val="0"/>
          <c:showBubbleSize val="0"/>
        </c:dLbls>
        <c:gapWidth val="50"/>
        <c:axId val="2145818848"/>
        <c:axId val="2145827584"/>
      </c:barChart>
      <c:catAx>
        <c:axId val="21458188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827584"/>
        <c:crosses val="autoZero"/>
        <c:auto val="1"/>
        <c:lblAlgn val="ctr"/>
        <c:lblOffset val="100"/>
        <c:noMultiLvlLbl val="0"/>
      </c:catAx>
      <c:valAx>
        <c:axId val="2145827584"/>
        <c:scaling>
          <c:orientation val="minMax"/>
        </c:scaling>
        <c:delete val="1"/>
        <c:axPos val="t"/>
        <c:numFmt formatCode="0" sourceLinked="1"/>
        <c:majorTickMark val="none"/>
        <c:minorTickMark val="none"/>
        <c:tickLblPos val="nextTo"/>
        <c:crossAx val="2145818848"/>
        <c:crosses val="autoZero"/>
        <c:crossBetween val="between"/>
      </c:valAx>
      <c:spPr>
        <a:noFill/>
        <a:ln>
          <a:noFill/>
        </a:ln>
        <a:effectLst/>
      </c:spPr>
    </c:plotArea>
    <c:legend>
      <c:legendPos val="t"/>
      <c:layout>
        <c:manualLayout>
          <c:xMode val="edge"/>
          <c:yMode val="edge"/>
          <c:x val="0.83500853018372689"/>
          <c:y val="3.7453703703703718E-2"/>
          <c:w val="0.14329424033128296"/>
          <c:h val="6.34880290076607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[hr_dashboard.xlsx]Tenure!Tenure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Tenure</a:t>
            </a:r>
            <a:r>
              <a:rPr lang="en-IN" baseline="0"/>
              <a:t> - Months</a:t>
            </a:r>
            <a:endParaRPr lang="en-IN"/>
          </a:p>
        </c:rich>
      </c:tx>
      <c:layout>
        <c:manualLayout>
          <c:xMode val="edge"/>
          <c:yMode val="edge"/>
          <c:x val="2.714566929133859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6187554680664915"/>
          <c:w val="0.90286351706036749"/>
          <c:h val="0.56184638378536012"/>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F00C-4E11-BA8C-1690EE9C7633}"/>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3-F00C-4E11-BA8C-1690EE9C7633}"/>
            </c:ext>
          </c:extLst>
        </c:ser>
        <c:dLbls>
          <c:showLegendKey val="0"/>
          <c:showVal val="0"/>
          <c:showCatName val="0"/>
          <c:showSerName val="0"/>
          <c:showPercent val="0"/>
          <c:showBubbleSize val="0"/>
        </c:dLbls>
        <c:gapWidth val="219"/>
        <c:overlap val="-27"/>
        <c:axId val="1703611168"/>
        <c:axId val="1703613248"/>
      </c:barChart>
      <c:catAx>
        <c:axId val="170361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13248"/>
        <c:crosses val="autoZero"/>
        <c:auto val="1"/>
        <c:lblAlgn val="ctr"/>
        <c:lblOffset val="100"/>
        <c:noMultiLvlLbl val="0"/>
      </c:catAx>
      <c:valAx>
        <c:axId val="17036132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11168"/>
        <c:crosses val="autoZero"/>
        <c:crossBetween val="between"/>
      </c:valAx>
      <c:spPr>
        <a:noFill/>
        <a:ln>
          <a:noFill/>
        </a:ln>
        <a:effectLst/>
      </c:spPr>
    </c:plotArea>
    <c:legend>
      <c:legendPos val="t"/>
      <c:layout>
        <c:manualLayout>
          <c:xMode val="edge"/>
          <c:yMode val="edge"/>
          <c:x val="0.83223075240594913"/>
          <c:y val="2.8194444444444459E-2"/>
          <c:w val="0.1282754282003409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[hr_dashboard.xlsx]Actives!Actives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Active employees</a:t>
            </a:r>
          </a:p>
        </c:rich>
      </c:tx>
      <c:layout>
        <c:manualLayout>
          <c:xMode val="edge"/>
          <c:yMode val="edge"/>
          <c:x val="3.3810316979608325E-2"/>
          <c:y val="1.43877547501043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56208671590467E-2"/>
          <c:y val="0.13872739865850103"/>
          <c:w val="0.89851486587432383"/>
          <c:h val="0.5504623354406587"/>
        </c:manualLayout>
      </c:layout>
      <c:barChart>
        <c:barDir val="col"/>
        <c:grouping val="clustered"/>
        <c:varyColors val="0"/>
        <c:ser>
          <c:idx val="0"/>
          <c:order val="0"/>
          <c:tx>
            <c:strRef>
              <c:f>Actives!$B$3</c:f>
              <c:strCache>
                <c:ptCount val="1"/>
                <c:pt idx="0">
                  <c:v>Active Employees</c:v>
                </c:pt>
              </c:strCache>
            </c:strRef>
          </c:tx>
          <c:spPr>
            <a:solidFill>
              <a:schemeClr val="accent6">
                <a:tint val="77000"/>
              </a:schemeClr>
            </a:solidFill>
            <a:ln>
              <a:noFill/>
            </a:ln>
            <a:effectLst/>
          </c:spPr>
          <c:invertIfNegative val="0"/>
          <c:cat>
            <c:multiLvlStrRef>
              <c:f>Actives!$A$4:$A$28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Actives!$B$4:$B$28</c:f>
              <c:numCache>
                <c:formatCode>0</c:formatCode>
                <c:ptCount val="16"/>
                <c:pt idx="0">
                  <c:v>229</c:v>
                </c:pt>
                <c:pt idx="1">
                  <c:v>251</c:v>
                </c:pt>
                <c:pt idx="2">
                  <c:v>275</c:v>
                </c:pt>
                <c:pt idx="3">
                  <c:v>300</c:v>
                </c:pt>
                <c:pt idx="4">
                  <c:v>338</c:v>
                </c:pt>
                <c:pt idx="5">
                  <c:v>361</c:v>
                </c:pt>
                <c:pt idx="6">
                  <c:v>403</c:v>
                </c:pt>
                <c:pt idx="7">
                  <c:v>467</c:v>
                </c:pt>
                <c:pt idx="8">
                  <c:v>449</c:v>
                </c:pt>
                <c:pt idx="9">
                  <c:v>458</c:v>
                </c:pt>
                <c:pt idx="10">
                  <c:v>494</c:v>
                </c:pt>
                <c:pt idx="11">
                  <c:v>505</c:v>
                </c:pt>
                <c:pt idx="12">
                  <c:v>525</c:v>
                </c:pt>
                <c:pt idx="13">
                  <c:v>633</c:v>
                </c:pt>
                <c:pt idx="14">
                  <c:v>648</c:v>
                </c:pt>
                <c:pt idx="15">
                  <c:v>650</c:v>
                </c:pt>
              </c:numCache>
            </c:numRef>
          </c:val>
          <c:extLst>
            <c:ext xmlns:c16="http://schemas.microsoft.com/office/drawing/2014/chart" uri="{C3380CC4-5D6E-409C-BE32-E72D297353CC}">
              <c16:uniqueId val="{00000000-FC26-4BD7-AB5F-3A9871A78D29}"/>
            </c:ext>
          </c:extLst>
        </c:ser>
        <c:ser>
          <c:idx val="1"/>
          <c:order val="1"/>
          <c:tx>
            <c:strRef>
              <c:f>Actives!$C$3</c:f>
              <c:strCache>
                <c:ptCount val="1"/>
                <c:pt idx="0">
                  <c:v>New Hires</c:v>
                </c:pt>
              </c:strCache>
            </c:strRef>
          </c:tx>
          <c:spPr>
            <a:solidFill>
              <a:schemeClr val="accent6">
                <a:shade val="76000"/>
              </a:schemeClr>
            </a:solidFill>
            <a:ln>
              <a:noFill/>
            </a:ln>
            <a:effectLst/>
          </c:spPr>
          <c:invertIfNegative val="0"/>
          <c:cat>
            <c:multiLvlStrRef>
              <c:f>Actives!$A$4:$A$28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Actives!$C$4:$C$28</c:f>
              <c:numCache>
                <c:formatCode>0</c:formatCode>
                <c:ptCount val="16"/>
                <c:pt idx="0">
                  <c:v>3</c:v>
                </c:pt>
                <c:pt idx="1">
                  <c:v>21</c:v>
                </c:pt>
                <c:pt idx="2">
                  <c:v>24</c:v>
                </c:pt>
                <c:pt idx="3">
                  <c:v>30</c:v>
                </c:pt>
                <c:pt idx="4">
                  <c:v>37</c:v>
                </c:pt>
                <c:pt idx="5">
                  <c:v>22</c:v>
                </c:pt>
                <c:pt idx="6">
                  <c:v>47</c:v>
                </c:pt>
                <c:pt idx="7">
                  <c:v>74</c:v>
                </c:pt>
                <c:pt idx="8">
                  <c:v>66</c:v>
                </c:pt>
                <c:pt idx="9">
                  <c:v>114</c:v>
                </c:pt>
                <c:pt idx="10">
                  <c:v>176</c:v>
                </c:pt>
                <c:pt idx="11">
                  <c:v>130</c:v>
                </c:pt>
                <c:pt idx="12">
                  <c:v>127</c:v>
                </c:pt>
                <c:pt idx="13">
                  <c:v>298</c:v>
                </c:pt>
                <c:pt idx="14">
                  <c:v>278</c:v>
                </c:pt>
                <c:pt idx="15">
                  <c:v>149</c:v>
                </c:pt>
              </c:numCache>
            </c:numRef>
          </c:val>
          <c:extLst>
            <c:ext xmlns:c16="http://schemas.microsoft.com/office/drawing/2014/chart" uri="{C3380CC4-5D6E-409C-BE32-E72D297353CC}">
              <c16:uniqueId val="{00000001-FC26-4BD7-AB5F-3A9871A78D29}"/>
            </c:ext>
          </c:extLst>
        </c:ser>
        <c:dLbls>
          <c:showLegendKey val="0"/>
          <c:showVal val="0"/>
          <c:showCatName val="0"/>
          <c:showSerName val="0"/>
          <c:showPercent val="0"/>
          <c:showBubbleSize val="0"/>
        </c:dLbls>
        <c:gapWidth val="50"/>
        <c:overlap val="100"/>
        <c:axId val="1925610288"/>
        <c:axId val="1925608624"/>
      </c:barChart>
      <c:catAx>
        <c:axId val="192561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608624"/>
        <c:crosses val="autoZero"/>
        <c:auto val="1"/>
        <c:lblAlgn val="ctr"/>
        <c:lblOffset val="100"/>
        <c:noMultiLvlLbl val="0"/>
      </c:catAx>
      <c:valAx>
        <c:axId val="19256086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610288"/>
        <c:crosses val="autoZero"/>
        <c:crossBetween val="between"/>
      </c:valAx>
      <c:spPr>
        <a:noFill/>
        <a:ln>
          <a:noFill/>
        </a:ln>
        <a:effectLst/>
      </c:spPr>
    </c:plotArea>
    <c:legend>
      <c:legendPos val="t"/>
      <c:layout>
        <c:manualLayout>
          <c:xMode val="edge"/>
          <c:yMode val="edge"/>
          <c:x val="0.7214486270611522"/>
          <c:y val="2.8194444444444459E-2"/>
          <c:w val="0.2456075810907087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[hr_dashboard.xlsx]Ethnicity!Ethnicity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 by Ethnic Group</a:t>
            </a:r>
          </a:p>
        </c:rich>
      </c:tx>
      <c:layout>
        <c:manualLayout>
          <c:xMode val="edge"/>
          <c:yMode val="edge"/>
          <c:x val="5.77012248468941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6187554680664915"/>
          <c:w val="0.90286351706036749"/>
          <c:h val="0.56184638378536012"/>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7A68-46B0-A6EF-6F1BD887D334}"/>
            </c:ext>
          </c:extLst>
        </c:ser>
        <c:ser>
          <c:idx val="1"/>
          <c:order val="1"/>
          <c:tx>
            <c:strRef>
              <c:f>Ethnicity!$C$3:$C$4</c:f>
              <c:strCache>
                <c:ptCount val="1"/>
                <c:pt idx="0">
                  <c:v>PT</c:v>
                </c:pt>
              </c:strCache>
            </c:strRef>
          </c:tx>
          <c:spPr>
            <a:solidFill>
              <a:schemeClr val="accent2"/>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7A68-46B0-A6EF-6F1BD887D334}"/>
            </c:ext>
          </c:extLst>
        </c:ser>
        <c:dLbls>
          <c:showLegendKey val="0"/>
          <c:showVal val="0"/>
          <c:showCatName val="0"/>
          <c:showSerName val="0"/>
          <c:showPercent val="0"/>
          <c:showBubbleSize val="0"/>
        </c:dLbls>
        <c:gapWidth val="219"/>
        <c:overlap val="-27"/>
        <c:axId val="1703611168"/>
        <c:axId val="1703613248"/>
      </c:barChart>
      <c:catAx>
        <c:axId val="170361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13248"/>
        <c:crosses val="autoZero"/>
        <c:auto val="1"/>
        <c:lblAlgn val="ctr"/>
        <c:lblOffset val="100"/>
        <c:noMultiLvlLbl val="0"/>
      </c:catAx>
      <c:valAx>
        <c:axId val="17036132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11168"/>
        <c:crosses val="autoZero"/>
        <c:crossBetween val="between"/>
      </c:valAx>
      <c:spPr>
        <a:noFill/>
        <a:ln>
          <a:noFill/>
        </a:ln>
        <a:effectLst/>
      </c:spPr>
    </c:plotArea>
    <c:legend>
      <c:legendPos val="t"/>
      <c:layout>
        <c:manualLayout>
          <c:xMode val="edge"/>
          <c:yMode val="edge"/>
          <c:x val="0.83223075240594913"/>
          <c:y val="2.8194444444444459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[hr_dashboard.xlsx]Region!Region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 by Region</a:t>
            </a:r>
          </a:p>
        </c:rich>
      </c:tx>
      <c:layout>
        <c:manualLayout>
          <c:xMode val="edge"/>
          <c:yMode val="edge"/>
          <c:x val="7.3493938257717786E-2"/>
          <c:y val="2.77776803512033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91072085279169"/>
          <c:y val="0.12778449251405649"/>
          <c:w val="0.7929005395438814"/>
          <c:h val="0.83083100786216624"/>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9E93-4FFF-AD88-EA61A0AE2348}"/>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9E93-4FFF-AD88-EA61A0AE2348}"/>
            </c:ext>
          </c:extLst>
        </c:ser>
        <c:dLbls>
          <c:dLblPos val="inEnd"/>
          <c:showLegendKey val="0"/>
          <c:showVal val="1"/>
          <c:showCatName val="0"/>
          <c:showSerName val="0"/>
          <c:showPercent val="0"/>
          <c:showBubbleSize val="0"/>
        </c:dLbls>
        <c:gapWidth val="50"/>
        <c:axId val="2145818848"/>
        <c:axId val="2145827584"/>
      </c:barChart>
      <c:catAx>
        <c:axId val="21458188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827584"/>
        <c:crosses val="autoZero"/>
        <c:auto val="1"/>
        <c:lblAlgn val="ctr"/>
        <c:lblOffset val="100"/>
        <c:noMultiLvlLbl val="0"/>
      </c:catAx>
      <c:valAx>
        <c:axId val="2145827584"/>
        <c:scaling>
          <c:orientation val="minMax"/>
        </c:scaling>
        <c:delete val="1"/>
        <c:axPos val="t"/>
        <c:numFmt formatCode="0" sourceLinked="1"/>
        <c:majorTickMark val="none"/>
        <c:minorTickMark val="none"/>
        <c:tickLblPos val="nextTo"/>
        <c:crossAx val="2145818848"/>
        <c:crosses val="autoZero"/>
        <c:crossBetween val="between"/>
      </c:valAx>
      <c:spPr>
        <a:noFill/>
        <a:ln>
          <a:noFill/>
        </a:ln>
        <a:effectLst/>
      </c:spPr>
    </c:plotArea>
    <c:legend>
      <c:legendPos val="t"/>
      <c:layout>
        <c:manualLayout>
          <c:xMode val="edge"/>
          <c:yMode val="edge"/>
          <c:x val="0.68134435323244158"/>
          <c:y val="3.7453609115187136E-2"/>
          <c:w val="0.27331800723491123"/>
          <c:h val="6.34880290076607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[hr_dashboard.xlsx]Tenure!Tenure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Tenure</a:t>
            </a:r>
            <a:r>
              <a:rPr lang="en-IN" baseline="0"/>
              <a:t> - Months</a:t>
            </a:r>
            <a:endParaRPr lang="en-IN"/>
          </a:p>
        </c:rich>
      </c:tx>
      <c:layout>
        <c:manualLayout>
          <c:xMode val="edge"/>
          <c:yMode val="edge"/>
          <c:x val="6.5774541120590307E-2"/>
          <c:y val="2.77778747723053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6187554680664915"/>
          <c:w val="0.90286351706036749"/>
          <c:h val="0.56184638378536012"/>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694B-40AA-A2E3-354A8EC6A3F7}"/>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694B-40AA-A2E3-354A8EC6A3F7}"/>
            </c:ext>
          </c:extLst>
        </c:ser>
        <c:dLbls>
          <c:showLegendKey val="0"/>
          <c:showVal val="0"/>
          <c:showCatName val="0"/>
          <c:showSerName val="0"/>
          <c:showPercent val="0"/>
          <c:showBubbleSize val="0"/>
        </c:dLbls>
        <c:gapWidth val="219"/>
        <c:overlap val="-27"/>
        <c:axId val="1703611168"/>
        <c:axId val="1703613248"/>
      </c:barChart>
      <c:catAx>
        <c:axId val="170361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13248"/>
        <c:crosses val="autoZero"/>
        <c:auto val="1"/>
        <c:lblAlgn val="ctr"/>
        <c:lblOffset val="100"/>
        <c:noMultiLvlLbl val="0"/>
      </c:catAx>
      <c:valAx>
        <c:axId val="17036132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11168"/>
        <c:crosses val="autoZero"/>
        <c:crossBetween val="between"/>
      </c:valAx>
      <c:spPr>
        <a:noFill/>
        <a:ln>
          <a:noFill/>
        </a:ln>
        <a:effectLst/>
      </c:spPr>
    </c:plotArea>
    <c:legend>
      <c:legendPos val="t"/>
      <c:layout>
        <c:manualLayout>
          <c:xMode val="edge"/>
          <c:yMode val="edge"/>
          <c:x val="0.83223075240594913"/>
          <c:y val="2.8194444444444459E-2"/>
          <c:w val="0.1282754282003409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[hr_dashboard.xlsx]TermReason!TermReason</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a:t>
            </a:r>
            <a:r>
              <a:rPr lang="en-IN" baseline="0"/>
              <a:t> Reason</a:t>
            </a:r>
            <a:endParaRPr lang="en-IN"/>
          </a:p>
        </c:rich>
      </c:tx>
      <c:layout>
        <c:manualLayout>
          <c:xMode val="edge"/>
          <c:yMode val="edge"/>
          <c:x val="6.9292042877466792E-2"/>
          <c:y val="3.53537341923168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460992907801421E-2"/>
          <c:y val="0.20935277976616559"/>
          <c:w val="0.92907801418439717"/>
          <c:h val="0.65278155571462659"/>
        </c:manualLayout>
      </c:layout>
      <c:barChart>
        <c:barDir val="col"/>
        <c:grouping val="clustered"/>
        <c:varyColors val="0"/>
        <c:ser>
          <c:idx val="0"/>
          <c:order val="0"/>
          <c:tx>
            <c:strRef>
              <c:f>TermReason!$B$3:$B$4</c:f>
              <c:strCache>
                <c:ptCount val="1"/>
                <c:pt idx="0">
                  <c:v>Involuntary</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TermReason!$A$5:$A$9</c:f>
              <c:strCache>
                <c:ptCount val="4"/>
                <c:pt idx="0">
                  <c:v>2015</c:v>
                </c:pt>
                <c:pt idx="1">
                  <c:v>2016</c:v>
                </c:pt>
                <c:pt idx="2">
                  <c:v>2017</c:v>
                </c:pt>
                <c:pt idx="3">
                  <c:v>2018</c:v>
                </c:pt>
              </c:strCache>
            </c:strRef>
          </c:cat>
          <c:val>
            <c:numRef>
              <c:f>TermReason!$B$5:$B$9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CDAE-4DC8-BDFC-767B0C200669}"/>
            </c:ext>
          </c:extLst>
        </c:ser>
        <c:ser>
          <c:idx val="1"/>
          <c:order val="1"/>
          <c:tx>
            <c:strRef>
              <c:f>TermReason!$C$3:$C$4</c:f>
              <c:strCache>
                <c:ptCount val="1"/>
                <c:pt idx="0">
                  <c:v>Voluntary</c:v>
                </c:pt>
              </c:strCache>
            </c:strRef>
          </c:tx>
          <c:spPr>
            <a:solidFill>
              <a:schemeClr val="accent4">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TermReason!$A$5:$A$9</c:f>
              <c:strCache>
                <c:ptCount val="4"/>
                <c:pt idx="0">
                  <c:v>2015</c:v>
                </c:pt>
                <c:pt idx="1">
                  <c:v>2016</c:v>
                </c:pt>
                <c:pt idx="2">
                  <c:v>2017</c:v>
                </c:pt>
                <c:pt idx="3">
                  <c:v>2018</c:v>
                </c:pt>
              </c:strCache>
            </c:strRef>
          </c:cat>
          <c:val>
            <c:numRef>
              <c:f>TermReason!$C$5:$C$9</c:f>
              <c:numCache>
                <c:formatCode>#,##0</c:formatCode>
                <c:ptCount val="4"/>
                <c:pt idx="1">
                  <c:v>23</c:v>
                </c:pt>
                <c:pt idx="2">
                  <c:v>472</c:v>
                </c:pt>
                <c:pt idx="3">
                  <c:v>722</c:v>
                </c:pt>
              </c:numCache>
            </c:numRef>
          </c:val>
          <c:extLst>
            <c:ext xmlns:c16="http://schemas.microsoft.com/office/drawing/2014/chart" uri="{C3380CC4-5D6E-409C-BE32-E72D297353CC}">
              <c16:uniqueId val="{00000001-6D9D-4A48-8FA9-6DF89AF01B7A}"/>
            </c:ext>
          </c:extLst>
        </c:ser>
        <c:dLbls>
          <c:dLblPos val="outEnd"/>
          <c:showLegendKey val="0"/>
          <c:showVal val="1"/>
          <c:showCatName val="0"/>
          <c:showSerName val="0"/>
          <c:showPercent val="0"/>
          <c:showBubbleSize val="0"/>
        </c:dLbls>
        <c:gapWidth val="50"/>
        <c:axId val="1166644208"/>
        <c:axId val="1166649200"/>
      </c:barChart>
      <c:catAx>
        <c:axId val="116664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649200"/>
        <c:crosses val="autoZero"/>
        <c:auto val="1"/>
        <c:lblAlgn val="ctr"/>
        <c:lblOffset val="100"/>
        <c:noMultiLvlLbl val="0"/>
      </c:catAx>
      <c:valAx>
        <c:axId val="1166649200"/>
        <c:scaling>
          <c:orientation val="minMax"/>
        </c:scaling>
        <c:delete val="1"/>
        <c:axPos val="l"/>
        <c:numFmt formatCode="#,##0" sourceLinked="1"/>
        <c:majorTickMark val="none"/>
        <c:minorTickMark val="none"/>
        <c:tickLblPos val="nextTo"/>
        <c:crossAx val="1166644208"/>
        <c:crosses val="autoZero"/>
        <c:crossBetween val="between"/>
      </c:valAx>
      <c:spPr>
        <a:noFill/>
        <a:ln>
          <a:noFill/>
        </a:ln>
        <a:effectLst/>
      </c:spPr>
    </c:plotArea>
    <c:legend>
      <c:legendPos val="l"/>
      <c:layout>
        <c:manualLayout>
          <c:xMode val="edge"/>
          <c:yMode val="edge"/>
          <c:x val="1.9342359767891684E-2"/>
          <c:y val="0.22098365545215939"/>
          <c:w val="0.17221744866864808"/>
          <c:h val="0.255683607730851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[hr_dashboard.xlsx]Separations!Separations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Separations</a:t>
            </a:r>
          </a:p>
        </c:rich>
      </c:tx>
      <c:layout>
        <c:manualLayout>
          <c:xMode val="edge"/>
          <c:yMode val="edge"/>
          <c:x val="6.622023809523809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460992907801421E-2"/>
          <c:y val="0.20935277976616559"/>
          <c:w val="0.92907801418439717"/>
          <c:h val="0.65278155571462659"/>
        </c:manualLayout>
      </c:layout>
      <c:barChart>
        <c:barDir val="col"/>
        <c:grouping val="clustered"/>
        <c:varyColors val="0"/>
        <c:ser>
          <c:idx val="0"/>
          <c:order val="0"/>
          <c:tx>
            <c:strRef>
              <c:f>Separations!$B$3</c:f>
              <c:strCache>
                <c:ptCount val="1"/>
                <c:pt idx="0">
                  <c:v>Separations</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7D2B-4EB3-AB99-20B80DF5F85A}"/>
            </c:ext>
          </c:extLst>
        </c:ser>
        <c:ser>
          <c:idx val="1"/>
          <c:order val="1"/>
          <c:tx>
            <c:strRef>
              <c:f>Separations!$C$3</c:f>
              <c:strCache>
                <c:ptCount val="1"/>
                <c:pt idx="0">
                  <c:v>Bad Hires</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7D2B-4EB3-AB99-20B80DF5F85A}"/>
            </c:ext>
          </c:extLst>
        </c:ser>
        <c:dLbls>
          <c:dLblPos val="outEnd"/>
          <c:showLegendKey val="0"/>
          <c:showVal val="1"/>
          <c:showCatName val="0"/>
          <c:showSerName val="0"/>
          <c:showPercent val="0"/>
          <c:showBubbleSize val="0"/>
        </c:dLbls>
        <c:gapWidth val="50"/>
        <c:overlap val="100"/>
        <c:axId val="1166644208"/>
        <c:axId val="1166649200"/>
      </c:barChart>
      <c:catAx>
        <c:axId val="116664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649200"/>
        <c:crosses val="autoZero"/>
        <c:auto val="1"/>
        <c:lblAlgn val="ctr"/>
        <c:lblOffset val="100"/>
        <c:noMultiLvlLbl val="0"/>
      </c:catAx>
      <c:valAx>
        <c:axId val="1166649200"/>
        <c:scaling>
          <c:orientation val="minMax"/>
        </c:scaling>
        <c:delete val="1"/>
        <c:axPos val="l"/>
        <c:numFmt formatCode="#,##0" sourceLinked="1"/>
        <c:majorTickMark val="none"/>
        <c:minorTickMark val="none"/>
        <c:tickLblPos val="nextTo"/>
        <c:crossAx val="1166644208"/>
        <c:crosses val="autoZero"/>
        <c:crossBetween val="between"/>
      </c:valAx>
      <c:spPr>
        <a:noFill/>
        <a:ln>
          <a:noFill/>
        </a:ln>
        <a:effectLst/>
      </c:spPr>
    </c:plotArea>
    <c:legend>
      <c:legendPos val="l"/>
      <c:layout>
        <c:manualLayout>
          <c:xMode val="edge"/>
          <c:yMode val="edge"/>
          <c:x val="1.9342359767891684E-2"/>
          <c:y val="0.22098365545215939"/>
          <c:w val="0.19041487077171446"/>
          <c:h val="0.255683607730851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[hr_dashboard.xlsx]HeadLine!Age</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759545923632609E-2"/>
          <c:y val="0.10050853018372702"/>
          <c:w val="0.88648090815273473"/>
          <c:h val="0.62222181811569166"/>
        </c:manualLayout>
      </c:layout>
      <c:barChart>
        <c:barDir val="col"/>
        <c:grouping val="clustered"/>
        <c:varyColors val="0"/>
        <c:ser>
          <c:idx val="0"/>
          <c:order val="0"/>
          <c:tx>
            <c:strRef>
              <c:f>HeadLine!$B$21:$B$22</c:f>
              <c:strCache>
                <c:ptCount val="1"/>
                <c:pt idx="0">
                  <c:v>F</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HeadLine!$A$23:$A$26</c:f>
              <c:strCache>
                <c:ptCount val="3"/>
                <c:pt idx="0">
                  <c:v>&lt;30</c:v>
                </c:pt>
                <c:pt idx="1">
                  <c:v>30-49</c:v>
                </c:pt>
                <c:pt idx="2">
                  <c:v>50+</c:v>
                </c:pt>
              </c:strCache>
            </c:strRef>
          </c:cat>
          <c:val>
            <c:numRef>
              <c:f>HeadLine!$B$23:$B$26</c:f>
              <c:numCache>
                <c:formatCode>0</c:formatCode>
                <c:ptCount val="3"/>
                <c:pt idx="0">
                  <c:v>172</c:v>
                </c:pt>
                <c:pt idx="1">
                  <c:v>81</c:v>
                </c:pt>
                <c:pt idx="2">
                  <c:v>44</c:v>
                </c:pt>
              </c:numCache>
            </c:numRef>
          </c:val>
          <c:extLst>
            <c:ext xmlns:c16="http://schemas.microsoft.com/office/drawing/2014/chart" uri="{C3380CC4-5D6E-409C-BE32-E72D297353CC}">
              <c16:uniqueId val="{00000000-6D78-449A-B906-B570F2C27B5F}"/>
            </c:ext>
          </c:extLst>
        </c:ser>
        <c:ser>
          <c:idx val="1"/>
          <c:order val="1"/>
          <c:tx>
            <c:strRef>
              <c:f>HeadLine!$C$21:$C$22</c:f>
              <c:strCache>
                <c:ptCount val="1"/>
                <c:pt idx="0">
                  <c:v>M</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HeadLine!$A$23:$A$26</c:f>
              <c:strCache>
                <c:ptCount val="3"/>
                <c:pt idx="0">
                  <c:v>&lt;30</c:v>
                </c:pt>
                <c:pt idx="1">
                  <c:v>30-49</c:v>
                </c:pt>
                <c:pt idx="2">
                  <c:v>50+</c:v>
                </c:pt>
              </c:strCache>
            </c:strRef>
          </c:cat>
          <c:val>
            <c:numRef>
              <c:f>HeadLine!$C$23:$C$26</c:f>
              <c:numCache>
                <c:formatCode>0</c:formatCode>
                <c:ptCount val="3"/>
                <c:pt idx="0">
                  <c:v>165</c:v>
                </c:pt>
                <c:pt idx="1">
                  <c:v>105</c:v>
                </c:pt>
                <c:pt idx="2">
                  <c:v>83</c:v>
                </c:pt>
              </c:numCache>
            </c:numRef>
          </c:val>
          <c:extLst>
            <c:ext xmlns:c16="http://schemas.microsoft.com/office/drawing/2014/chart" uri="{C3380CC4-5D6E-409C-BE32-E72D297353CC}">
              <c16:uniqueId val="{00000001-6D78-449A-B906-B570F2C27B5F}"/>
            </c:ext>
          </c:extLst>
        </c:ser>
        <c:dLbls>
          <c:dLblPos val="inEnd"/>
          <c:showLegendKey val="0"/>
          <c:showVal val="1"/>
          <c:showCatName val="0"/>
          <c:showSerName val="0"/>
          <c:showPercent val="0"/>
          <c:showBubbleSize val="0"/>
        </c:dLbls>
        <c:gapWidth val="50"/>
        <c:axId val="255263423"/>
        <c:axId val="255264255"/>
      </c:barChart>
      <c:catAx>
        <c:axId val="25526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264255"/>
        <c:crosses val="autoZero"/>
        <c:auto val="1"/>
        <c:lblAlgn val="ctr"/>
        <c:lblOffset val="100"/>
        <c:noMultiLvlLbl val="0"/>
      </c:catAx>
      <c:valAx>
        <c:axId val="255264255"/>
        <c:scaling>
          <c:orientation val="minMax"/>
        </c:scaling>
        <c:delete val="1"/>
        <c:axPos val="l"/>
        <c:numFmt formatCode="0" sourceLinked="1"/>
        <c:majorTickMark val="none"/>
        <c:minorTickMark val="none"/>
        <c:tickLblPos val="nextTo"/>
        <c:crossAx val="255263423"/>
        <c:crosses val="autoZero"/>
        <c:crossBetween val="between"/>
      </c:valAx>
      <c:spPr>
        <a:noFill/>
        <a:ln>
          <a:noFill/>
        </a:ln>
        <a:effectLst/>
      </c:spPr>
    </c:plotArea>
    <c:legend>
      <c:legendPos val="t"/>
      <c:layout>
        <c:manualLayout>
          <c:xMode val="edge"/>
          <c:yMode val="edge"/>
          <c:x val="0.76851450070289207"/>
          <c:y val="5.4824561403508769E-2"/>
          <c:w val="0.19568513688110967"/>
          <c:h val="0.185034189805221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[hr_dashboard.xlsx]Actives!Actives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Active employees</a:t>
            </a:r>
          </a:p>
        </c:rich>
      </c:tx>
      <c:layout>
        <c:manualLayout>
          <c:xMode val="edge"/>
          <c:yMode val="edge"/>
          <c:x val="6.8197870615010498E-3"/>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56208671590467E-2"/>
          <c:y val="0.13872739865850103"/>
          <c:w val="0.89851486587432383"/>
          <c:h val="0.5504623354406587"/>
        </c:manualLayout>
      </c:layout>
      <c:barChart>
        <c:barDir val="col"/>
        <c:grouping val="clustered"/>
        <c:varyColors val="0"/>
        <c:ser>
          <c:idx val="0"/>
          <c:order val="0"/>
          <c:tx>
            <c:strRef>
              <c:f>Actives!$B$3</c:f>
              <c:strCache>
                <c:ptCount val="1"/>
                <c:pt idx="0">
                  <c:v>Active Employees</c:v>
                </c:pt>
              </c:strCache>
            </c:strRef>
          </c:tx>
          <c:spPr>
            <a:solidFill>
              <a:schemeClr val="accent1"/>
            </a:solidFill>
            <a:ln>
              <a:noFill/>
            </a:ln>
            <a:effectLst/>
          </c:spPr>
          <c:invertIfNegative val="0"/>
          <c:cat>
            <c:multiLvlStrRef>
              <c:f>Actives!$A$4:$A$28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Actives!$B$4:$B$28</c:f>
              <c:numCache>
                <c:formatCode>0</c:formatCode>
                <c:ptCount val="16"/>
                <c:pt idx="0">
                  <c:v>229</c:v>
                </c:pt>
                <c:pt idx="1">
                  <c:v>251</c:v>
                </c:pt>
                <c:pt idx="2">
                  <c:v>275</c:v>
                </c:pt>
                <c:pt idx="3">
                  <c:v>300</c:v>
                </c:pt>
                <c:pt idx="4">
                  <c:v>338</c:v>
                </c:pt>
                <c:pt idx="5">
                  <c:v>361</c:v>
                </c:pt>
                <c:pt idx="6">
                  <c:v>403</c:v>
                </c:pt>
                <c:pt idx="7">
                  <c:v>467</c:v>
                </c:pt>
                <c:pt idx="8">
                  <c:v>449</c:v>
                </c:pt>
                <c:pt idx="9">
                  <c:v>458</c:v>
                </c:pt>
                <c:pt idx="10">
                  <c:v>494</c:v>
                </c:pt>
                <c:pt idx="11">
                  <c:v>505</c:v>
                </c:pt>
                <c:pt idx="12">
                  <c:v>525</c:v>
                </c:pt>
                <c:pt idx="13">
                  <c:v>633</c:v>
                </c:pt>
                <c:pt idx="14">
                  <c:v>648</c:v>
                </c:pt>
                <c:pt idx="15">
                  <c:v>650</c:v>
                </c:pt>
              </c:numCache>
            </c:numRef>
          </c:val>
          <c:extLst>
            <c:ext xmlns:c16="http://schemas.microsoft.com/office/drawing/2014/chart" uri="{C3380CC4-5D6E-409C-BE32-E72D297353CC}">
              <c16:uniqueId val="{00000000-640E-4BC5-B862-68AF74489D89}"/>
            </c:ext>
          </c:extLst>
        </c:ser>
        <c:ser>
          <c:idx val="1"/>
          <c:order val="1"/>
          <c:tx>
            <c:strRef>
              <c:f>Actives!$C$3</c:f>
              <c:strCache>
                <c:ptCount val="1"/>
                <c:pt idx="0">
                  <c:v>New Hires</c:v>
                </c:pt>
              </c:strCache>
            </c:strRef>
          </c:tx>
          <c:spPr>
            <a:solidFill>
              <a:schemeClr val="accent2"/>
            </a:solidFill>
            <a:ln>
              <a:noFill/>
            </a:ln>
            <a:effectLst/>
          </c:spPr>
          <c:invertIfNegative val="0"/>
          <c:cat>
            <c:multiLvlStrRef>
              <c:f>Actives!$A$4:$A$28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Actives!$C$4:$C$28</c:f>
              <c:numCache>
                <c:formatCode>0</c:formatCode>
                <c:ptCount val="16"/>
                <c:pt idx="0">
                  <c:v>3</c:v>
                </c:pt>
                <c:pt idx="1">
                  <c:v>21</c:v>
                </c:pt>
                <c:pt idx="2">
                  <c:v>24</c:v>
                </c:pt>
                <c:pt idx="3">
                  <c:v>30</c:v>
                </c:pt>
                <c:pt idx="4">
                  <c:v>37</c:v>
                </c:pt>
                <c:pt idx="5">
                  <c:v>22</c:v>
                </c:pt>
                <c:pt idx="6">
                  <c:v>47</c:v>
                </c:pt>
                <c:pt idx="7">
                  <c:v>74</c:v>
                </c:pt>
                <c:pt idx="8">
                  <c:v>66</c:v>
                </c:pt>
                <c:pt idx="9">
                  <c:v>114</c:v>
                </c:pt>
                <c:pt idx="10">
                  <c:v>176</c:v>
                </c:pt>
                <c:pt idx="11">
                  <c:v>130</c:v>
                </c:pt>
                <c:pt idx="12">
                  <c:v>127</c:v>
                </c:pt>
                <c:pt idx="13">
                  <c:v>298</c:v>
                </c:pt>
                <c:pt idx="14">
                  <c:v>278</c:v>
                </c:pt>
                <c:pt idx="15">
                  <c:v>149</c:v>
                </c:pt>
              </c:numCache>
            </c:numRef>
          </c:val>
          <c:extLst>
            <c:ext xmlns:c16="http://schemas.microsoft.com/office/drawing/2014/chart" uri="{C3380CC4-5D6E-409C-BE32-E72D297353CC}">
              <c16:uniqueId val="{00000001-640E-4BC5-B862-68AF74489D89}"/>
            </c:ext>
          </c:extLst>
        </c:ser>
        <c:dLbls>
          <c:showLegendKey val="0"/>
          <c:showVal val="0"/>
          <c:showCatName val="0"/>
          <c:showSerName val="0"/>
          <c:showPercent val="0"/>
          <c:showBubbleSize val="0"/>
        </c:dLbls>
        <c:gapWidth val="50"/>
        <c:overlap val="100"/>
        <c:axId val="1925610288"/>
        <c:axId val="1925608624"/>
      </c:barChart>
      <c:catAx>
        <c:axId val="192561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608624"/>
        <c:crosses val="autoZero"/>
        <c:auto val="1"/>
        <c:lblAlgn val="ctr"/>
        <c:lblOffset val="100"/>
        <c:noMultiLvlLbl val="0"/>
      </c:catAx>
      <c:valAx>
        <c:axId val="19256086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610288"/>
        <c:crosses val="autoZero"/>
        <c:crossBetween val="between"/>
      </c:valAx>
      <c:spPr>
        <a:noFill/>
        <a:ln>
          <a:noFill/>
        </a:ln>
        <a:effectLst/>
      </c:spPr>
    </c:plotArea>
    <c:legend>
      <c:legendPos val="t"/>
      <c:layout>
        <c:manualLayout>
          <c:xMode val="edge"/>
          <c:yMode val="edge"/>
          <c:x val="0.7214486270611522"/>
          <c:y val="2.8194444444444459E-2"/>
          <c:w val="0.2456075810907087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Reversed" id="23">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2.svg"/><Relationship Id="rId18" Type="http://schemas.openxmlformats.org/officeDocument/2006/relationships/chart" Target="../charts/chart2.xml"/><Relationship Id="rId26" Type="http://schemas.openxmlformats.org/officeDocument/2006/relationships/image" Target="../media/image20.svg"/><Relationship Id="rId3" Type="http://schemas.openxmlformats.org/officeDocument/2006/relationships/image" Target="../media/image3.png"/><Relationship Id="rId21" Type="http://schemas.openxmlformats.org/officeDocument/2006/relationships/chart" Target="../charts/chart5.xml"/><Relationship Id="rId34" Type="http://schemas.openxmlformats.org/officeDocument/2006/relationships/image" Target="../media/image27.png"/><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svg"/><Relationship Id="rId25" Type="http://schemas.openxmlformats.org/officeDocument/2006/relationships/image" Target="../media/image19.png"/><Relationship Id="rId33" Type="http://schemas.openxmlformats.org/officeDocument/2006/relationships/image" Target="../media/image26.svg"/><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4.xml"/><Relationship Id="rId29" Type="http://schemas.openxmlformats.org/officeDocument/2006/relationships/image" Target="../media/image23.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24" Type="http://schemas.openxmlformats.org/officeDocument/2006/relationships/image" Target="../media/image18.svg"/><Relationship Id="rId32" Type="http://schemas.openxmlformats.org/officeDocument/2006/relationships/image" Target="../media/image25.png"/><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image" Target="../media/image17.png"/><Relationship Id="rId28" Type="http://schemas.openxmlformats.org/officeDocument/2006/relationships/image" Target="../media/image22.svg"/><Relationship Id="rId10" Type="http://schemas.openxmlformats.org/officeDocument/2006/relationships/image" Target="../media/image10.svg"/><Relationship Id="rId19" Type="http://schemas.openxmlformats.org/officeDocument/2006/relationships/chart" Target="../charts/chart3.xml"/><Relationship Id="rId31" Type="http://schemas.openxmlformats.org/officeDocument/2006/relationships/chart" Target="../charts/chart7.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6.xml"/><Relationship Id="rId27" Type="http://schemas.openxmlformats.org/officeDocument/2006/relationships/image" Target="../media/image21.png"/><Relationship Id="rId30" Type="http://schemas.openxmlformats.org/officeDocument/2006/relationships/image" Target="../media/image24.svg"/><Relationship Id="rId35" Type="http://schemas.openxmlformats.org/officeDocument/2006/relationships/image" Target="../media/image28.svg"/></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7</xdr:col>
      <xdr:colOff>91440</xdr:colOff>
      <xdr:row>0</xdr:row>
      <xdr:rowOff>294780</xdr:rowOff>
    </xdr:from>
    <xdr:to>
      <xdr:col>7</xdr:col>
      <xdr:colOff>593940</xdr:colOff>
      <xdr:row>3</xdr:row>
      <xdr:rowOff>20040</xdr:rowOff>
    </xdr:to>
    <xdr:pic>
      <xdr:nvPicPr>
        <xdr:cNvPr id="3" name="Graphic 2" descr="Man">
          <a:extLst>
            <a:ext uri="{FF2B5EF4-FFF2-40B4-BE49-F238E27FC236}">
              <a16:creationId xmlns:a16="http://schemas.microsoft.com/office/drawing/2014/main" id="{D66251D8-6C3F-419D-BF3E-2CA2821F59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358640" y="294780"/>
          <a:ext cx="502500" cy="502500"/>
        </a:xfrm>
        <a:prstGeom prst="rect">
          <a:avLst/>
        </a:prstGeom>
      </xdr:spPr>
    </xdr:pic>
    <xdr:clientData/>
  </xdr:twoCellAnchor>
  <xdr:twoCellAnchor editAs="oneCell">
    <xdr:from>
      <xdr:col>6</xdr:col>
      <xdr:colOff>96660</xdr:colOff>
      <xdr:row>0</xdr:row>
      <xdr:rowOff>294780</xdr:rowOff>
    </xdr:from>
    <xdr:to>
      <xdr:col>6</xdr:col>
      <xdr:colOff>599160</xdr:colOff>
      <xdr:row>3</xdr:row>
      <xdr:rowOff>20040</xdr:rowOff>
    </xdr:to>
    <xdr:pic>
      <xdr:nvPicPr>
        <xdr:cNvPr id="5" name="Graphic 4" descr="Woman">
          <a:extLst>
            <a:ext uri="{FF2B5EF4-FFF2-40B4-BE49-F238E27FC236}">
              <a16:creationId xmlns:a16="http://schemas.microsoft.com/office/drawing/2014/main" id="{EBE243D7-2D3E-4045-AB1F-9059B381D98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754260" y="294780"/>
          <a:ext cx="502500" cy="502500"/>
        </a:xfrm>
        <a:prstGeom prst="rect">
          <a:avLst/>
        </a:prstGeom>
      </xdr:spPr>
    </xdr:pic>
    <xdr:clientData/>
  </xdr:twoCellAnchor>
  <xdr:twoCellAnchor editAs="oneCell">
    <xdr:from>
      <xdr:col>5</xdr:col>
      <xdr:colOff>86640</xdr:colOff>
      <xdr:row>1</xdr:row>
      <xdr:rowOff>15450</xdr:rowOff>
    </xdr:from>
    <xdr:to>
      <xdr:col>5</xdr:col>
      <xdr:colOff>475440</xdr:colOff>
      <xdr:row>2</xdr:row>
      <xdr:rowOff>200415</xdr:rowOff>
    </xdr:to>
    <xdr:pic>
      <xdr:nvPicPr>
        <xdr:cNvPr id="7" name="Graphic 6" descr="Users">
          <a:extLst>
            <a:ext uri="{FF2B5EF4-FFF2-40B4-BE49-F238E27FC236}">
              <a16:creationId xmlns:a16="http://schemas.microsoft.com/office/drawing/2014/main" id="{C63173D8-FD1B-4280-8A78-98DE2E63B41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34640" y="312630"/>
          <a:ext cx="388800" cy="388800"/>
        </a:xfrm>
        <a:prstGeom prst="rect">
          <a:avLst/>
        </a:prstGeom>
      </xdr:spPr>
    </xdr:pic>
    <xdr:clientData/>
  </xdr:twoCellAnchor>
  <xdr:twoCellAnchor editAs="oneCell">
    <xdr:from>
      <xdr:col>8</xdr:col>
      <xdr:colOff>168060</xdr:colOff>
      <xdr:row>1</xdr:row>
      <xdr:rowOff>15750</xdr:rowOff>
    </xdr:from>
    <xdr:to>
      <xdr:col>8</xdr:col>
      <xdr:colOff>556260</xdr:colOff>
      <xdr:row>2</xdr:row>
      <xdr:rowOff>200115</xdr:rowOff>
    </xdr:to>
    <xdr:pic>
      <xdr:nvPicPr>
        <xdr:cNvPr id="9" name="Graphic 8" descr="Coins">
          <a:extLst>
            <a:ext uri="{FF2B5EF4-FFF2-40B4-BE49-F238E27FC236}">
              <a16:creationId xmlns:a16="http://schemas.microsoft.com/office/drawing/2014/main" id="{F9AA8689-9D2B-4ED7-82D3-7EC85FFEAB9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044860" y="312930"/>
          <a:ext cx="388200" cy="388200"/>
        </a:xfrm>
        <a:prstGeom prst="rect">
          <a:avLst/>
        </a:prstGeom>
      </xdr:spPr>
    </xdr:pic>
    <xdr:clientData/>
  </xdr:twoCellAnchor>
  <xdr:twoCellAnchor editAs="oneCell">
    <xdr:from>
      <xdr:col>11</xdr:col>
      <xdr:colOff>121920</xdr:colOff>
      <xdr:row>1</xdr:row>
      <xdr:rowOff>15450</xdr:rowOff>
    </xdr:from>
    <xdr:to>
      <xdr:col>11</xdr:col>
      <xdr:colOff>510720</xdr:colOff>
      <xdr:row>2</xdr:row>
      <xdr:rowOff>200415</xdr:rowOff>
    </xdr:to>
    <xdr:pic>
      <xdr:nvPicPr>
        <xdr:cNvPr id="11" name="Graphic 10" descr="Clock">
          <a:extLst>
            <a:ext uri="{FF2B5EF4-FFF2-40B4-BE49-F238E27FC236}">
              <a16:creationId xmlns:a16="http://schemas.microsoft.com/office/drawing/2014/main" id="{03A6CA58-2658-4246-A936-E83813375AA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827520" y="312630"/>
          <a:ext cx="388800" cy="388800"/>
        </a:xfrm>
        <a:prstGeom prst="rect">
          <a:avLst/>
        </a:prstGeom>
      </xdr:spPr>
    </xdr:pic>
    <xdr:clientData/>
  </xdr:twoCellAnchor>
  <xdr:twoCellAnchor editAs="oneCell">
    <xdr:from>
      <xdr:col>10</xdr:col>
      <xdr:colOff>45720</xdr:colOff>
      <xdr:row>0</xdr:row>
      <xdr:rowOff>47730</xdr:rowOff>
    </xdr:from>
    <xdr:to>
      <xdr:col>10</xdr:col>
      <xdr:colOff>497700</xdr:colOff>
      <xdr:row>1</xdr:row>
      <xdr:rowOff>153000</xdr:rowOff>
    </xdr:to>
    <xdr:pic>
      <xdr:nvPicPr>
        <xdr:cNvPr id="12" name="Graphic 11" descr="Man">
          <a:extLst>
            <a:ext uri="{FF2B5EF4-FFF2-40B4-BE49-F238E27FC236}">
              <a16:creationId xmlns:a16="http://schemas.microsoft.com/office/drawing/2014/main" id="{1B443496-FB86-4532-963F-D9F49CDFF3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141720" y="47730"/>
          <a:ext cx="451980" cy="451980"/>
        </a:xfrm>
        <a:prstGeom prst="rect">
          <a:avLst/>
        </a:prstGeom>
      </xdr:spPr>
    </xdr:pic>
    <xdr:clientData/>
  </xdr:twoCellAnchor>
  <xdr:twoCellAnchor editAs="oneCell">
    <xdr:from>
      <xdr:col>9</xdr:col>
      <xdr:colOff>50940</xdr:colOff>
      <xdr:row>0</xdr:row>
      <xdr:rowOff>51540</xdr:rowOff>
    </xdr:from>
    <xdr:to>
      <xdr:col>9</xdr:col>
      <xdr:colOff>504540</xdr:colOff>
      <xdr:row>1</xdr:row>
      <xdr:rowOff>158430</xdr:rowOff>
    </xdr:to>
    <xdr:pic>
      <xdr:nvPicPr>
        <xdr:cNvPr id="13" name="Graphic 12" descr="Woman">
          <a:extLst>
            <a:ext uri="{FF2B5EF4-FFF2-40B4-BE49-F238E27FC236}">
              <a16:creationId xmlns:a16="http://schemas.microsoft.com/office/drawing/2014/main" id="{BCA7023C-69D5-4D18-8887-BCCF0750C37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537340" y="51540"/>
          <a:ext cx="453600" cy="453600"/>
        </a:xfrm>
        <a:prstGeom prst="rect">
          <a:avLst/>
        </a:prstGeom>
      </xdr:spPr>
    </xdr:pic>
    <xdr:clientData/>
  </xdr:twoCellAnchor>
  <xdr:twoCellAnchor editAs="oneCell">
    <xdr:from>
      <xdr:col>13</xdr:col>
      <xdr:colOff>76200</xdr:colOff>
      <xdr:row>0</xdr:row>
      <xdr:rowOff>64170</xdr:rowOff>
    </xdr:from>
    <xdr:to>
      <xdr:col>13</xdr:col>
      <xdr:colOff>529800</xdr:colOff>
      <xdr:row>1</xdr:row>
      <xdr:rowOff>171060</xdr:rowOff>
    </xdr:to>
    <xdr:pic>
      <xdr:nvPicPr>
        <xdr:cNvPr id="14" name="Graphic 13" descr="Man">
          <a:extLst>
            <a:ext uri="{FF2B5EF4-FFF2-40B4-BE49-F238E27FC236}">
              <a16:creationId xmlns:a16="http://schemas.microsoft.com/office/drawing/2014/main" id="{24C8B092-8F1E-4BB6-BA06-43F7845CED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001000" y="64170"/>
          <a:ext cx="453600" cy="453600"/>
        </a:xfrm>
        <a:prstGeom prst="rect">
          <a:avLst/>
        </a:prstGeom>
      </xdr:spPr>
    </xdr:pic>
    <xdr:clientData/>
  </xdr:twoCellAnchor>
  <xdr:twoCellAnchor editAs="oneCell">
    <xdr:from>
      <xdr:col>12</xdr:col>
      <xdr:colOff>89040</xdr:colOff>
      <xdr:row>0</xdr:row>
      <xdr:rowOff>55350</xdr:rowOff>
    </xdr:from>
    <xdr:to>
      <xdr:col>12</xdr:col>
      <xdr:colOff>542640</xdr:colOff>
      <xdr:row>1</xdr:row>
      <xdr:rowOff>162240</xdr:rowOff>
    </xdr:to>
    <xdr:pic>
      <xdr:nvPicPr>
        <xdr:cNvPr id="15" name="Graphic 14" descr="Woman">
          <a:extLst>
            <a:ext uri="{FF2B5EF4-FFF2-40B4-BE49-F238E27FC236}">
              <a16:creationId xmlns:a16="http://schemas.microsoft.com/office/drawing/2014/main" id="{FD9BB843-1FFE-44FD-A125-D4624AD2626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404240" y="55350"/>
          <a:ext cx="453600" cy="453600"/>
        </a:xfrm>
        <a:prstGeom prst="rect">
          <a:avLst/>
        </a:prstGeom>
      </xdr:spPr>
    </xdr:pic>
    <xdr:clientData/>
  </xdr:twoCellAnchor>
  <xdr:twoCellAnchor>
    <xdr:from>
      <xdr:col>14</xdr:col>
      <xdr:colOff>137160</xdr:colOff>
      <xdr:row>0</xdr:row>
      <xdr:rowOff>38100</xdr:rowOff>
    </xdr:from>
    <xdr:to>
      <xdr:col>17</xdr:col>
      <xdr:colOff>373380</xdr:colOff>
      <xdr:row>4</xdr:row>
      <xdr:rowOff>205740</xdr:rowOff>
    </xdr:to>
    <xdr:graphicFrame macro="">
      <xdr:nvGraphicFramePr>
        <xdr:cNvPr id="16" name="Chart 15">
          <a:extLst>
            <a:ext uri="{FF2B5EF4-FFF2-40B4-BE49-F238E27FC236}">
              <a16:creationId xmlns:a16="http://schemas.microsoft.com/office/drawing/2014/main" id="{D3ED13F4-ECD7-491E-8F17-1207F0445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20</xdr:col>
      <xdr:colOff>190500</xdr:colOff>
      <xdr:row>1</xdr:row>
      <xdr:rowOff>24975</xdr:rowOff>
    </xdr:from>
    <xdr:to>
      <xdr:col>21</xdr:col>
      <xdr:colOff>7200</xdr:colOff>
      <xdr:row>3</xdr:row>
      <xdr:rowOff>104565</xdr:rowOff>
    </xdr:to>
    <xdr:pic>
      <xdr:nvPicPr>
        <xdr:cNvPr id="17" name="Graphic 16" descr="Man">
          <a:extLst>
            <a:ext uri="{FF2B5EF4-FFF2-40B4-BE49-F238E27FC236}">
              <a16:creationId xmlns:a16="http://schemas.microsoft.com/office/drawing/2014/main" id="{3AF430E9-8C8A-49F2-A6C4-3CF96A3F9C2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2382500" y="322155"/>
          <a:ext cx="502500" cy="502500"/>
        </a:xfrm>
        <a:prstGeom prst="rect">
          <a:avLst/>
        </a:prstGeom>
      </xdr:spPr>
    </xdr:pic>
    <xdr:clientData/>
  </xdr:twoCellAnchor>
  <xdr:twoCellAnchor editAs="oneCell">
    <xdr:from>
      <xdr:col>19</xdr:col>
      <xdr:colOff>195720</xdr:colOff>
      <xdr:row>1</xdr:row>
      <xdr:rowOff>24975</xdr:rowOff>
    </xdr:from>
    <xdr:to>
      <xdr:col>20</xdr:col>
      <xdr:colOff>12420</xdr:colOff>
      <xdr:row>3</xdr:row>
      <xdr:rowOff>104565</xdr:rowOff>
    </xdr:to>
    <xdr:pic>
      <xdr:nvPicPr>
        <xdr:cNvPr id="18" name="Graphic 17" descr="Woman">
          <a:extLst>
            <a:ext uri="{FF2B5EF4-FFF2-40B4-BE49-F238E27FC236}">
              <a16:creationId xmlns:a16="http://schemas.microsoft.com/office/drawing/2014/main" id="{CBCF93E4-F501-4342-8C7C-ADEAFA8C3508}"/>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778120" y="322155"/>
          <a:ext cx="502500" cy="502500"/>
        </a:xfrm>
        <a:prstGeom prst="rect">
          <a:avLst/>
        </a:prstGeom>
      </xdr:spPr>
    </xdr:pic>
    <xdr:clientData/>
  </xdr:twoCellAnchor>
  <xdr:twoCellAnchor editAs="oneCell">
    <xdr:from>
      <xdr:col>18</xdr:col>
      <xdr:colOff>185700</xdr:colOff>
      <xdr:row>1</xdr:row>
      <xdr:rowOff>24225</xdr:rowOff>
    </xdr:from>
    <xdr:to>
      <xdr:col>19</xdr:col>
      <xdr:colOff>3900</xdr:colOff>
      <xdr:row>3</xdr:row>
      <xdr:rowOff>105315</xdr:rowOff>
    </xdr:to>
    <xdr:pic>
      <xdr:nvPicPr>
        <xdr:cNvPr id="19" name="Graphic 18" descr="Users">
          <a:extLst>
            <a:ext uri="{FF2B5EF4-FFF2-40B4-BE49-F238E27FC236}">
              <a16:creationId xmlns:a16="http://schemas.microsoft.com/office/drawing/2014/main" id="{4F932FE2-490D-4A6D-9519-BC3F990D7C82}"/>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158500" y="321405"/>
          <a:ext cx="504000" cy="504000"/>
        </a:xfrm>
        <a:prstGeom prst="rect">
          <a:avLst/>
        </a:prstGeom>
      </xdr:spPr>
    </xdr:pic>
    <xdr:clientData/>
  </xdr:twoCellAnchor>
  <xdr:twoCellAnchor>
    <xdr:from>
      <xdr:col>2</xdr:col>
      <xdr:colOff>121920</xdr:colOff>
      <xdr:row>6</xdr:row>
      <xdr:rowOff>87630</xdr:rowOff>
    </xdr:from>
    <xdr:to>
      <xdr:col>14</xdr:col>
      <xdr:colOff>335280</xdr:colOff>
      <xdr:row>22</xdr:row>
      <xdr:rowOff>60960</xdr:rowOff>
    </xdr:to>
    <xdr:graphicFrame macro="">
      <xdr:nvGraphicFramePr>
        <xdr:cNvPr id="20" name="Chart 19">
          <a:extLst>
            <a:ext uri="{FF2B5EF4-FFF2-40B4-BE49-F238E27FC236}">
              <a16:creationId xmlns:a16="http://schemas.microsoft.com/office/drawing/2014/main" id="{34F16DE8-260D-4DDB-B7E2-026353E1F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419100</xdr:colOff>
      <xdr:row>6</xdr:row>
      <xdr:rowOff>87630</xdr:rowOff>
    </xdr:from>
    <xdr:to>
      <xdr:col>22</xdr:col>
      <xdr:colOff>114300</xdr:colOff>
      <xdr:row>22</xdr:row>
      <xdr:rowOff>41910</xdr:rowOff>
    </xdr:to>
    <xdr:graphicFrame macro="">
      <xdr:nvGraphicFramePr>
        <xdr:cNvPr id="21" name="Chart 20">
          <a:extLst>
            <a:ext uri="{FF2B5EF4-FFF2-40B4-BE49-F238E27FC236}">
              <a16:creationId xmlns:a16="http://schemas.microsoft.com/office/drawing/2014/main" id="{FEB89992-DFB9-4D37-AEE4-35F295FDC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190500</xdr:colOff>
      <xdr:row>22</xdr:row>
      <xdr:rowOff>129540</xdr:rowOff>
    </xdr:from>
    <xdr:to>
      <xdr:col>14</xdr:col>
      <xdr:colOff>342900</xdr:colOff>
      <xdr:row>41</xdr:row>
      <xdr:rowOff>76200</xdr:rowOff>
    </xdr:to>
    <xdr:graphicFrame macro="">
      <xdr:nvGraphicFramePr>
        <xdr:cNvPr id="22" name="Chart 21">
          <a:extLst>
            <a:ext uri="{FF2B5EF4-FFF2-40B4-BE49-F238E27FC236}">
              <a16:creationId xmlns:a16="http://schemas.microsoft.com/office/drawing/2014/main" id="{33B72948-0567-428F-9B7F-261A6D11A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14</xdr:col>
      <xdr:colOff>426720</xdr:colOff>
      <xdr:row>22</xdr:row>
      <xdr:rowOff>114300</xdr:rowOff>
    </xdr:from>
    <xdr:to>
      <xdr:col>22</xdr:col>
      <xdr:colOff>114300</xdr:colOff>
      <xdr:row>41</xdr:row>
      <xdr:rowOff>76200</xdr:rowOff>
    </xdr:to>
    <xdr:graphicFrame macro="">
      <xdr:nvGraphicFramePr>
        <xdr:cNvPr id="23" name="Chart 22">
          <a:extLst>
            <a:ext uri="{FF2B5EF4-FFF2-40B4-BE49-F238E27FC236}">
              <a16:creationId xmlns:a16="http://schemas.microsoft.com/office/drawing/2014/main" id="{EC906EE6-1FD2-4E8C-AA74-A7B324D14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121920</xdr:colOff>
      <xdr:row>32</xdr:row>
      <xdr:rowOff>45720</xdr:rowOff>
    </xdr:from>
    <xdr:to>
      <xdr:col>9</xdr:col>
      <xdr:colOff>114300</xdr:colOff>
      <xdr:row>41</xdr:row>
      <xdr:rowOff>76200</xdr:rowOff>
    </xdr:to>
    <xdr:graphicFrame macro="">
      <xdr:nvGraphicFramePr>
        <xdr:cNvPr id="25" name="Chart 24">
          <a:extLst>
            <a:ext uri="{FF2B5EF4-FFF2-40B4-BE49-F238E27FC236}">
              <a16:creationId xmlns:a16="http://schemas.microsoft.com/office/drawing/2014/main" id="{38DADB51-4679-4114-A847-BE8941CA4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457200</xdr:colOff>
      <xdr:row>0</xdr:row>
      <xdr:rowOff>22860</xdr:rowOff>
    </xdr:from>
    <xdr:to>
      <xdr:col>4</xdr:col>
      <xdr:colOff>464820</xdr:colOff>
      <xdr:row>5</xdr:row>
      <xdr:rowOff>22860</xdr:rowOff>
    </xdr:to>
    <xdr:cxnSp macro="">
      <xdr:nvCxnSpPr>
        <xdr:cNvPr id="27" name="Straight Connector 26">
          <a:extLst>
            <a:ext uri="{FF2B5EF4-FFF2-40B4-BE49-F238E27FC236}">
              <a16:creationId xmlns:a16="http://schemas.microsoft.com/office/drawing/2014/main" id="{476490F8-82AB-47BE-9A6C-F89A3FEDE9C2}"/>
            </a:ext>
          </a:extLst>
        </xdr:cNvPr>
        <xdr:cNvCxnSpPr/>
      </xdr:nvCxnSpPr>
      <xdr:spPr>
        <a:xfrm>
          <a:off x="2895600" y="22860"/>
          <a:ext cx="7620" cy="1089660"/>
        </a:xfrm>
        <a:prstGeom prst="line">
          <a:avLst/>
        </a:prstGeom>
        <a:ln w="19050">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xdr:colOff>
      <xdr:row>0</xdr:row>
      <xdr:rowOff>22860</xdr:rowOff>
    </xdr:from>
    <xdr:to>
      <xdr:col>8</xdr:col>
      <xdr:colOff>30480</xdr:colOff>
      <xdr:row>5</xdr:row>
      <xdr:rowOff>22860</xdr:rowOff>
    </xdr:to>
    <xdr:cxnSp macro="">
      <xdr:nvCxnSpPr>
        <xdr:cNvPr id="31" name="Straight Connector 30">
          <a:extLst>
            <a:ext uri="{FF2B5EF4-FFF2-40B4-BE49-F238E27FC236}">
              <a16:creationId xmlns:a16="http://schemas.microsoft.com/office/drawing/2014/main" id="{AA91F77F-3789-4643-B6FE-6739C9FD9EC5}"/>
            </a:ext>
          </a:extLst>
        </xdr:cNvPr>
        <xdr:cNvCxnSpPr/>
      </xdr:nvCxnSpPr>
      <xdr:spPr>
        <a:xfrm>
          <a:off x="4899660" y="22860"/>
          <a:ext cx="7620" cy="1089660"/>
        </a:xfrm>
        <a:prstGeom prst="line">
          <a:avLst/>
        </a:prstGeom>
        <a:ln w="19050">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571500</xdr:colOff>
      <xdr:row>0</xdr:row>
      <xdr:rowOff>22860</xdr:rowOff>
    </xdr:from>
    <xdr:to>
      <xdr:col>10</xdr:col>
      <xdr:colOff>579120</xdr:colOff>
      <xdr:row>5</xdr:row>
      <xdr:rowOff>22860</xdr:rowOff>
    </xdr:to>
    <xdr:cxnSp macro="">
      <xdr:nvCxnSpPr>
        <xdr:cNvPr id="32" name="Straight Connector 31">
          <a:extLst>
            <a:ext uri="{FF2B5EF4-FFF2-40B4-BE49-F238E27FC236}">
              <a16:creationId xmlns:a16="http://schemas.microsoft.com/office/drawing/2014/main" id="{2D1696F6-EE27-4E54-A437-F43FD0060A2B}"/>
            </a:ext>
          </a:extLst>
        </xdr:cNvPr>
        <xdr:cNvCxnSpPr/>
      </xdr:nvCxnSpPr>
      <xdr:spPr>
        <a:xfrm>
          <a:off x="6667500" y="22860"/>
          <a:ext cx="7620" cy="1089660"/>
        </a:xfrm>
        <a:prstGeom prst="line">
          <a:avLst/>
        </a:prstGeom>
        <a:ln w="19050">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563880</xdr:colOff>
      <xdr:row>0</xdr:row>
      <xdr:rowOff>22860</xdr:rowOff>
    </xdr:from>
    <xdr:to>
      <xdr:col>13</xdr:col>
      <xdr:colOff>571500</xdr:colOff>
      <xdr:row>5</xdr:row>
      <xdr:rowOff>22860</xdr:rowOff>
    </xdr:to>
    <xdr:cxnSp macro="">
      <xdr:nvCxnSpPr>
        <xdr:cNvPr id="33" name="Straight Connector 32">
          <a:extLst>
            <a:ext uri="{FF2B5EF4-FFF2-40B4-BE49-F238E27FC236}">
              <a16:creationId xmlns:a16="http://schemas.microsoft.com/office/drawing/2014/main" id="{6B6CD642-F3EC-47A9-94B5-6B5FA909FA51}"/>
            </a:ext>
          </a:extLst>
        </xdr:cNvPr>
        <xdr:cNvCxnSpPr/>
      </xdr:nvCxnSpPr>
      <xdr:spPr>
        <a:xfrm>
          <a:off x="8488680" y="22860"/>
          <a:ext cx="7620" cy="1089660"/>
        </a:xfrm>
        <a:prstGeom prst="line">
          <a:avLst/>
        </a:prstGeom>
        <a:ln w="19050">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541020</xdr:colOff>
      <xdr:row>0</xdr:row>
      <xdr:rowOff>22860</xdr:rowOff>
    </xdr:from>
    <xdr:to>
      <xdr:col>17</xdr:col>
      <xdr:colOff>548640</xdr:colOff>
      <xdr:row>5</xdr:row>
      <xdr:rowOff>22860</xdr:rowOff>
    </xdr:to>
    <xdr:cxnSp macro="">
      <xdr:nvCxnSpPr>
        <xdr:cNvPr id="34" name="Straight Connector 33">
          <a:extLst>
            <a:ext uri="{FF2B5EF4-FFF2-40B4-BE49-F238E27FC236}">
              <a16:creationId xmlns:a16="http://schemas.microsoft.com/office/drawing/2014/main" id="{74CC605E-EEFF-4E82-95A3-861642A0A2CB}"/>
            </a:ext>
          </a:extLst>
        </xdr:cNvPr>
        <xdr:cNvCxnSpPr/>
      </xdr:nvCxnSpPr>
      <xdr:spPr>
        <a:xfrm>
          <a:off x="10904220" y="22860"/>
          <a:ext cx="7620" cy="1089660"/>
        </a:xfrm>
        <a:prstGeom prst="line">
          <a:avLst/>
        </a:prstGeom>
        <a:ln w="19050">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144780</xdr:colOff>
      <xdr:row>0</xdr:row>
      <xdr:rowOff>22860</xdr:rowOff>
    </xdr:from>
    <xdr:to>
      <xdr:col>21</xdr:col>
      <xdr:colOff>152400</xdr:colOff>
      <xdr:row>5</xdr:row>
      <xdr:rowOff>22860</xdr:rowOff>
    </xdr:to>
    <xdr:cxnSp macro="">
      <xdr:nvCxnSpPr>
        <xdr:cNvPr id="35" name="Straight Connector 34">
          <a:extLst>
            <a:ext uri="{FF2B5EF4-FFF2-40B4-BE49-F238E27FC236}">
              <a16:creationId xmlns:a16="http://schemas.microsoft.com/office/drawing/2014/main" id="{1B6CCA5C-D5E6-4232-985C-8C56EB11A948}"/>
            </a:ext>
          </a:extLst>
        </xdr:cNvPr>
        <xdr:cNvCxnSpPr/>
      </xdr:nvCxnSpPr>
      <xdr:spPr>
        <a:xfrm>
          <a:off x="12946380" y="22860"/>
          <a:ext cx="7620" cy="1089660"/>
        </a:xfrm>
        <a:prstGeom prst="line">
          <a:avLst/>
        </a:prstGeom>
        <a:ln w="19050">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7620</xdr:colOff>
      <xdr:row>6</xdr:row>
      <xdr:rowOff>87630</xdr:rowOff>
    </xdr:from>
    <xdr:to>
      <xdr:col>1</xdr:col>
      <xdr:colOff>586740</xdr:colOff>
      <xdr:row>9</xdr:row>
      <xdr:rowOff>154304</xdr:rowOff>
    </xdr:to>
    <mc:AlternateContent xmlns:mc="http://schemas.openxmlformats.org/markup-compatibility/2006" xmlns:a14="http://schemas.microsoft.com/office/drawing/2010/main">
      <mc:Choice Requires="a14">
        <xdr:graphicFrame macro="">
          <xdr:nvGraphicFramePr>
            <xdr:cNvPr id="36" name="FP">
              <a:extLst>
                <a:ext uri="{FF2B5EF4-FFF2-40B4-BE49-F238E27FC236}">
                  <a16:creationId xmlns:a16="http://schemas.microsoft.com/office/drawing/2014/main" id="{F5CB5802-7490-4982-80BE-8588A6B6C185}"/>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7620" y="1223010"/>
              <a:ext cx="1264920" cy="693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27</xdr:row>
      <xdr:rowOff>22861</xdr:rowOff>
    </xdr:from>
    <xdr:to>
      <xdr:col>1</xdr:col>
      <xdr:colOff>586740</xdr:colOff>
      <xdr:row>39</xdr:row>
      <xdr:rowOff>114300</xdr:rowOff>
    </xdr:to>
    <mc:AlternateContent xmlns:mc="http://schemas.openxmlformats.org/markup-compatibility/2006" xmlns:a14="http://schemas.microsoft.com/office/drawing/2010/main">
      <mc:Choice Requires="a14">
        <xdr:graphicFrame macro="">
          <xdr:nvGraphicFramePr>
            <xdr:cNvPr id="37" name="EthnicGroup">
              <a:extLst>
                <a:ext uri="{FF2B5EF4-FFF2-40B4-BE49-F238E27FC236}">
                  <a16:creationId xmlns:a16="http://schemas.microsoft.com/office/drawing/2014/main" id="{44393A10-1741-478D-B2F9-6D32C089A86B}"/>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7620" y="4998721"/>
              <a:ext cx="1264920" cy="2613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190500</xdr:colOff>
      <xdr:row>0</xdr:row>
      <xdr:rowOff>175260</xdr:rowOff>
    </xdr:from>
    <xdr:to>
      <xdr:col>22</xdr:col>
      <xdr:colOff>656700</xdr:colOff>
      <xdr:row>3</xdr:row>
      <xdr:rowOff>191925</xdr:rowOff>
    </xdr:to>
    <mc:AlternateContent xmlns:mc="http://schemas.openxmlformats.org/markup-compatibility/2006" xmlns:a14="http://schemas.microsoft.com/office/drawing/2010/main">
      <mc:Choice Requires="a14">
        <xdr:graphicFrame macro="">
          <xdr:nvGraphicFramePr>
            <xdr:cNvPr id="38" name="Date (Year)">
              <a:extLst>
                <a:ext uri="{FF2B5EF4-FFF2-40B4-BE49-F238E27FC236}">
                  <a16:creationId xmlns:a16="http://schemas.microsoft.com/office/drawing/2014/main" id="{A1F3F101-37AF-4AF3-8488-362B9377531A}"/>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992100" y="175260"/>
              <a:ext cx="1152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10</xdr:row>
      <xdr:rowOff>101140</xdr:rowOff>
    </xdr:from>
    <xdr:to>
      <xdr:col>1</xdr:col>
      <xdr:colOff>586740</xdr:colOff>
      <xdr:row>13</xdr:row>
      <xdr:rowOff>169195</xdr:rowOff>
    </xdr:to>
    <mc:AlternateContent xmlns:mc="http://schemas.openxmlformats.org/markup-compatibility/2006" xmlns:a14="http://schemas.microsoft.com/office/drawing/2010/main">
      <mc:Choice Requires="a14">
        <xdr:graphicFrame macro="">
          <xdr:nvGraphicFramePr>
            <xdr:cNvPr id="39" name="Gender">
              <a:extLst>
                <a:ext uri="{FF2B5EF4-FFF2-40B4-BE49-F238E27FC236}">
                  <a16:creationId xmlns:a16="http://schemas.microsoft.com/office/drawing/2014/main" id="{717869C4-11A3-4C96-8F8A-41A941A6C71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20" y="1968040"/>
              <a:ext cx="1264920" cy="694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14</xdr:row>
      <xdr:rowOff>116031</xdr:rowOff>
    </xdr:from>
    <xdr:to>
      <xdr:col>1</xdr:col>
      <xdr:colOff>586740</xdr:colOff>
      <xdr:row>25</xdr:row>
      <xdr:rowOff>30306</xdr:rowOff>
    </xdr:to>
    <mc:AlternateContent xmlns:mc="http://schemas.openxmlformats.org/markup-compatibility/2006" xmlns:a14="http://schemas.microsoft.com/office/drawing/2010/main">
      <mc:Choice Requires="a14">
        <xdr:graphicFrame macro="">
          <xdr:nvGraphicFramePr>
            <xdr:cNvPr id="40" name="BU Region">
              <a:extLst>
                <a:ext uri="{FF2B5EF4-FFF2-40B4-BE49-F238E27FC236}">
                  <a16:creationId xmlns:a16="http://schemas.microsoft.com/office/drawing/2014/main" id="{A93A4F3F-45C5-4009-A366-878CCE922D65}"/>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7620" y="2714451"/>
              <a:ext cx="1264920" cy="2232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434340</xdr:colOff>
      <xdr:row>7</xdr:row>
      <xdr:rowOff>7620</xdr:rowOff>
    </xdr:from>
    <xdr:to>
      <xdr:col>14</xdr:col>
      <xdr:colOff>670560</xdr:colOff>
      <xdr:row>8</xdr:row>
      <xdr:rowOff>32385</xdr:rowOff>
    </xdr:to>
    <xdr:pic>
      <xdr:nvPicPr>
        <xdr:cNvPr id="6" name="Graphic 5" descr="Earth globe Africa and Europe">
          <a:extLst>
            <a:ext uri="{FF2B5EF4-FFF2-40B4-BE49-F238E27FC236}">
              <a16:creationId xmlns:a16="http://schemas.microsoft.com/office/drawing/2014/main" id="{75FCFE2C-FFD2-4477-A181-D85031E93AFE}"/>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8968740" y="1325880"/>
          <a:ext cx="236220" cy="236220"/>
        </a:xfrm>
        <a:prstGeom prst="rect">
          <a:avLst/>
        </a:prstGeom>
      </xdr:spPr>
    </xdr:pic>
    <xdr:clientData/>
  </xdr:twoCellAnchor>
  <xdr:twoCellAnchor editAs="oneCell">
    <xdr:from>
      <xdr:col>14</xdr:col>
      <xdr:colOff>495300</xdr:colOff>
      <xdr:row>23</xdr:row>
      <xdr:rowOff>30480</xdr:rowOff>
    </xdr:from>
    <xdr:to>
      <xdr:col>15</xdr:col>
      <xdr:colOff>45720</xdr:colOff>
      <xdr:row>24</xdr:row>
      <xdr:rowOff>55245</xdr:rowOff>
    </xdr:to>
    <xdr:pic>
      <xdr:nvPicPr>
        <xdr:cNvPr id="10" name="Graphic 9" descr="Clock">
          <a:extLst>
            <a:ext uri="{FF2B5EF4-FFF2-40B4-BE49-F238E27FC236}">
              <a16:creationId xmlns:a16="http://schemas.microsoft.com/office/drawing/2014/main" id="{094CC1C2-BAD5-4F96-8987-2EB26C3C7489}"/>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9029700" y="4274820"/>
          <a:ext cx="236220" cy="236220"/>
        </a:xfrm>
        <a:prstGeom prst="rect">
          <a:avLst/>
        </a:prstGeom>
      </xdr:spPr>
    </xdr:pic>
    <xdr:clientData/>
  </xdr:twoCellAnchor>
  <xdr:twoCellAnchor editAs="oneCell">
    <xdr:from>
      <xdr:col>2</xdr:col>
      <xdr:colOff>198120</xdr:colOff>
      <xdr:row>32</xdr:row>
      <xdr:rowOff>99060</xdr:rowOff>
    </xdr:from>
    <xdr:to>
      <xdr:col>2</xdr:col>
      <xdr:colOff>434340</xdr:colOff>
      <xdr:row>33</xdr:row>
      <xdr:rowOff>123825</xdr:rowOff>
    </xdr:to>
    <xdr:pic>
      <xdr:nvPicPr>
        <xdr:cNvPr id="28" name="Graphic 27" descr="Information">
          <a:extLst>
            <a:ext uri="{FF2B5EF4-FFF2-40B4-BE49-F238E27FC236}">
              <a16:creationId xmlns:a16="http://schemas.microsoft.com/office/drawing/2014/main" id="{5329220B-07D5-41DA-8877-C77C6E061408}"/>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417320" y="5989320"/>
          <a:ext cx="236220" cy="236220"/>
        </a:xfrm>
        <a:prstGeom prst="rect">
          <a:avLst/>
        </a:prstGeom>
      </xdr:spPr>
    </xdr:pic>
    <xdr:clientData/>
  </xdr:twoCellAnchor>
  <xdr:twoCellAnchor editAs="oneCell">
    <xdr:from>
      <xdr:col>2</xdr:col>
      <xdr:colOff>144780</xdr:colOff>
      <xdr:row>6</xdr:row>
      <xdr:rowOff>129540</xdr:rowOff>
    </xdr:from>
    <xdr:to>
      <xdr:col>2</xdr:col>
      <xdr:colOff>381000</xdr:colOff>
      <xdr:row>7</xdr:row>
      <xdr:rowOff>161925</xdr:rowOff>
    </xdr:to>
    <xdr:pic>
      <xdr:nvPicPr>
        <xdr:cNvPr id="43" name="Graphic 42" descr="Employee badge">
          <a:extLst>
            <a:ext uri="{FF2B5EF4-FFF2-40B4-BE49-F238E27FC236}">
              <a16:creationId xmlns:a16="http://schemas.microsoft.com/office/drawing/2014/main" id="{A306008E-0914-4A06-BCD1-21601603946D}"/>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1363980" y="1264920"/>
          <a:ext cx="236220" cy="236220"/>
        </a:xfrm>
        <a:prstGeom prst="rect">
          <a:avLst/>
        </a:prstGeom>
      </xdr:spPr>
    </xdr:pic>
    <xdr:clientData/>
  </xdr:twoCellAnchor>
  <xdr:twoCellAnchor>
    <xdr:from>
      <xdr:col>2</xdr:col>
      <xdr:colOff>121920</xdr:colOff>
      <xdr:row>22</xdr:row>
      <xdr:rowOff>129540</xdr:rowOff>
    </xdr:from>
    <xdr:to>
      <xdr:col>9</xdr:col>
      <xdr:colOff>121920</xdr:colOff>
      <xdr:row>31</xdr:row>
      <xdr:rowOff>129540</xdr:rowOff>
    </xdr:to>
    <xdr:graphicFrame macro="">
      <xdr:nvGraphicFramePr>
        <xdr:cNvPr id="44" name="Chart 43">
          <a:extLst>
            <a:ext uri="{FF2B5EF4-FFF2-40B4-BE49-F238E27FC236}">
              <a16:creationId xmlns:a16="http://schemas.microsoft.com/office/drawing/2014/main" id="{AFA8217E-6514-4589-94D5-1F59FA477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oneCell">
    <xdr:from>
      <xdr:col>2</xdr:col>
      <xdr:colOff>175260</xdr:colOff>
      <xdr:row>22</xdr:row>
      <xdr:rowOff>175260</xdr:rowOff>
    </xdr:from>
    <xdr:to>
      <xdr:col>2</xdr:col>
      <xdr:colOff>412860</xdr:colOff>
      <xdr:row>23</xdr:row>
      <xdr:rowOff>209025</xdr:rowOff>
    </xdr:to>
    <xdr:pic>
      <xdr:nvPicPr>
        <xdr:cNvPr id="46" name="Graphic 45" descr="Warning">
          <a:extLst>
            <a:ext uri="{FF2B5EF4-FFF2-40B4-BE49-F238E27FC236}">
              <a16:creationId xmlns:a16="http://schemas.microsoft.com/office/drawing/2014/main" id="{1786E6C3-0275-45B8-868A-1786A7010530}"/>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1394460" y="4236720"/>
          <a:ext cx="237600" cy="237600"/>
        </a:xfrm>
        <a:prstGeom prst="rect">
          <a:avLst/>
        </a:prstGeom>
      </xdr:spPr>
    </xdr:pic>
    <xdr:clientData/>
  </xdr:twoCellAnchor>
  <xdr:twoCellAnchor editAs="oneCell">
    <xdr:from>
      <xdr:col>9</xdr:col>
      <xdr:colOff>259080</xdr:colOff>
      <xdr:row>23</xdr:row>
      <xdr:rowOff>60960</xdr:rowOff>
    </xdr:from>
    <xdr:to>
      <xdr:col>9</xdr:col>
      <xdr:colOff>496680</xdr:colOff>
      <xdr:row>24</xdr:row>
      <xdr:rowOff>87105</xdr:rowOff>
    </xdr:to>
    <xdr:pic>
      <xdr:nvPicPr>
        <xdr:cNvPr id="48" name="Graphic 47" descr="Marker">
          <a:extLst>
            <a:ext uri="{FF2B5EF4-FFF2-40B4-BE49-F238E27FC236}">
              <a16:creationId xmlns:a16="http://schemas.microsoft.com/office/drawing/2014/main" id="{32333013-2AC7-4C01-829C-0A130659AF6B}"/>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5745480" y="4305300"/>
          <a:ext cx="237600" cy="237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259080</xdr:colOff>
      <xdr:row>18</xdr:row>
      <xdr:rowOff>121920</xdr:rowOff>
    </xdr:from>
    <xdr:to>
      <xdr:col>7</xdr:col>
      <xdr:colOff>495300</xdr:colOff>
      <xdr:row>25</xdr:row>
      <xdr:rowOff>114300</xdr:rowOff>
    </xdr:to>
    <xdr:graphicFrame macro="">
      <xdr:nvGraphicFramePr>
        <xdr:cNvPr id="3" name="Chart 2">
          <a:extLst>
            <a:ext uri="{FF2B5EF4-FFF2-40B4-BE49-F238E27FC236}">
              <a16:creationId xmlns:a16="http://schemas.microsoft.com/office/drawing/2014/main" id="{0E3F9D10-9777-43B3-BF1D-32B5E69031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281940</xdr:colOff>
      <xdr:row>3</xdr:row>
      <xdr:rowOff>19050</xdr:rowOff>
    </xdr:from>
    <xdr:to>
      <xdr:col>15</xdr:col>
      <xdr:colOff>487680</xdr:colOff>
      <xdr:row>18</xdr:row>
      <xdr:rowOff>175260</xdr:rowOff>
    </xdr:to>
    <xdr:graphicFrame macro="">
      <xdr:nvGraphicFramePr>
        <xdr:cNvPr id="3" name="Chart 2">
          <a:extLst>
            <a:ext uri="{FF2B5EF4-FFF2-40B4-BE49-F238E27FC236}">
              <a16:creationId xmlns:a16="http://schemas.microsoft.com/office/drawing/2014/main" id="{C9DCE4A6-F070-4E03-AD1D-F5A33355E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396240</xdr:colOff>
      <xdr:row>5</xdr:row>
      <xdr:rowOff>118110</xdr:rowOff>
    </xdr:from>
    <xdr:to>
      <xdr:col>13</xdr:col>
      <xdr:colOff>91440</xdr:colOff>
      <xdr:row>20</xdr:row>
      <xdr:rowOff>118110</xdr:rowOff>
    </xdr:to>
    <xdr:graphicFrame macro="">
      <xdr:nvGraphicFramePr>
        <xdr:cNvPr id="2" name="Chart 1">
          <a:extLst>
            <a:ext uri="{FF2B5EF4-FFF2-40B4-BE49-F238E27FC236}">
              <a16:creationId xmlns:a16="http://schemas.microsoft.com/office/drawing/2014/main" id="{A00A2AD4-929D-443A-8000-5E08A2687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68580</xdr:colOff>
      <xdr:row>10</xdr:row>
      <xdr:rowOff>15240</xdr:rowOff>
    </xdr:from>
    <xdr:to>
      <xdr:col>10</xdr:col>
      <xdr:colOff>350520</xdr:colOff>
      <xdr:row>19</xdr:row>
      <xdr:rowOff>45720</xdr:rowOff>
    </xdr:to>
    <xdr:graphicFrame macro="">
      <xdr:nvGraphicFramePr>
        <xdr:cNvPr id="2" name="Chart 1">
          <a:extLst>
            <a:ext uri="{FF2B5EF4-FFF2-40B4-BE49-F238E27FC236}">
              <a16:creationId xmlns:a16="http://schemas.microsoft.com/office/drawing/2014/main" id="{73A6DA85-ED98-478B-A6F1-E08BE7E88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68580</xdr:colOff>
      <xdr:row>10</xdr:row>
      <xdr:rowOff>15240</xdr:rowOff>
    </xdr:from>
    <xdr:to>
      <xdr:col>10</xdr:col>
      <xdr:colOff>350520</xdr:colOff>
      <xdr:row>19</xdr:row>
      <xdr:rowOff>45720</xdr:rowOff>
    </xdr:to>
    <xdr:graphicFrame macro="">
      <xdr:nvGraphicFramePr>
        <xdr:cNvPr id="2" name="Chart 1">
          <a:extLst>
            <a:ext uri="{FF2B5EF4-FFF2-40B4-BE49-F238E27FC236}">
              <a16:creationId xmlns:a16="http://schemas.microsoft.com/office/drawing/2014/main" id="{0FDE4B11-3A89-4B23-8C7D-69F32DC73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190500</xdr:colOff>
      <xdr:row>2</xdr:row>
      <xdr:rowOff>30480</xdr:rowOff>
    </xdr:from>
    <xdr:to>
      <xdr:col>12</xdr:col>
      <xdr:colOff>502920</xdr:colOff>
      <xdr:row>20</xdr:row>
      <xdr:rowOff>114300</xdr:rowOff>
    </xdr:to>
    <xdr:graphicFrame macro="">
      <xdr:nvGraphicFramePr>
        <xdr:cNvPr id="2" name="Chart 1">
          <a:extLst>
            <a:ext uri="{FF2B5EF4-FFF2-40B4-BE49-F238E27FC236}">
              <a16:creationId xmlns:a16="http://schemas.microsoft.com/office/drawing/2014/main" id="{2D63DEA1-BDE8-4779-AD8C-FCFE5906A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685800</xdr:colOff>
      <xdr:row>5</xdr:row>
      <xdr:rowOff>133350</xdr:rowOff>
    </xdr:from>
    <xdr:to>
      <xdr:col>11</xdr:col>
      <xdr:colOff>304800</xdr:colOff>
      <xdr:row>20</xdr:row>
      <xdr:rowOff>133350</xdr:rowOff>
    </xdr:to>
    <xdr:graphicFrame macro="">
      <xdr:nvGraphicFramePr>
        <xdr:cNvPr id="2" name="Chart 1">
          <a:extLst>
            <a:ext uri="{FF2B5EF4-FFF2-40B4-BE49-F238E27FC236}">
              <a16:creationId xmlns:a16="http://schemas.microsoft.com/office/drawing/2014/main" id="{3F6E540C-CB21-4871-B49A-73D898F4E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26.929613078704" backgroundQuery="1" createdVersion="7" refreshedVersion="7" minRefreshableVersion="3" recordCount="0" supportSubquery="1" supportAdvancedDrill="1" xr:uid="{163117D4-6725-4578-944F-6E5DCC4A1C80}">
  <cacheSource type="external" connectionId="6"/>
  <cacheFields count="4">
    <cacheField name="[HR Data].[BU Region].[BU Region]" caption="BU Region" numFmtId="0" hierarchy="8" level="1">
      <sharedItems count="7">
        <s v="Central"/>
        <s v="East"/>
        <s v="Midwest"/>
        <s v="North"/>
        <s v="Northwest"/>
        <s v="South"/>
        <s v="West"/>
      </sharedItems>
    </cacheField>
    <cacheField name="[HR Data].[FP].[FP]" caption="FP" numFmtId="0" hierarchy="5" level="1">
      <sharedItems count="2">
        <s v="FT"/>
        <s v="PT"/>
      </sharedItems>
    </cacheField>
    <cacheField name="[Measures].[Active Employees]" caption="Active Employees" numFmtId="0" hierarchy="26" level="32767"/>
    <cacheField name="[HR Data].[Gender].[Gender]" caption="Gender" numFmtId="0" hierarchy="2"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 TO]" caption="% 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26.929639814814" backgroundQuery="1" createdVersion="7" refreshedVersion="7" minRefreshableVersion="3" recordCount="0" supportSubquery="1" supportAdvancedDrill="1" xr:uid="{84C91FBF-0ED6-48B6-BF71-4839C9830F0E}">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g. Tenure Months]" caption="Avg. Tenure Months" numFmtId="0" hierarchy="28"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arations]" caption="Separations" measure="1" displayFolder="" measureGroup="HR Data" count="0"/>
    <cacheHierarchy uniqueName="[Measures].[% TO]" caption="% 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26.929640277776" backgroundQuery="1" createdVersion="7" refreshedVersion="7" minRefreshableVersion="3" recordCount="0" supportSubquery="1" supportAdvancedDrill="1" xr:uid="{8CCFF701-64C2-4184-8726-707A1454E6F6}">
  <cacheSource type="external" connectionId="6"/>
  <cacheFields count="4">
    <cacheField name="[Measures].[Separations]" caption="Separations" numFmtId="0" hierarchy="29" level="32767"/>
    <cacheField name="[HR Data].[Date (Year)].[Date (Year)]" caption="Date (Year)" numFmtId="0" hierarchy="16" level="1">
      <sharedItems count="4">
        <s v="2015"/>
        <s v="2016"/>
        <s v="2017"/>
        <s v="2018"/>
      </sharedItems>
    </cacheField>
    <cacheField name="[HR Data].[TermReason].[TermReason]" caption="TermReason" numFmtId="0" hierarchy="11" level="1">
      <sharedItems count="2">
        <s v="Involuntary"/>
        <s v="Voluntary"/>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 TO]" caption="% 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26.580670138886" backgroundQuery="1" createdVersion="3" refreshedVersion="7" minRefreshableVersion="3" recordCount="0" supportSubquery="1" supportAdvancedDrill="1" xr:uid="{5CD946CA-2C9C-4D03-B0EC-BFA7C4590739}">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 TO]" caption="% 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6350089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26.929635879627" backgroundQuery="1" createdVersion="7" refreshedVersion="7" minRefreshableVersion="3" recordCount="0" supportSubquery="1" supportAdvancedDrill="1" xr:uid="{4883F98A-1315-4EE7-9F98-CC55D75D5EEE}">
  <cacheSource type="external" connectionId="6"/>
  <cacheFields count="7">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ntainsNonDate="0"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 Employees]" caption="Active Employees" numFmtId="0" hierarchy="26" level="32767"/>
    <cacheField name="[Measures].[New Hires]" caption="New Hires" numFmtId="0" hierarchy="27"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6"/>
      </fieldsUsage>
    </cacheHierarchy>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arations]" caption="Separations" measure="1" displayFolder="" measureGroup="HR Data" count="0"/>
    <cacheHierarchy uniqueName="[Measures].[% TO]" caption="% 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26.929636574074" backgroundQuery="1" createdVersion="7" refreshedVersion="7" minRefreshableVersion="3" recordCount="0" supportSubquery="1" supportAdvancedDrill="1" xr:uid="{AB4EAC49-CF2C-47F6-95F8-C692A05B4CD9}">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Measures].[Active Employees]" caption="Active Employees" numFmtId="0" hierarchy="26"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 TO]" caption="% 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26.929637152774" backgroundQuery="1" createdVersion="7" refreshedVersion="7" minRefreshableVersion="3" recordCount="0" supportSubquery="1" supportAdvancedDrill="1" xr:uid="{4898F261-3F9A-454B-BB8B-F4474C1B946D}">
  <cacheSource type="external" connectionId="6"/>
  <cacheFields count="4">
    <cacheField name="[HR Data].[Gender].[Gender]" caption="Gender" numFmtId="0" hierarchy="2" level="1">
      <sharedItems count="2">
        <s v="F"/>
        <s v="M"/>
      </sharedItems>
    </cacheField>
    <cacheField name="[HR Data].[AgeGroup].[AgeGroup]" caption="AgeGroup" numFmtId="0" hierarchy="12" level="1">
      <sharedItems count="3">
        <s v="&lt;30"/>
        <s v="30-49"/>
        <s v="50+"/>
      </sharedItems>
    </cacheField>
    <cacheField name="[Measures].[Active Employees]" caption="Active Employees" numFmtId="0" hierarchy="26"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 TO]" caption="% 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26.929637731482" backgroundQuery="1" createdVersion="7" refreshedVersion="7" minRefreshableVersion="3" recordCount="0" supportSubquery="1" supportAdvancedDrill="1" xr:uid="{10F39724-C72E-41D0-AFD7-19245B7AA85A}">
  <cacheSource type="external" connectionId="6"/>
  <cacheFields count="4">
    <cacheField name="[HR Data].[Gender].[Gender]" caption="Gender" numFmtId="0" hierarchy="2" level="1">
      <sharedItems count="2">
        <s v="F"/>
        <s v="M"/>
      </sharedItems>
    </cacheField>
    <cacheField name="[Measures].[Active Employees]" caption="Active Employees" numFmtId="0" hierarchy="26"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 TO]" caption="% 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26.929638078705" backgroundQuery="1" createdVersion="7" refreshedVersion="7" minRefreshableVersion="3" recordCount="0" supportSubquery="1" supportAdvancedDrill="1" xr:uid="{0E0E19DE-047F-47BF-99EF-E07525629A9B}">
  <cacheSource type="external" connectionId="6"/>
  <cacheFields count="3">
    <cacheField name="[HR Data].[Gender].[Gender]" caption="Gender" numFmtId="0" hierarchy="2" level="1">
      <sharedItems count="2">
        <s v="F"/>
        <s v="M"/>
      </sharedItems>
    </cacheField>
    <cacheField name="[Measures].[Active Employees]" caption="Active Employees" numFmtId="0" hierarchy="26"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2"/>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 TO]" caption="% 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26.929638541667" backgroundQuery="1" createdVersion="7" refreshedVersion="7" minRefreshableVersion="3" recordCount="0" supportSubquery="1" supportAdvancedDrill="1" xr:uid="{6244ACB9-DCA9-43F8-B808-C6D222EA46A3}">
  <cacheSource type="external" connectionId="6"/>
  <cacheFields count="4">
    <cacheField name="[HR Data].[Gender].[Gender]" caption="Gender" numFmtId="0" hierarchy="2" level="1">
      <sharedItems count="2">
        <s v="F"/>
        <s v="M"/>
      </sharedItems>
    </cacheField>
    <cacheField name="[HR Data].[PayType].[PayType]" caption="PayType" numFmtId="0" hierarchy="10" level="1">
      <sharedItems count="2">
        <s v="Hourly"/>
        <s v="Salary"/>
      </sharedItems>
    </cacheField>
    <cacheField name="[Measures].[Active Employees]" caption="Active Employees" numFmtId="0" hierarchy="26"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 TO]" caption="% 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26.929639004629" backgroundQuery="1" createdVersion="7" refreshedVersion="7" minRefreshableVersion="3" recordCount="0" supportSubquery="1" supportAdvancedDrill="1" xr:uid="{1E40BE51-5502-4188-A072-3AEDCB27EDCD}">
  <cacheSource type="external" connectionId="6"/>
  <cacheFields count="4">
    <cacheField name="[HR Data].[Gender].[Gender]" caption="Gender" numFmtId="0" hierarchy="2" level="1">
      <sharedItems count="2">
        <s v="F"/>
        <s v="M"/>
      </sharedItems>
    </cacheField>
    <cacheField name="[Measures].[% TO]" caption="% TO" numFmtId="0" hierarchy="30" level="32767"/>
    <cacheField name="[HR Data].[Date (Year)].[Date (Year)]" caption="Date (Year)" numFmtId="0" hierarchy="16" level="1">
      <sharedItems count="4">
        <s v="2015"/>
        <s v="2016"/>
        <s v="2017"/>
        <s v="2018"/>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 TO]" caption="% TO" measure="1" displayFolder="" measureGroup="HR Data" count="0" oneField="1">
      <fieldsUsage count="1">
        <fieldUsage x="1"/>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26.929639351853" backgroundQuery="1" createdVersion="7" refreshedVersion="7" minRefreshableVersion="3" recordCount="0" supportSubquery="1" supportAdvancedDrill="1" xr:uid="{7EA62E70-7660-4903-AAC4-1691791FAAC2}">
  <cacheSource type="external" connectionId="6"/>
  <cacheFields count="4">
    <cacheField name="[Measures].[Separations]" caption="Separations" numFmtId="0" hierarchy="29" level="32767"/>
    <cacheField name="[HR Data].[Date (Year)].[Date (Year)]" caption="Date (Year)" numFmtId="0" hierarchy="16" level="1">
      <sharedItems count="4">
        <s v="2015"/>
        <s v="2016"/>
        <s v="2017"/>
        <s v="2018"/>
      </sharedItems>
    </cacheField>
    <cacheField name="[Measures].[Sum of BadHires]" caption="Sum of BadHires" numFmtId="0" hierarchy="24"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 TO]" caption="% 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A1F1E3-502B-4E03-B9F9-9A008A11AA02}" name="Age" cacheId="3" applyNumberFormats="0" applyBorderFormats="0" applyFontFormats="0" applyPatternFormats="0" applyAlignmentFormats="0" applyWidthHeightFormats="1" dataCaption="Values" tag="deaf8f13-6740-4093-aae8-3cf0c07c6fca" updatedVersion="7" minRefreshableVersion="3" useAutoFormatting="1" itemPrintTitles="1" createdVersion="7" indent="0" outline="1" outlineData="1" multipleFieldFilters="0" chartFormat="7">
  <location ref="A21:D26"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4">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4" format="8" series="1">
      <pivotArea type="data" outline="0" fieldPosition="0">
        <references count="2">
          <reference field="4294967294" count="1" selected="0">
            <x v="0"/>
          </reference>
          <reference field="0" count="1" selected="0">
            <x v="0"/>
          </reference>
        </references>
      </pivotArea>
    </chartFormat>
    <chartFormat chart="4" format="9" series="1">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77442E1-8D1C-4709-AEC9-ABE45DDB6536}" name="Region" cacheId="0" applyNumberFormats="0" applyBorderFormats="0" applyFontFormats="0" applyPatternFormats="0" applyAlignmentFormats="0" applyWidthHeightFormats="1" dataCaption="Values" tag="cb0a76af-6ede-49da-8e53-aac2e494a1e8" updatedVersion="7" minRefreshableVersion="3" useAutoFormatting="1" itemPrintTitles="1" createdVersion="7" indent="0" outline="1" outlineData="1" multipleFieldFilters="0" chartFormat="5">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4B1B87F-13F6-4E4B-86FD-70852BABEFD6}" name="Tenure" cacheId="9" applyNumberFormats="0" applyBorderFormats="0" applyFontFormats="0" applyPatternFormats="0" applyAlignmentFormats="0" applyWidthHeightFormats="1" dataCaption="Values" tag="c07621a4-58bd-41f8-84ae-a32be520f813" updatedVersion="7" minRefreshableVersion="3" useAutoFormatting="1" itemPrintTitles="1" createdVersion="7" indent="0" outline="1" outlineData="1" multipleFieldFilters="0" chartFormat="6">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6">
    <chartFormat chart="1" format="4" series="1">
      <pivotArea type="data" outline="0" fieldPosition="0">
        <references count="1">
          <reference field="2" count="1" selected="0">
            <x v="0"/>
          </reference>
        </references>
      </pivotArea>
    </chartFormat>
    <chartFormat chart="1" format="5" series="1">
      <pivotArea type="data" outline="0" fieldPosition="0">
        <references count="1">
          <reference field="2" count="1" selected="0">
            <x v="1"/>
          </reference>
        </references>
      </pivotArea>
    </chartFormat>
    <chartFormat chart="1" format="104" series="1">
      <pivotArea type="data" outline="0" fieldPosition="0">
        <references count="2">
          <reference field="4294967294" count="1" selected="0">
            <x v="0"/>
          </reference>
          <reference field="2" count="1" selected="0">
            <x v="1"/>
          </reference>
        </references>
      </pivotArea>
    </chartFormat>
    <chartFormat chart="1" format="105" series="1">
      <pivotArea type="data" outline="0" fieldPosition="0">
        <references count="2">
          <reference field="4294967294" count="1" selected="0">
            <x v="0"/>
          </reference>
          <reference field="2" count="1" selected="0">
            <x v="0"/>
          </reference>
        </references>
      </pivotArea>
    </chartFormat>
    <chartFormat chart="3" format="108" series="1">
      <pivotArea type="data" outline="0" fieldPosition="0">
        <references count="2">
          <reference field="4294967294" count="1" selected="0">
            <x v="0"/>
          </reference>
          <reference field="2" count="1" selected="0">
            <x v="0"/>
          </reference>
        </references>
      </pivotArea>
    </chartFormat>
    <chartFormat chart="3" format="109"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686321-372B-4C13-91E4-15DE187EE0C1}" name="FT_PT" cacheId="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15:D19"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BEB33D-50B0-42D4-B198-D858875131E4}" name="PayType" cacheId="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8:D12"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632BA7-CB90-4CE1-B175-07B2481706DA}" name="Gender" cacheId="5" applyNumberFormats="0" applyBorderFormats="0" applyFontFormats="0" applyPatternFormats="0" applyAlignmentFormats="0" applyWidthHeightFormats="1" dataCaption="Values" tag="fb49be56-f0a8-4f10-abab-1703558ed47b" updatedVersion="7" minRefreshableVersion="3" useAutoFormatting="1" itemPrintTitles="1" createdVersion="7"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3894A2-B178-4D05-8F89-D675A0EDE21A}" name="Turnover" cacheId="7" applyNumberFormats="0" applyBorderFormats="0" applyFontFormats="0" applyPatternFormats="0" applyAlignmentFormats="0" applyWidthHeightFormats="1" dataCaption="Values" tag="7e8310d4-72c9-428f-b346-c52111241120" updatedVersion="7" minRefreshableVersion="3" useAutoFormatting="1" itemPrintTitles="1" createdVersion="7" indent="0" outline="1" outlineData="1" multipleFieldFilters="0">
  <location ref="A28:D34"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0"/>
  </colFields>
  <colItems count="3">
    <i>
      <x/>
    </i>
    <i>
      <x v="1"/>
    </i>
    <i t="grand">
      <x/>
    </i>
  </colItems>
  <dataFields count="1">
    <dataField fld="1" subtotal="count" baseField="0" baseItem="0"/>
  </dataField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F8657E-A1D3-4A2C-A94B-FFD822591A7F}" name="Actives" cacheId="1" applyNumberFormats="0" applyBorderFormats="0" applyFontFormats="0" applyPatternFormats="0" applyAlignmentFormats="0" applyWidthHeightFormats="1" dataCaption="Values" tag="84a12689-e70e-4c16-bd63-ab676cd916ec" updatedVersion="7" minRefreshableVersion="3" useAutoFormatting="1" itemPrintTitles="1" createdVersion="7" indent="0" outline="1" outlineData="1" multipleFieldFilters="0" chartFormat="7">
  <location ref="A3:C28" firstHeaderRow="0" firstDataRow="1" firstDataCol="1"/>
  <pivotFields count="7">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items count="5">
        <item x="0" e="0"/>
        <item x="1" e="0"/>
        <item x="2" e="0"/>
        <item x="3" e="0"/>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25">
    <i>
      <x/>
    </i>
    <i r="1">
      <x/>
    </i>
    <i r="1">
      <x v="1"/>
    </i>
    <i r="1">
      <x v="2"/>
    </i>
    <i r="1">
      <x v="3"/>
    </i>
    <i t="default">
      <x/>
    </i>
    <i>
      <x v="1"/>
    </i>
    <i r="1">
      <x/>
    </i>
    <i r="1">
      <x v="1"/>
    </i>
    <i r="1">
      <x v="2"/>
    </i>
    <i r="1">
      <x v="3"/>
    </i>
    <i t="default">
      <x v="1"/>
    </i>
    <i>
      <x v="2"/>
    </i>
    <i r="1">
      <x/>
    </i>
    <i r="1">
      <x v="1"/>
    </i>
    <i r="1">
      <x v="2"/>
    </i>
    <i r="1">
      <x v="3"/>
    </i>
    <i t="default">
      <x v="2"/>
    </i>
    <i>
      <x v="3"/>
    </i>
    <i r="1">
      <x/>
    </i>
    <i r="1">
      <x v="1"/>
    </i>
    <i r="1">
      <x v="2"/>
    </i>
    <i r="1">
      <x v="3"/>
    </i>
    <i t="default">
      <x v="3"/>
    </i>
    <i t="grand">
      <x/>
    </i>
  </rowItems>
  <colFields count="1">
    <field x="-2"/>
  </colFields>
  <colItems count="2">
    <i>
      <x/>
    </i>
    <i i="1">
      <x v="1"/>
    </i>
  </colItems>
  <dataFields count="2">
    <dataField fld="4" subtotal="count" baseField="0" baseItem="0"/>
    <dataField fld="5"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473D6FA-BD99-4C25-A25E-4B7F0E3D246A}" name="Ethnicity" cacheId="2" applyNumberFormats="0" applyBorderFormats="0" applyFontFormats="0" applyPatternFormats="0" applyAlignmentFormats="0" applyWidthHeightFormats="1" dataCaption="Values" tag="c371c399-53af-43a8-85a2-c1d83827e840" updatedVersion="7" minRefreshableVersion="3" useAutoFormatting="1" itemPrintTitles="1" createdVersion="7" indent="0" outline="1" outlineData="1" multipleFieldFilters="0" chartFormat="5">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0"/>
          </reference>
        </references>
      </pivotArea>
    </chartFormat>
    <chartFormat chart="2" format="6"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9D5A9F-4B31-4B4D-82F5-11A76DCF85EC}" name="Separations" cacheId="8" applyNumberFormats="0" applyBorderFormats="0" applyFontFormats="0" applyPatternFormats="0" applyAlignmentFormats="0" applyWidthHeightFormats="1" dataCaption="Values" tag="3c3dd3a7-7b57-4a52-a3bc-0c9ff1aa6fc1" updatedVersion="7" minRefreshableVersion="3" useAutoFormatting="1" itemPrintTitles="1" createdVersion="7" indent="0" outline="1" outlineData="1" multipleFieldFilters="0" chartFormat="5">
  <location ref="A3:C8"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5044301-53C8-4B69-AC4A-C96A1E0EC313}" name="TermReason" cacheId="10" applyNumberFormats="0" applyBorderFormats="0" applyFontFormats="0" applyPatternFormats="0" applyAlignmentFormats="0" applyWidthHeightFormats="1" dataCaption="Values" tag="c76aa809-835a-4c31-b1eb-f67c295724aa" updatedVersion="7" minRefreshableVersion="3" useAutoFormatting="1" itemPrintTitles="1" createdVersion="7" indent="0" outline="1" outlineData="1" multipleFieldFilters="0" chartFormat="10">
  <location ref="A3:D9"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7">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 chart="4" format="5" series="1">
      <pivotArea type="data" outline="0" fieldPosition="0">
        <references count="2">
          <reference field="4294967294" count="1" selected="0">
            <x v="0"/>
          </reference>
          <reference field="2" count="1" selected="0">
            <x v="0"/>
          </reference>
        </references>
      </pivotArea>
    </chartFormat>
    <chartFormat chart="4" format="6" series="1">
      <pivotArea type="data" outline="0" fieldPosition="0">
        <references count="2">
          <reference field="4294967294" count="1" selected="0">
            <x v="0"/>
          </reference>
          <reference field="2" count="1" selected="0">
            <x v="1"/>
          </reference>
        </references>
      </pivotArea>
    </chartFormat>
    <chartFormat chart="5" format="7" series="1">
      <pivotArea type="data" outline="0" fieldPosition="0">
        <references count="2">
          <reference field="4294967294" count="1" selected="0">
            <x v="0"/>
          </reference>
          <reference field="2" count="1" selected="0">
            <x v="0"/>
          </reference>
        </references>
      </pivotArea>
    </chartFormat>
    <chartFormat chart="5" format="8"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238873E1-33CF-4416-BE7D-61A425B0CDAA}" sourceName="[HR Data].[FP]">
  <pivotTables>
    <pivotTable tabId="2" name="Actives"/>
    <pivotTable tabId="9" name="Age"/>
    <pivotTable tabId="9" name="Gender"/>
    <pivotTable tabId="9" name="PayType"/>
    <pivotTable tabId="7" name="Separations"/>
    <pivotTable tabId="8" name="TermReason"/>
  </pivotTables>
  <data>
    <olap pivotCacheId="1663500893">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732ACB11-84B8-4D23-BD6D-B0EE1629371A}" sourceName="[HR Data].[EthnicGroup]">
  <pivotTables>
    <pivotTable tabId="2" name="Actives"/>
    <pivotTable tabId="9" name="Age"/>
    <pivotTable tabId="9" name="FT_PT"/>
    <pivotTable tabId="9" name="Gender"/>
    <pivotTable tabId="9" name="PayType"/>
    <pivotTable tabId="9" name="Turnover"/>
    <pivotTable tabId="6" name="Region"/>
    <pivotTable tabId="7" name="Separations"/>
    <pivotTable tabId="8" name="TermReason"/>
  </pivotTables>
  <data>
    <olap pivotCacheId="1663500893">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399C59FC-2BD7-414F-8A9F-1B98B67A2613}" sourceName="[HR Data].[Date (Year)]">
  <pivotTables>
    <pivotTable tabId="3" name="Ethnicity"/>
    <pivotTable tabId="9" name="FT_PT"/>
    <pivotTable tabId="9" name="Gender"/>
    <pivotTable tabId="9" name="PayType"/>
    <pivotTable tabId="9" name="Age"/>
    <pivotTable tabId="9" name="Turnover"/>
    <pivotTable tabId="6" name="Region"/>
    <pivotTable tabId="7" name="Separations"/>
    <pivotTable tabId="4" name="Tenure"/>
    <pivotTable tabId="8" name="TermReason"/>
  </pivotTables>
  <data>
    <olap pivotCacheId="1663500893">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496496D-C15E-4181-A121-13CCAE3BA4A9}" sourceName="[HR Data].[Gender]">
  <pivotTables>
    <pivotTable tabId="2" name="Actives"/>
    <pivotTable tabId="6" name="Region"/>
    <pivotTable tabId="7" name="Separations"/>
    <pivotTable tabId="8" name="TermReason"/>
  </pivotTables>
  <data>
    <olap pivotCacheId="1663500893">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8F4F2B0A-6E50-4928-A451-992D9421FC91}" sourceName="[HR Data].[BU Region]">
  <pivotTables>
    <pivotTable tabId="2" name="Actives"/>
    <pivotTable tabId="3" name="Ethnicity"/>
    <pivotTable tabId="9" name="Age"/>
    <pivotTable tabId="9" name="FT_PT"/>
    <pivotTable tabId="9" name="Gender"/>
    <pivotTable tabId="9" name="PayType"/>
    <pivotTable tabId="9" name="Turnover"/>
    <pivotTable tabId="7" name="Separations"/>
    <pivotTable tabId="4" name="Tenure"/>
    <pivotTable tabId="8" name="TermReason"/>
  </pivotTables>
  <data>
    <olap pivotCacheId="1663500893">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P" xr10:uid="{18B9A779-268E-479E-848B-168BB4438405}" cache="Slicer_FP" caption="Full/Part" columnCount="2" level="1" rowHeight="234950"/>
  <slicer name="EthnicGroup" xr10:uid="{06D13289-F2F5-4A24-B9F7-68AAB90F9DB5}" cache="Slicer_EthnicGroup" caption="Ethnicity" level="1" rowHeight="234950"/>
  <slicer name="Date (Year)" xr10:uid="{EDFD9DA7-4A8F-4753-93C7-91E3687E50B3}" cache="Slicer_Date__Year" caption="Year" columnCount="2" level="1" rowHeight="180000"/>
  <slicer name="Gender" xr10:uid="{A41FA77B-F1F4-421E-BBC7-7095732E79C7}" cache="Slicer_Gender" caption="Gender" columnCount="2" level="1" rowHeight="234950"/>
  <slicer name="BU Region" xr10:uid="{8AD59D4A-EAEA-4E9C-B899-F64962A253F8}" cache="Slicer_BU_Region" caption="Region" level="1" rowHeight="234950"/>
</slicers>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bin"/><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6"/>
  <sheetViews>
    <sheetView showGridLines="0" zoomScaleNormal="100" workbookViewId="0"/>
  </sheetViews>
  <sheetFormatPr defaultRowHeight="17.25" x14ac:dyDescent="0.35"/>
  <sheetData>
    <row r="1" spans="1:25" ht="27.75" x14ac:dyDescent="0.35">
      <c r="A1" s="8" t="s">
        <v>40</v>
      </c>
      <c r="F1" s="9" t="s">
        <v>41</v>
      </c>
      <c r="G1" s="14">
        <f>G5/F5</f>
        <v>0.45692307692307693</v>
      </c>
      <c r="H1" s="15">
        <f>H5/F5</f>
        <v>0.54307692307692312</v>
      </c>
      <c r="S1" s="22"/>
      <c r="T1" s="23" t="s">
        <v>50</v>
      </c>
      <c r="U1" s="22"/>
    </row>
    <row r="2" spans="1:25" x14ac:dyDescent="0.35">
      <c r="H2" s="11"/>
      <c r="S2" s="22"/>
      <c r="T2" s="22"/>
      <c r="U2" s="22"/>
    </row>
    <row r="3" spans="1:25" x14ac:dyDescent="0.35">
      <c r="S3" s="22"/>
      <c r="T3" s="22"/>
      <c r="U3" s="22"/>
    </row>
    <row r="4" spans="1:25" ht="19.5" x14ac:dyDescent="0.35">
      <c r="I4" s="16" t="s">
        <v>42</v>
      </c>
      <c r="J4" s="19">
        <f>GETPIVOTDATA("[Measures].[Active Employees]",HeadLine!$A$8,"[HR Data].[Gender]","[HR Data].[Gender].&amp;[F]","[HR Data].[PayType]","[HR Data].[PayType].&amp;[Hourly]")</f>
        <v>0.81818181818181823</v>
      </c>
      <c r="K4" s="20">
        <f>GETPIVOTDATA("[Measures].[Active Employees]",HeadLine!$A$8,"[HR Data].[Gender]","[HR Data].[Gender].&amp;[M]","[HR Data].[PayType]","[HR Data].[PayType].&amp;[Hourly]")</f>
        <v>0.91501416430594906</v>
      </c>
      <c r="L4" s="16" t="s">
        <v>44</v>
      </c>
      <c r="M4" s="19">
        <f>GETPIVOTDATA("[Measures].[Active Employees]",HeadLine!$A$15,"[HR Data].[Gender]","[HR Data].[Gender].&amp;[F]","[HR Data].[FP]","[HR Data].[FP].&amp;[FT]")</f>
        <v>0.50168350168350173</v>
      </c>
      <c r="N4" s="20">
        <f>GETPIVOTDATA("[Measures].[Active Employees]",HeadLine!$A$15,"[HR Data].[Gender]","[HR Data].[Gender].&amp;[M]","[HR Data].[FP]","[HR Data].[FP].&amp;[FT]")</f>
        <v>0.27762039660056659</v>
      </c>
      <c r="S4" s="22"/>
      <c r="T4" s="22"/>
      <c r="U4" s="22"/>
    </row>
    <row r="5" spans="1:25" ht="21.75" x14ac:dyDescent="0.35">
      <c r="F5" s="10">
        <f>+GETPIVOTDATA("[Measures].[Active Employees]",HeadLine!$A$3)</f>
        <v>650</v>
      </c>
      <c r="G5" s="12">
        <f>+GETPIVOTDATA("[Measures].[Active Employees]",HeadLine!$A$3,"[HR Data].[Gender]","[HR Data].[Gender].&amp;[F]")</f>
        <v>297</v>
      </c>
      <c r="H5" s="13">
        <f>+GETPIVOTDATA("[Measures].[Active Employees]",HeadLine!$A$3,"[HR Data].[Gender]","[HR Data].[Gender].&amp;[M]")</f>
        <v>353</v>
      </c>
      <c r="I5" s="16" t="s">
        <v>43</v>
      </c>
      <c r="J5" s="19">
        <f>GETPIVOTDATA("[Measures].[Active Employees]",HeadLine!$A$8,"[HR Data].[Gender]","[HR Data].[Gender].&amp;[F]","[HR Data].[PayType]","[HR Data].[PayType].&amp;[Salary]")</f>
        <v>0.18181818181818182</v>
      </c>
      <c r="K5" s="20">
        <f>GETPIVOTDATA("[Measures].[Active Employees]",HeadLine!$A$8,"[HR Data].[Gender]","[HR Data].[Gender].&amp;[M]","[HR Data].[PayType]","[HR Data].[PayType].&amp;[Salary]")</f>
        <v>8.4985835694050993E-2</v>
      </c>
      <c r="L5" s="16" t="s">
        <v>45</v>
      </c>
      <c r="M5" s="19">
        <f>GETPIVOTDATA("[Measures].[Active Employees]",HeadLine!$A$15,"[HR Data].[Gender]","[HR Data].[Gender].&amp;[F]","[HR Data].[FP]","[HR Data].[FP].&amp;[PT]")</f>
        <v>0.49831649831649832</v>
      </c>
      <c r="N5" s="20">
        <f>GETPIVOTDATA("[Measures].[Active Employees]",HeadLine!$A$15,"[HR Data].[Gender]","[HR Data].[Gender].&amp;[M]","[HR Data].[FP]","[HR Data].[FP].&amp;[PT]")</f>
        <v>0.72237960339943341</v>
      </c>
      <c r="S5" s="24">
        <f>GETPIVOTDATA("[Measures].[% TO]",HeadLine!$A$28)</f>
        <v>2.5476923076923077</v>
      </c>
      <c r="T5" s="24">
        <f>GETPIVOTDATA("[Measures].[% TO]",HeadLine!$A$28,"[HR Data].[Gender]","[HR Data].[Gender].&amp;[F]")</f>
        <v>2.5387205387205389</v>
      </c>
      <c r="U5" s="24">
        <f>GETPIVOTDATA("[Measures].[% TO]",HeadLine!$A$28,"[HR Data].[Gender]","[HR Data].[Gender].&amp;[M]")</f>
        <v>2.5552407932011332</v>
      </c>
    </row>
    <row r="6" spans="1:25" s="7" customFormat="1" ht="3.6" customHeight="1" x14ac:dyDescent="0.35">
      <c r="J6" s="18"/>
      <c r="M6" s="18"/>
    </row>
    <row r="16" spans="1:25" x14ac:dyDescent="0.35">
      <c r="Y16" s="2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4FF7F-444B-4D2E-8407-EA14501CBDAE}">
  <dimension ref="A3:D34"/>
  <sheetViews>
    <sheetView topLeftCell="A10" workbookViewId="0">
      <selection activeCell="C32" sqref="C32"/>
    </sheetView>
  </sheetViews>
  <sheetFormatPr defaultRowHeight="17.25" x14ac:dyDescent="0.35"/>
  <cols>
    <col min="1" max="1" width="12.5" customWidth="1"/>
    <col min="2" max="2" width="15.5" customWidth="1"/>
    <col min="3" max="3" width="7.875" customWidth="1"/>
    <col min="4" max="4" width="10.625" customWidth="1"/>
  </cols>
  <sheetData>
    <row r="3" spans="1:4" x14ac:dyDescent="0.35">
      <c r="A3" s="1" t="s">
        <v>0</v>
      </c>
      <c r="B3" t="s">
        <v>14</v>
      </c>
    </row>
    <row r="4" spans="1:4" x14ac:dyDescent="0.35">
      <c r="A4" s="2" t="s">
        <v>23</v>
      </c>
      <c r="B4" s="6">
        <v>297</v>
      </c>
    </row>
    <row r="5" spans="1:4" x14ac:dyDescent="0.35">
      <c r="A5" s="2" t="s">
        <v>24</v>
      </c>
      <c r="B5" s="6">
        <v>353</v>
      </c>
    </row>
    <row r="6" spans="1:4" x14ac:dyDescent="0.35">
      <c r="A6" s="2" t="s">
        <v>1</v>
      </c>
      <c r="B6" s="6">
        <v>650</v>
      </c>
    </row>
    <row r="8" spans="1:4" x14ac:dyDescent="0.35">
      <c r="A8" s="1" t="s">
        <v>14</v>
      </c>
      <c r="B8" s="1" t="s">
        <v>25</v>
      </c>
    </row>
    <row r="9" spans="1:4" x14ac:dyDescent="0.35">
      <c r="A9" s="1" t="s">
        <v>0</v>
      </c>
      <c r="B9" t="s">
        <v>23</v>
      </c>
      <c r="C9" t="s">
        <v>24</v>
      </c>
      <c r="D9" t="s">
        <v>1</v>
      </c>
    </row>
    <row r="10" spans="1:4" x14ac:dyDescent="0.35">
      <c r="A10" s="2" t="s">
        <v>42</v>
      </c>
      <c r="B10" s="17">
        <v>0.81818181818181823</v>
      </c>
      <c r="C10" s="17">
        <v>0.91501416430594906</v>
      </c>
      <c r="D10" s="17">
        <v>0.87076923076923074</v>
      </c>
    </row>
    <row r="11" spans="1:4" x14ac:dyDescent="0.35">
      <c r="A11" s="2" t="s">
        <v>43</v>
      </c>
      <c r="B11" s="17">
        <v>0.18181818181818182</v>
      </c>
      <c r="C11" s="17">
        <v>8.4985835694050993E-2</v>
      </c>
      <c r="D11" s="17">
        <v>0.12923076923076923</v>
      </c>
    </row>
    <row r="12" spans="1:4" x14ac:dyDescent="0.35">
      <c r="A12" s="2" t="s">
        <v>1</v>
      </c>
      <c r="B12" s="17">
        <v>1</v>
      </c>
      <c r="C12" s="17">
        <v>1</v>
      </c>
      <c r="D12" s="17">
        <v>1</v>
      </c>
    </row>
    <row r="15" spans="1:4" x14ac:dyDescent="0.35">
      <c r="A15" s="1" t="s">
        <v>14</v>
      </c>
      <c r="B15" s="1" t="s">
        <v>25</v>
      </c>
    </row>
    <row r="16" spans="1:4" x14ac:dyDescent="0.35">
      <c r="A16" s="1" t="s">
        <v>0</v>
      </c>
      <c r="B16" t="s">
        <v>23</v>
      </c>
      <c r="C16" t="s">
        <v>24</v>
      </c>
      <c r="D16" t="s">
        <v>1</v>
      </c>
    </row>
    <row r="17" spans="1:4" x14ac:dyDescent="0.35">
      <c r="A17" s="2" t="s">
        <v>26</v>
      </c>
      <c r="B17" s="17">
        <v>0.50168350168350173</v>
      </c>
      <c r="C17" s="17">
        <v>0.27762039660056659</v>
      </c>
      <c r="D17" s="17">
        <v>0.38</v>
      </c>
    </row>
    <row r="18" spans="1:4" x14ac:dyDescent="0.35">
      <c r="A18" s="2" t="s">
        <v>27</v>
      </c>
      <c r="B18" s="17">
        <v>0.49831649831649832</v>
      </c>
      <c r="C18" s="17">
        <v>0.72237960339943341</v>
      </c>
      <c r="D18" s="17">
        <v>0.62</v>
      </c>
    </row>
    <row r="19" spans="1:4" x14ac:dyDescent="0.35">
      <c r="A19" s="2" t="s">
        <v>1</v>
      </c>
      <c r="B19" s="17">
        <v>1</v>
      </c>
      <c r="C19" s="17">
        <v>1</v>
      </c>
      <c r="D19" s="17">
        <v>1</v>
      </c>
    </row>
    <row r="21" spans="1:4" x14ac:dyDescent="0.35">
      <c r="A21" s="1" t="s">
        <v>14</v>
      </c>
      <c r="B21" s="1" t="s">
        <v>25</v>
      </c>
    </row>
    <row r="22" spans="1:4" x14ac:dyDescent="0.35">
      <c r="A22" s="1" t="s">
        <v>0</v>
      </c>
      <c r="B22" t="s">
        <v>23</v>
      </c>
      <c r="C22" t="s">
        <v>24</v>
      </c>
      <c r="D22" t="s">
        <v>1</v>
      </c>
    </row>
    <row r="23" spans="1:4" x14ac:dyDescent="0.35">
      <c r="A23" s="2" t="s">
        <v>46</v>
      </c>
      <c r="B23" s="6">
        <v>172</v>
      </c>
      <c r="C23" s="6">
        <v>165</v>
      </c>
      <c r="D23" s="6">
        <v>337</v>
      </c>
    </row>
    <row r="24" spans="1:4" x14ac:dyDescent="0.35">
      <c r="A24" s="2" t="s">
        <v>47</v>
      </c>
      <c r="B24" s="6">
        <v>81</v>
      </c>
      <c r="C24" s="6">
        <v>105</v>
      </c>
      <c r="D24" s="6">
        <v>186</v>
      </c>
    </row>
    <row r="25" spans="1:4" x14ac:dyDescent="0.35">
      <c r="A25" s="2" t="s">
        <v>48</v>
      </c>
      <c r="B25" s="6">
        <v>44</v>
      </c>
      <c r="C25" s="6">
        <v>83</v>
      </c>
      <c r="D25" s="6">
        <v>127</v>
      </c>
    </row>
    <row r="26" spans="1:4" x14ac:dyDescent="0.35">
      <c r="A26" s="2" t="s">
        <v>1</v>
      </c>
      <c r="B26" s="6">
        <v>297</v>
      </c>
      <c r="C26" s="6">
        <v>353</v>
      </c>
      <c r="D26" s="6">
        <v>650</v>
      </c>
    </row>
    <row r="28" spans="1:4" x14ac:dyDescent="0.35">
      <c r="A28" s="1" t="s">
        <v>49</v>
      </c>
      <c r="B28" s="1" t="s">
        <v>25</v>
      </c>
    </row>
    <row r="29" spans="1:4" x14ac:dyDescent="0.35">
      <c r="A29" s="1" t="s">
        <v>0</v>
      </c>
      <c r="B29" t="s">
        <v>23</v>
      </c>
      <c r="C29" t="s">
        <v>24</v>
      </c>
      <c r="D29" t="s">
        <v>1</v>
      </c>
    </row>
    <row r="30" spans="1:4" x14ac:dyDescent="0.35">
      <c r="A30" s="2" t="s">
        <v>2</v>
      </c>
      <c r="B30" s="21">
        <v>3.2258064516129031E-2</v>
      </c>
      <c r="C30" s="21">
        <v>4.1379310344827586E-2</v>
      </c>
      <c r="D30" s="21">
        <v>3.6666666666666667E-2</v>
      </c>
    </row>
    <row r="31" spans="1:4" x14ac:dyDescent="0.35">
      <c r="A31" s="2" t="s">
        <v>7</v>
      </c>
      <c r="B31" s="21">
        <v>0.19742489270386265</v>
      </c>
      <c r="C31" s="21">
        <v>0.21367521367521367</v>
      </c>
      <c r="D31" s="21">
        <v>0.20556745182012848</v>
      </c>
    </row>
    <row r="32" spans="1:4" x14ac:dyDescent="0.35">
      <c r="A32" s="2" t="s">
        <v>8</v>
      </c>
      <c r="B32" s="21">
        <v>1.1836734693877551</v>
      </c>
      <c r="C32" s="21">
        <v>1.1884615384615385</v>
      </c>
      <c r="D32" s="21">
        <v>1.1861386138613861</v>
      </c>
    </row>
    <row r="33" spans="1:4" x14ac:dyDescent="0.35">
      <c r="A33" s="2" t="s">
        <v>9</v>
      </c>
      <c r="B33" s="21">
        <v>1.3905723905723906</v>
      </c>
      <c r="C33" s="21">
        <v>1.5212464589235128</v>
      </c>
      <c r="D33" s="21">
        <v>1.4615384615384615</v>
      </c>
    </row>
    <row r="34" spans="1:4" x14ac:dyDescent="0.35">
      <c r="A34" s="2" t="s">
        <v>1</v>
      </c>
      <c r="B34" s="21">
        <v>2.5387205387205389</v>
      </c>
      <c r="C34" s="21">
        <v>2.5552407932011332</v>
      </c>
      <c r="D34" s="21">
        <v>2.5476923076923077</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137EB-8F25-4644-9195-593D8ECC2F79}">
  <dimension ref="A3:C28"/>
  <sheetViews>
    <sheetView workbookViewId="0">
      <selection activeCell="P20" sqref="P20"/>
    </sheetView>
  </sheetViews>
  <sheetFormatPr defaultRowHeight="17.25" x14ac:dyDescent="0.35"/>
  <cols>
    <col min="1" max="1" width="12.5" customWidth="1"/>
    <col min="2" max="2" width="15.75" customWidth="1"/>
    <col min="3" max="4" width="9.25" customWidth="1"/>
  </cols>
  <sheetData>
    <row r="3" spans="1:3" x14ac:dyDescent="0.35">
      <c r="A3" s="1" t="s">
        <v>0</v>
      </c>
      <c r="B3" t="s">
        <v>14</v>
      </c>
      <c r="C3" t="s">
        <v>15</v>
      </c>
    </row>
    <row r="4" spans="1:3" x14ac:dyDescent="0.35">
      <c r="A4" s="2" t="s">
        <v>2</v>
      </c>
      <c r="B4" s="4"/>
      <c r="C4" s="4"/>
    </row>
    <row r="5" spans="1:3" x14ac:dyDescent="0.35">
      <c r="A5" s="3" t="s">
        <v>3</v>
      </c>
      <c r="B5" s="6">
        <v>229</v>
      </c>
      <c r="C5" s="6">
        <v>3</v>
      </c>
    </row>
    <row r="6" spans="1:3" x14ac:dyDescent="0.35">
      <c r="A6" s="3" t="s">
        <v>4</v>
      </c>
      <c r="B6" s="6">
        <v>251</v>
      </c>
      <c r="C6" s="6">
        <v>21</v>
      </c>
    </row>
    <row r="7" spans="1:3" x14ac:dyDescent="0.35">
      <c r="A7" s="3" t="s">
        <v>5</v>
      </c>
      <c r="B7" s="6">
        <v>275</v>
      </c>
      <c r="C7" s="6">
        <v>24</v>
      </c>
    </row>
    <row r="8" spans="1:3" x14ac:dyDescent="0.35">
      <c r="A8" s="3" t="s">
        <v>6</v>
      </c>
      <c r="B8" s="6">
        <v>300</v>
      </c>
      <c r="C8" s="6">
        <v>30</v>
      </c>
    </row>
    <row r="9" spans="1:3" x14ac:dyDescent="0.35">
      <c r="A9" s="2" t="s">
        <v>10</v>
      </c>
      <c r="B9" s="6">
        <v>300</v>
      </c>
      <c r="C9" s="6">
        <v>78</v>
      </c>
    </row>
    <row r="10" spans="1:3" x14ac:dyDescent="0.35">
      <c r="A10" s="2" t="s">
        <v>7</v>
      </c>
      <c r="B10" s="4"/>
      <c r="C10" s="4"/>
    </row>
    <row r="11" spans="1:3" x14ac:dyDescent="0.35">
      <c r="A11" s="3" t="s">
        <v>3</v>
      </c>
      <c r="B11" s="6">
        <v>338</v>
      </c>
      <c r="C11" s="6">
        <v>37</v>
      </c>
    </row>
    <row r="12" spans="1:3" x14ac:dyDescent="0.35">
      <c r="A12" s="3" t="s">
        <v>4</v>
      </c>
      <c r="B12" s="6">
        <v>361</v>
      </c>
      <c r="C12" s="6">
        <v>22</v>
      </c>
    </row>
    <row r="13" spans="1:3" x14ac:dyDescent="0.35">
      <c r="A13" s="3" t="s">
        <v>5</v>
      </c>
      <c r="B13" s="6">
        <v>403</v>
      </c>
      <c r="C13" s="6">
        <v>47</v>
      </c>
    </row>
    <row r="14" spans="1:3" x14ac:dyDescent="0.35">
      <c r="A14" s="3" t="s">
        <v>6</v>
      </c>
      <c r="B14" s="6">
        <v>467</v>
      </c>
      <c r="C14" s="6">
        <v>74</v>
      </c>
    </row>
    <row r="15" spans="1:3" x14ac:dyDescent="0.35">
      <c r="A15" s="2" t="s">
        <v>11</v>
      </c>
      <c r="B15" s="6">
        <v>467</v>
      </c>
      <c r="C15" s="6">
        <v>180</v>
      </c>
    </row>
    <row r="16" spans="1:3" x14ac:dyDescent="0.35">
      <c r="A16" s="2" t="s">
        <v>8</v>
      </c>
      <c r="B16" s="4"/>
      <c r="C16" s="4"/>
    </row>
    <row r="17" spans="1:3" x14ac:dyDescent="0.35">
      <c r="A17" s="3" t="s">
        <v>3</v>
      </c>
      <c r="B17" s="6">
        <v>449</v>
      </c>
      <c r="C17" s="6">
        <v>66</v>
      </c>
    </row>
    <row r="18" spans="1:3" x14ac:dyDescent="0.35">
      <c r="A18" s="3" t="s">
        <v>4</v>
      </c>
      <c r="B18" s="6">
        <v>458</v>
      </c>
      <c r="C18" s="6">
        <v>114</v>
      </c>
    </row>
    <row r="19" spans="1:3" x14ac:dyDescent="0.35">
      <c r="A19" s="3" t="s">
        <v>5</v>
      </c>
      <c r="B19" s="6">
        <v>494</v>
      </c>
      <c r="C19" s="6">
        <v>176</v>
      </c>
    </row>
    <row r="20" spans="1:3" x14ac:dyDescent="0.35">
      <c r="A20" s="3" t="s">
        <v>6</v>
      </c>
      <c r="B20" s="6">
        <v>505</v>
      </c>
      <c r="C20" s="6">
        <v>130</v>
      </c>
    </row>
    <row r="21" spans="1:3" x14ac:dyDescent="0.35">
      <c r="A21" s="2" t="s">
        <v>12</v>
      </c>
      <c r="B21" s="6">
        <v>505</v>
      </c>
      <c r="C21" s="6">
        <v>486</v>
      </c>
    </row>
    <row r="22" spans="1:3" x14ac:dyDescent="0.35">
      <c r="A22" s="2" t="s">
        <v>9</v>
      </c>
      <c r="B22" s="4"/>
      <c r="C22" s="4"/>
    </row>
    <row r="23" spans="1:3" x14ac:dyDescent="0.35">
      <c r="A23" s="3" t="s">
        <v>3</v>
      </c>
      <c r="B23" s="6">
        <v>525</v>
      </c>
      <c r="C23" s="6">
        <v>127</v>
      </c>
    </row>
    <row r="24" spans="1:3" x14ac:dyDescent="0.35">
      <c r="A24" s="3" t="s">
        <v>4</v>
      </c>
      <c r="B24" s="6">
        <v>633</v>
      </c>
      <c r="C24" s="6">
        <v>298</v>
      </c>
    </row>
    <row r="25" spans="1:3" x14ac:dyDescent="0.35">
      <c r="A25" s="3" t="s">
        <v>5</v>
      </c>
      <c r="B25" s="6">
        <v>648</v>
      </c>
      <c r="C25" s="6">
        <v>278</v>
      </c>
    </row>
    <row r="26" spans="1:3" x14ac:dyDescent="0.35">
      <c r="A26" s="3" t="s">
        <v>6</v>
      </c>
      <c r="B26" s="6">
        <v>650</v>
      </c>
      <c r="C26" s="6">
        <v>149</v>
      </c>
    </row>
    <row r="27" spans="1:3" x14ac:dyDescent="0.35">
      <c r="A27" s="2" t="s">
        <v>13</v>
      </c>
      <c r="B27" s="6">
        <v>650</v>
      </c>
      <c r="C27" s="6">
        <v>852</v>
      </c>
    </row>
    <row r="28" spans="1:3" x14ac:dyDescent="0.35">
      <c r="A28" s="2" t="s">
        <v>1</v>
      </c>
      <c r="B28" s="6">
        <v>650</v>
      </c>
      <c r="C28" s="6">
        <v>1596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4BF04-702A-484A-9663-7840FEDB35A0}">
  <dimension ref="A3:D26"/>
  <sheetViews>
    <sheetView workbookViewId="0">
      <selection activeCell="B14" sqref="B14"/>
    </sheetView>
  </sheetViews>
  <sheetFormatPr defaultRowHeight="17.25" x14ac:dyDescent="0.35"/>
  <cols>
    <col min="1" max="1" width="15.75" customWidth="1"/>
    <col min="2" max="2" width="15.5" customWidth="1"/>
    <col min="3" max="3" width="3.875" customWidth="1"/>
    <col min="4" max="4" width="10.625" customWidth="1"/>
  </cols>
  <sheetData>
    <row r="3" spans="1:4" x14ac:dyDescent="0.35">
      <c r="A3" s="1" t="s">
        <v>14</v>
      </c>
      <c r="B3" s="1" t="s">
        <v>25</v>
      </c>
    </row>
    <row r="4" spans="1:4" x14ac:dyDescent="0.35">
      <c r="A4" s="1" t="s">
        <v>0</v>
      </c>
      <c r="B4" t="s">
        <v>26</v>
      </c>
      <c r="C4" t="s">
        <v>27</v>
      </c>
      <c r="D4" t="s">
        <v>1</v>
      </c>
    </row>
    <row r="5" spans="1:4" x14ac:dyDescent="0.35">
      <c r="A5" s="2" t="s">
        <v>16</v>
      </c>
      <c r="B5" s="4"/>
      <c r="C5" s="4"/>
      <c r="D5" s="4"/>
    </row>
    <row r="6" spans="1:4" x14ac:dyDescent="0.35">
      <c r="A6" s="3" t="s">
        <v>23</v>
      </c>
      <c r="B6" s="6">
        <v>20</v>
      </c>
      <c r="C6" s="6">
        <v>25</v>
      </c>
      <c r="D6" s="6">
        <v>45</v>
      </c>
    </row>
    <row r="7" spans="1:4" x14ac:dyDescent="0.35">
      <c r="A7" s="3" t="s">
        <v>24</v>
      </c>
      <c r="B7" s="6">
        <v>14</v>
      </c>
      <c r="C7" s="6">
        <v>35</v>
      </c>
      <c r="D7" s="6">
        <v>49</v>
      </c>
    </row>
    <row r="8" spans="1:4" x14ac:dyDescent="0.35">
      <c r="A8" s="2" t="s">
        <v>17</v>
      </c>
      <c r="B8" s="4"/>
      <c r="C8" s="4"/>
      <c r="D8" s="4"/>
    </row>
    <row r="9" spans="1:4" x14ac:dyDescent="0.35">
      <c r="A9" s="3" t="s">
        <v>23</v>
      </c>
      <c r="B9" s="6">
        <v>25</v>
      </c>
      <c r="C9" s="6">
        <v>17</v>
      </c>
      <c r="D9" s="6">
        <v>42</v>
      </c>
    </row>
    <row r="10" spans="1:4" x14ac:dyDescent="0.35">
      <c r="A10" s="3" t="s">
        <v>24</v>
      </c>
      <c r="B10" s="6">
        <v>15</v>
      </c>
      <c r="C10" s="6">
        <v>35</v>
      </c>
      <c r="D10" s="6">
        <v>50</v>
      </c>
    </row>
    <row r="11" spans="1:4" x14ac:dyDescent="0.35">
      <c r="A11" s="2" t="s">
        <v>18</v>
      </c>
      <c r="B11" s="4"/>
      <c r="C11" s="4"/>
      <c r="D11" s="4"/>
    </row>
    <row r="12" spans="1:4" x14ac:dyDescent="0.35">
      <c r="A12" s="3" t="s">
        <v>23</v>
      </c>
      <c r="B12" s="6">
        <v>14</v>
      </c>
      <c r="C12" s="6">
        <v>16</v>
      </c>
      <c r="D12" s="6">
        <v>30</v>
      </c>
    </row>
    <row r="13" spans="1:4" x14ac:dyDescent="0.35">
      <c r="A13" s="3" t="s">
        <v>24</v>
      </c>
      <c r="B13" s="6">
        <v>11</v>
      </c>
      <c r="C13" s="6">
        <v>50</v>
      </c>
      <c r="D13" s="6">
        <v>61</v>
      </c>
    </row>
    <row r="14" spans="1:4" x14ac:dyDescent="0.35">
      <c r="A14" s="2" t="s">
        <v>19</v>
      </c>
      <c r="B14" s="4"/>
      <c r="C14" s="4"/>
      <c r="D14" s="4"/>
    </row>
    <row r="15" spans="1:4" x14ac:dyDescent="0.35">
      <c r="A15" s="3" t="s">
        <v>23</v>
      </c>
      <c r="B15" s="6">
        <v>19</v>
      </c>
      <c r="C15" s="6">
        <v>24</v>
      </c>
      <c r="D15" s="6">
        <v>43</v>
      </c>
    </row>
    <row r="16" spans="1:4" x14ac:dyDescent="0.35">
      <c r="A16" s="3" t="s">
        <v>24</v>
      </c>
      <c r="B16" s="6">
        <v>13</v>
      </c>
      <c r="C16" s="6">
        <v>35</v>
      </c>
      <c r="D16" s="6">
        <v>48</v>
      </c>
    </row>
    <row r="17" spans="1:4" x14ac:dyDescent="0.35">
      <c r="A17" s="2" t="s">
        <v>20</v>
      </c>
      <c r="B17" s="4"/>
      <c r="C17" s="4"/>
      <c r="D17" s="4"/>
    </row>
    <row r="18" spans="1:4" x14ac:dyDescent="0.35">
      <c r="A18" s="3" t="s">
        <v>23</v>
      </c>
      <c r="B18" s="6">
        <v>27</v>
      </c>
      <c r="C18" s="6">
        <v>22</v>
      </c>
      <c r="D18" s="6">
        <v>49</v>
      </c>
    </row>
    <row r="19" spans="1:4" x14ac:dyDescent="0.35">
      <c r="A19" s="3" t="s">
        <v>24</v>
      </c>
      <c r="B19" s="6">
        <v>13</v>
      </c>
      <c r="C19" s="6">
        <v>30</v>
      </c>
      <c r="D19" s="6">
        <v>43</v>
      </c>
    </row>
    <row r="20" spans="1:4" x14ac:dyDescent="0.35">
      <c r="A20" s="2" t="s">
        <v>21</v>
      </c>
      <c r="B20" s="4"/>
      <c r="C20" s="4"/>
      <c r="D20" s="4"/>
    </row>
    <row r="21" spans="1:4" x14ac:dyDescent="0.35">
      <c r="A21" s="3" t="s">
        <v>23</v>
      </c>
      <c r="B21" s="6">
        <v>23</v>
      </c>
      <c r="C21" s="6">
        <v>25</v>
      </c>
      <c r="D21" s="6">
        <v>48</v>
      </c>
    </row>
    <row r="22" spans="1:4" x14ac:dyDescent="0.35">
      <c r="A22" s="3" t="s">
        <v>24</v>
      </c>
      <c r="B22" s="6">
        <v>14</v>
      </c>
      <c r="C22" s="6">
        <v>40</v>
      </c>
      <c r="D22" s="6">
        <v>54</v>
      </c>
    </row>
    <row r="23" spans="1:4" x14ac:dyDescent="0.35">
      <c r="A23" s="2" t="s">
        <v>22</v>
      </c>
      <c r="B23" s="4"/>
      <c r="C23" s="4"/>
      <c r="D23" s="4"/>
    </row>
    <row r="24" spans="1:4" x14ac:dyDescent="0.35">
      <c r="A24" s="3" t="s">
        <v>23</v>
      </c>
      <c r="B24" s="6">
        <v>21</v>
      </c>
      <c r="C24" s="6">
        <v>19</v>
      </c>
      <c r="D24" s="6">
        <v>40</v>
      </c>
    </row>
    <row r="25" spans="1:4" x14ac:dyDescent="0.35">
      <c r="A25" s="3" t="s">
        <v>24</v>
      </c>
      <c r="B25" s="6">
        <v>18</v>
      </c>
      <c r="C25" s="6">
        <v>30</v>
      </c>
      <c r="D25" s="6">
        <v>48</v>
      </c>
    </row>
    <row r="26" spans="1:4" x14ac:dyDescent="0.35">
      <c r="A26" s="2" t="s">
        <v>1</v>
      </c>
      <c r="B26" s="6">
        <v>247</v>
      </c>
      <c r="C26" s="6">
        <v>403</v>
      </c>
      <c r="D26" s="6">
        <v>650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DF0B6-6190-47A6-B749-3244F910FF1E}">
  <dimension ref="A3:C8"/>
  <sheetViews>
    <sheetView workbookViewId="0">
      <selection activeCell="B4" sqref="B4"/>
    </sheetView>
  </sheetViews>
  <sheetFormatPr defaultRowHeight="17.25" x14ac:dyDescent="0.35"/>
  <cols>
    <col min="1" max="1" width="12.5" customWidth="1"/>
    <col min="2" max="2" width="10.75" customWidth="1"/>
    <col min="3" max="3" width="8.625" customWidth="1"/>
    <col min="4" max="4" width="10.625" customWidth="1"/>
  </cols>
  <sheetData>
    <row r="3" spans="1:3" x14ac:dyDescent="0.35">
      <c r="A3" s="1" t="s">
        <v>0</v>
      </c>
      <c r="B3" t="s">
        <v>36</v>
      </c>
      <c r="C3" t="s">
        <v>37</v>
      </c>
    </row>
    <row r="4" spans="1:3" x14ac:dyDescent="0.35">
      <c r="A4" s="2" t="s">
        <v>2</v>
      </c>
      <c r="B4" s="5">
        <v>11</v>
      </c>
      <c r="C4" s="4">
        <v>11</v>
      </c>
    </row>
    <row r="5" spans="1:3" x14ac:dyDescent="0.35">
      <c r="A5" s="2" t="s">
        <v>7</v>
      </c>
      <c r="B5" s="5">
        <v>96</v>
      </c>
      <c r="C5" s="4">
        <v>92</v>
      </c>
    </row>
    <row r="6" spans="1:3" x14ac:dyDescent="0.35">
      <c r="A6" s="2" t="s">
        <v>8</v>
      </c>
      <c r="B6" s="5">
        <v>599</v>
      </c>
      <c r="C6" s="4">
        <v>400</v>
      </c>
    </row>
    <row r="7" spans="1:3" x14ac:dyDescent="0.35">
      <c r="A7" s="2" t="s">
        <v>9</v>
      </c>
      <c r="B7" s="5">
        <v>950</v>
      </c>
      <c r="C7" s="4">
        <v>676</v>
      </c>
    </row>
    <row r="8" spans="1:3" x14ac:dyDescent="0.35">
      <c r="A8" s="2" t="s">
        <v>1</v>
      </c>
      <c r="B8" s="5">
        <v>1656</v>
      </c>
      <c r="C8" s="4">
        <v>1179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9AAEA-995B-4B5A-8D90-566CAF39B880}">
  <dimension ref="A3:D9"/>
  <sheetViews>
    <sheetView workbookViewId="0">
      <selection activeCell="L19" sqref="L19"/>
    </sheetView>
  </sheetViews>
  <sheetFormatPr defaultRowHeight="17.25" x14ac:dyDescent="0.35"/>
  <cols>
    <col min="1" max="1" width="12.5" customWidth="1"/>
    <col min="2" max="2" width="15.5" customWidth="1"/>
    <col min="3" max="3" width="9.25" customWidth="1"/>
    <col min="4" max="4" width="10.625" customWidth="1"/>
  </cols>
  <sheetData>
    <row r="3" spans="1:4" x14ac:dyDescent="0.35">
      <c r="A3" s="1" t="s">
        <v>36</v>
      </c>
      <c r="B3" s="1" t="s">
        <v>25</v>
      </c>
    </row>
    <row r="4" spans="1:4" x14ac:dyDescent="0.35">
      <c r="A4" s="1" t="s">
        <v>0</v>
      </c>
      <c r="B4" t="s">
        <v>38</v>
      </c>
      <c r="C4" t="s">
        <v>39</v>
      </c>
      <c r="D4" t="s">
        <v>1</v>
      </c>
    </row>
    <row r="5" spans="1:4" x14ac:dyDescent="0.35">
      <c r="A5" s="2" t="s">
        <v>2</v>
      </c>
      <c r="B5" s="5">
        <v>11</v>
      </c>
      <c r="C5" s="5"/>
      <c r="D5" s="5">
        <v>11</v>
      </c>
    </row>
    <row r="6" spans="1:4" x14ac:dyDescent="0.35">
      <c r="A6" s="2" t="s">
        <v>7</v>
      </c>
      <c r="B6" s="5">
        <v>73</v>
      </c>
      <c r="C6" s="5">
        <v>23</v>
      </c>
      <c r="D6" s="5">
        <v>96</v>
      </c>
    </row>
    <row r="7" spans="1:4" x14ac:dyDescent="0.35">
      <c r="A7" s="2" t="s">
        <v>8</v>
      </c>
      <c r="B7" s="5">
        <v>127</v>
      </c>
      <c r="C7" s="5">
        <v>472</v>
      </c>
      <c r="D7" s="5">
        <v>599</v>
      </c>
    </row>
    <row r="8" spans="1:4" x14ac:dyDescent="0.35">
      <c r="A8" s="2" t="s">
        <v>9</v>
      </c>
      <c r="B8" s="5">
        <v>228</v>
      </c>
      <c r="C8" s="5">
        <v>722</v>
      </c>
      <c r="D8" s="5">
        <v>950</v>
      </c>
    </row>
    <row r="9" spans="1:4" x14ac:dyDescent="0.35">
      <c r="A9" s="2" t="s">
        <v>1</v>
      </c>
      <c r="B9" s="5">
        <v>439</v>
      </c>
      <c r="C9" s="5">
        <v>1217</v>
      </c>
      <c r="D9" s="5">
        <v>1656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65504-6867-477A-86B1-043923FD6DD8}">
  <dimension ref="A3:D12"/>
  <sheetViews>
    <sheetView workbookViewId="0">
      <selection activeCell="P14" sqref="P14"/>
    </sheetView>
  </sheetViews>
  <sheetFormatPr defaultRowHeight="17.25" x14ac:dyDescent="0.35"/>
  <cols>
    <col min="1" max="1" width="15.75" customWidth="1"/>
    <col min="2" max="2" width="15.5" customWidth="1"/>
    <col min="3" max="3" width="3.875" customWidth="1"/>
    <col min="4" max="4" width="10.625" customWidth="1"/>
  </cols>
  <sheetData>
    <row r="3" spans="1:4" x14ac:dyDescent="0.35">
      <c r="A3" s="1" t="s">
        <v>14</v>
      </c>
      <c r="B3" s="1" t="s">
        <v>25</v>
      </c>
    </row>
    <row r="4" spans="1:4" x14ac:dyDescent="0.35">
      <c r="A4" s="1" t="s">
        <v>0</v>
      </c>
      <c r="B4" t="s">
        <v>26</v>
      </c>
      <c r="C4" t="s">
        <v>27</v>
      </c>
      <c r="D4" t="s">
        <v>1</v>
      </c>
    </row>
    <row r="5" spans="1:4" x14ac:dyDescent="0.35">
      <c r="A5" s="2" t="s">
        <v>33</v>
      </c>
      <c r="B5" s="6">
        <v>25</v>
      </c>
      <c r="C5" s="6">
        <v>50</v>
      </c>
      <c r="D5" s="6">
        <v>75</v>
      </c>
    </row>
    <row r="6" spans="1:4" x14ac:dyDescent="0.35">
      <c r="A6" s="2" t="s">
        <v>30</v>
      </c>
      <c r="B6" s="6">
        <v>86</v>
      </c>
      <c r="C6" s="6">
        <v>27</v>
      </c>
      <c r="D6" s="6">
        <v>113</v>
      </c>
    </row>
    <row r="7" spans="1:4" x14ac:dyDescent="0.35">
      <c r="A7" s="2" t="s">
        <v>28</v>
      </c>
      <c r="B7" s="6">
        <v>21</v>
      </c>
      <c r="C7" s="6">
        <v>41</v>
      </c>
      <c r="D7" s="6">
        <v>62</v>
      </c>
    </row>
    <row r="8" spans="1:4" x14ac:dyDescent="0.35">
      <c r="A8" s="2" t="s">
        <v>32</v>
      </c>
      <c r="B8" s="6">
        <v>34</v>
      </c>
      <c r="C8" s="6">
        <v>90</v>
      </c>
      <c r="D8" s="6">
        <v>124</v>
      </c>
    </row>
    <row r="9" spans="1:4" x14ac:dyDescent="0.35">
      <c r="A9" s="2" t="s">
        <v>29</v>
      </c>
      <c r="B9" s="6">
        <v>21</v>
      </c>
      <c r="C9" s="6">
        <v>73</v>
      </c>
      <c r="D9" s="6">
        <v>94</v>
      </c>
    </row>
    <row r="10" spans="1:4" x14ac:dyDescent="0.35">
      <c r="A10" s="2" t="s">
        <v>34</v>
      </c>
      <c r="B10" s="6">
        <v>33</v>
      </c>
      <c r="C10" s="6">
        <v>81</v>
      </c>
      <c r="D10" s="6">
        <v>114</v>
      </c>
    </row>
    <row r="11" spans="1:4" x14ac:dyDescent="0.35">
      <c r="A11" s="2" t="s">
        <v>31</v>
      </c>
      <c r="B11" s="6">
        <v>27</v>
      </c>
      <c r="C11" s="6">
        <v>41</v>
      </c>
      <c r="D11" s="6">
        <v>68</v>
      </c>
    </row>
    <row r="12" spans="1:4" x14ac:dyDescent="0.35">
      <c r="A12" s="2" t="s">
        <v>1</v>
      </c>
      <c r="B12" s="6">
        <v>247</v>
      </c>
      <c r="C12" s="6">
        <v>403</v>
      </c>
      <c r="D12" s="6">
        <v>650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49ED7-B51B-43AF-9958-A57E4BABC1AB}">
  <dimension ref="A3:D26"/>
  <sheetViews>
    <sheetView tabSelected="1" workbookViewId="0">
      <selection activeCell="E9" sqref="E9"/>
    </sheetView>
  </sheetViews>
  <sheetFormatPr defaultRowHeight="17.25" x14ac:dyDescent="0.35"/>
  <cols>
    <col min="1" max="1" width="18.25" customWidth="1"/>
    <col min="2" max="2" width="15.5" customWidth="1"/>
    <col min="3" max="3" width="3" customWidth="1"/>
    <col min="4" max="4" width="10.625" customWidth="1"/>
    <col min="5" max="5" width="18.25" customWidth="1"/>
    <col min="6" max="6" width="24.625" bestFit="1" customWidth="1"/>
    <col min="7" max="7" width="20.25" bestFit="1" customWidth="1"/>
    <col min="8" max="8" width="5.25" bestFit="1" customWidth="1"/>
    <col min="9" max="9" width="2.75" bestFit="1" customWidth="1"/>
    <col min="10" max="10" width="5.875" bestFit="1" customWidth="1"/>
    <col min="11" max="11" width="2.75" bestFit="1" customWidth="1"/>
    <col min="12" max="12" width="5.125" bestFit="1" customWidth="1"/>
    <col min="13" max="13" width="2.75" bestFit="1" customWidth="1"/>
    <col min="14" max="14" width="4.625" bestFit="1" customWidth="1"/>
    <col min="15" max="15" width="2.75" bestFit="1" customWidth="1"/>
    <col min="16" max="16" width="5.5" bestFit="1" customWidth="1"/>
    <col min="17" max="17" width="2.75" bestFit="1" customWidth="1"/>
    <col min="18" max="18" width="5.375" bestFit="1" customWidth="1"/>
    <col min="19" max="19" width="2.75" bestFit="1" customWidth="1"/>
    <col min="20" max="20" width="5.125" bestFit="1" customWidth="1"/>
    <col min="21" max="21" width="2.75" bestFit="1" customWidth="1"/>
    <col min="22" max="22" width="5.625" bestFit="1" customWidth="1"/>
    <col min="23" max="23" width="2.75" bestFit="1" customWidth="1"/>
    <col min="24" max="24" width="5.375" bestFit="1" customWidth="1"/>
    <col min="25" max="25" width="2.75" bestFit="1" customWidth="1"/>
    <col min="26" max="26" width="9.375" bestFit="1" customWidth="1"/>
    <col min="27" max="27" width="2.75" bestFit="1" customWidth="1"/>
    <col min="28" max="28" width="5.25" bestFit="1" customWidth="1"/>
    <col min="29" max="29" width="2.75" bestFit="1" customWidth="1"/>
    <col min="30" max="30" width="5.625" bestFit="1" customWidth="1"/>
    <col min="31" max="31" width="2.75" bestFit="1" customWidth="1"/>
    <col min="32" max="32" width="5.875" bestFit="1" customWidth="1"/>
    <col min="33" max="33" width="2.75" bestFit="1" customWidth="1"/>
    <col min="34" max="34" width="5.875" bestFit="1" customWidth="1"/>
    <col min="35" max="35" width="2.75" bestFit="1" customWidth="1"/>
    <col min="36" max="36" width="5.125" bestFit="1" customWidth="1"/>
    <col min="37" max="37" width="2.75" bestFit="1" customWidth="1"/>
    <col min="38" max="38" width="5.875" bestFit="1" customWidth="1"/>
    <col min="39" max="39" width="2.75" bestFit="1" customWidth="1"/>
    <col min="40" max="40" width="5.5" bestFit="1" customWidth="1"/>
    <col min="41" max="41" width="2.75" bestFit="1" customWidth="1"/>
    <col min="42" max="42" width="5.375" bestFit="1" customWidth="1"/>
    <col min="43" max="43" width="2.75" bestFit="1" customWidth="1"/>
    <col min="44" max="44" width="5.875" bestFit="1" customWidth="1"/>
    <col min="45" max="45" width="2.75" bestFit="1" customWidth="1"/>
    <col min="46" max="46" width="5.625" bestFit="1" customWidth="1"/>
    <col min="47" max="47" width="2.75" bestFit="1" customWidth="1"/>
    <col min="48" max="48" width="5.375" bestFit="1" customWidth="1"/>
    <col min="49" max="49" width="2.75" bestFit="1" customWidth="1"/>
    <col min="50" max="50" width="6.125" bestFit="1" customWidth="1"/>
    <col min="51" max="51" width="2.75" bestFit="1" customWidth="1"/>
    <col min="52" max="52" width="5.25" bestFit="1" customWidth="1"/>
    <col min="53" max="53" width="2.75" bestFit="1" customWidth="1"/>
    <col min="54" max="54" width="5.625" bestFit="1" customWidth="1"/>
    <col min="55" max="55" width="2.75" bestFit="1" customWidth="1"/>
    <col min="56" max="56" width="5.875" bestFit="1" customWidth="1"/>
    <col min="57" max="57" width="2.75" bestFit="1" customWidth="1"/>
    <col min="58" max="58" width="5.875" bestFit="1" customWidth="1"/>
    <col min="59" max="59" width="2.75" bestFit="1" customWidth="1"/>
    <col min="60" max="60" width="5.125" bestFit="1" customWidth="1"/>
    <col min="61" max="61" width="2.75" bestFit="1" customWidth="1"/>
    <col min="62" max="62" width="5.875" bestFit="1" customWidth="1"/>
    <col min="63" max="63" width="2.75" bestFit="1" customWidth="1"/>
    <col min="64" max="64" width="5.5" bestFit="1" customWidth="1"/>
    <col min="65" max="65" width="2.75" bestFit="1" customWidth="1"/>
    <col min="66" max="66" width="5.375" bestFit="1" customWidth="1"/>
    <col min="67" max="67" width="2.75" bestFit="1" customWidth="1"/>
    <col min="68" max="68" width="5.875" bestFit="1" customWidth="1"/>
    <col min="69" max="69" width="2.75" bestFit="1" customWidth="1"/>
    <col min="70" max="70" width="5.625" bestFit="1" customWidth="1"/>
    <col min="71" max="71" width="2.75" bestFit="1" customWidth="1"/>
    <col min="72" max="72" width="5.375" bestFit="1" customWidth="1"/>
    <col min="73" max="73" width="2.75" bestFit="1" customWidth="1"/>
    <col min="74" max="74" width="6.125" bestFit="1" customWidth="1"/>
    <col min="75" max="75" width="2.75" bestFit="1" customWidth="1"/>
    <col min="76" max="76" width="5.25" bestFit="1" customWidth="1"/>
    <col min="77" max="77" width="2.75" bestFit="1" customWidth="1"/>
    <col min="78" max="78" width="5.625" bestFit="1" customWidth="1"/>
    <col min="79" max="79" width="2.75" bestFit="1" customWidth="1"/>
    <col min="80" max="80" width="5.875" bestFit="1" customWidth="1"/>
    <col min="81" max="81" width="2.75" bestFit="1" customWidth="1"/>
    <col min="82" max="82" width="5.875" bestFit="1" customWidth="1"/>
    <col min="83" max="83" width="2.75" bestFit="1" customWidth="1"/>
    <col min="84" max="84" width="5.125" bestFit="1" customWidth="1"/>
    <col min="85" max="85" width="2.75" bestFit="1" customWidth="1"/>
    <col min="86" max="86" width="5.875" bestFit="1" customWidth="1"/>
    <col min="87" max="87" width="2.75" bestFit="1" customWidth="1"/>
    <col min="88" max="88" width="5.5" bestFit="1" customWidth="1"/>
    <col min="89" max="89" width="2.75" bestFit="1" customWidth="1"/>
    <col min="90" max="90" width="5.375" bestFit="1" customWidth="1"/>
    <col min="91" max="91" width="2.75" bestFit="1" customWidth="1"/>
    <col min="92" max="92" width="5.875" bestFit="1" customWidth="1"/>
    <col min="93" max="93" width="2.75" bestFit="1" customWidth="1"/>
    <col min="94" max="94" width="5.625" bestFit="1" customWidth="1"/>
    <col min="95" max="95" width="2.75" bestFit="1" customWidth="1"/>
    <col min="96" max="96" width="5.375" bestFit="1" customWidth="1"/>
    <col min="97" max="97" width="2.75" bestFit="1" customWidth="1"/>
    <col min="98" max="98" width="9.375" bestFit="1" customWidth="1"/>
    <col min="99" max="283" width="5.25" bestFit="1" customWidth="1"/>
    <col min="284" max="311" width="6.125" bestFit="1" customWidth="1"/>
    <col min="312" max="312" width="4.5" bestFit="1" customWidth="1"/>
    <col min="313" max="314" width="2.625" bestFit="1" customWidth="1"/>
    <col min="315" max="332" width="3.5" bestFit="1" customWidth="1"/>
    <col min="333" max="615" width="4.375" bestFit="1" customWidth="1"/>
    <col min="616" max="1712" width="5.25" bestFit="1" customWidth="1"/>
    <col min="1713" max="2246" width="6.125" bestFit="1" customWidth="1"/>
    <col min="2247" max="2247" width="9.375" bestFit="1" customWidth="1"/>
  </cols>
  <sheetData>
    <row r="3" spans="1:4" x14ac:dyDescent="0.35">
      <c r="A3" s="1" t="s">
        <v>35</v>
      </c>
      <c r="B3" s="1" t="s">
        <v>25</v>
      </c>
    </row>
    <row r="4" spans="1:4" x14ac:dyDescent="0.35">
      <c r="A4" s="1" t="s">
        <v>0</v>
      </c>
      <c r="B4" t="s">
        <v>26</v>
      </c>
      <c r="C4" t="s">
        <v>27</v>
      </c>
      <c r="D4" t="s">
        <v>1</v>
      </c>
    </row>
    <row r="5" spans="1:4" x14ac:dyDescent="0.35">
      <c r="A5" s="2" t="s">
        <v>16</v>
      </c>
      <c r="B5" s="4"/>
      <c r="C5" s="4"/>
      <c r="D5" s="4"/>
    </row>
    <row r="6" spans="1:4" x14ac:dyDescent="0.35">
      <c r="A6" s="3" t="s">
        <v>23</v>
      </c>
      <c r="B6" s="5">
        <v>76.815238095238087</v>
      </c>
      <c r="C6" s="5">
        <v>28.947199999999999</v>
      </c>
      <c r="D6" s="5">
        <v>50.800000000000004</v>
      </c>
    </row>
    <row r="7" spans="1:4" x14ac:dyDescent="0.35">
      <c r="A7" s="3" t="s">
        <v>24</v>
      </c>
      <c r="B7" s="5">
        <v>112.63642857142858</v>
      </c>
      <c r="C7" s="5">
        <v>20.302857142857142</v>
      </c>
      <c r="D7" s="5">
        <v>46.683877551020416</v>
      </c>
    </row>
    <row r="8" spans="1:4" x14ac:dyDescent="0.35">
      <c r="A8" s="2" t="s">
        <v>17</v>
      </c>
      <c r="B8" s="4"/>
      <c r="C8" s="4"/>
      <c r="D8" s="4"/>
    </row>
    <row r="9" spans="1:4" x14ac:dyDescent="0.35">
      <c r="A9" s="3" t="s">
        <v>23</v>
      </c>
      <c r="B9" s="5">
        <v>86.816800000000001</v>
      </c>
      <c r="C9" s="5">
        <v>15.668823529411766</v>
      </c>
      <c r="D9" s="5">
        <v>58.018809523809523</v>
      </c>
    </row>
    <row r="10" spans="1:4" x14ac:dyDescent="0.35">
      <c r="A10" s="3" t="s">
        <v>24</v>
      </c>
      <c r="B10" s="5">
        <v>63.764000000000003</v>
      </c>
      <c r="C10" s="5">
        <v>16.629428571428569</v>
      </c>
      <c r="D10" s="5">
        <v>30.7698</v>
      </c>
    </row>
    <row r="11" spans="1:4" x14ac:dyDescent="0.35">
      <c r="A11" s="2" t="s">
        <v>18</v>
      </c>
      <c r="B11" s="4"/>
      <c r="C11" s="4"/>
      <c r="D11" s="4"/>
    </row>
    <row r="12" spans="1:4" x14ac:dyDescent="0.35">
      <c r="A12" s="3" t="s">
        <v>23</v>
      </c>
      <c r="B12" s="5">
        <v>55.166428571428575</v>
      </c>
      <c r="C12" s="5">
        <v>10.90764705882353</v>
      </c>
      <c r="D12" s="5">
        <v>30.895483870967741</v>
      </c>
    </row>
    <row r="13" spans="1:4" x14ac:dyDescent="0.35">
      <c r="A13" s="3" t="s">
        <v>24</v>
      </c>
      <c r="B13" s="5">
        <v>130.64363636363635</v>
      </c>
      <c r="C13" s="5">
        <v>18.820399999999999</v>
      </c>
      <c r="D13" s="5">
        <v>38.985245901639345</v>
      </c>
    </row>
    <row r="14" spans="1:4" x14ac:dyDescent="0.35">
      <c r="A14" s="2" t="s">
        <v>19</v>
      </c>
      <c r="B14" s="4"/>
      <c r="C14" s="4"/>
      <c r="D14" s="4"/>
    </row>
    <row r="15" spans="1:4" x14ac:dyDescent="0.35">
      <c r="A15" s="3" t="s">
        <v>23</v>
      </c>
      <c r="B15" s="5">
        <v>88.446315789473687</v>
      </c>
      <c r="C15" s="5">
        <v>18.317083333333333</v>
      </c>
      <c r="D15" s="5">
        <v>49.304418604651168</v>
      </c>
    </row>
    <row r="16" spans="1:4" x14ac:dyDescent="0.35">
      <c r="A16" s="3" t="s">
        <v>24</v>
      </c>
      <c r="B16" s="5">
        <v>83.696923076923071</v>
      </c>
      <c r="C16" s="5">
        <v>18.36611111111111</v>
      </c>
      <c r="D16" s="5">
        <v>35.698775510204079</v>
      </c>
    </row>
    <row r="17" spans="1:4" x14ac:dyDescent="0.35">
      <c r="A17" s="2" t="s">
        <v>20</v>
      </c>
      <c r="B17" s="4"/>
      <c r="C17" s="4"/>
      <c r="D17" s="4"/>
    </row>
    <row r="18" spans="1:4" x14ac:dyDescent="0.35">
      <c r="A18" s="3" t="s">
        <v>23</v>
      </c>
      <c r="B18" s="5">
        <v>86.20703703703704</v>
      </c>
      <c r="C18" s="5">
        <v>12.388260869565217</v>
      </c>
      <c r="D18" s="5">
        <v>52.250399999999999</v>
      </c>
    </row>
    <row r="19" spans="1:4" x14ac:dyDescent="0.35">
      <c r="A19" s="3" t="s">
        <v>24</v>
      </c>
      <c r="B19" s="5">
        <v>66.261538461538464</v>
      </c>
      <c r="C19" s="5">
        <v>33.782258064516128</v>
      </c>
      <c r="D19" s="5">
        <v>43.378409090909095</v>
      </c>
    </row>
    <row r="20" spans="1:4" x14ac:dyDescent="0.35">
      <c r="A20" s="2" t="s">
        <v>21</v>
      </c>
      <c r="B20" s="4"/>
      <c r="C20" s="4"/>
      <c r="D20" s="4"/>
    </row>
    <row r="21" spans="1:4" x14ac:dyDescent="0.35">
      <c r="A21" s="3" t="s">
        <v>23</v>
      </c>
      <c r="B21" s="5">
        <v>68.317826086956515</v>
      </c>
      <c r="C21" s="5">
        <v>12.6516</v>
      </c>
      <c r="D21" s="5">
        <v>39.324999999999996</v>
      </c>
    </row>
    <row r="22" spans="1:4" x14ac:dyDescent="0.35">
      <c r="A22" s="3" t="s">
        <v>24</v>
      </c>
      <c r="B22" s="5">
        <v>74.398571428571429</v>
      </c>
      <c r="C22" s="5">
        <v>19.814146341463413</v>
      </c>
      <c r="D22" s="5">
        <v>33.708363636363636</v>
      </c>
    </row>
    <row r="23" spans="1:4" x14ac:dyDescent="0.35">
      <c r="A23" s="2" t="s">
        <v>22</v>
      </c>
      <c r="B23" s="4"/>
      <c r="C23" s="4"/>
      <c r="D23" s="4"/>
    </row>
    <row r="24" spans="1:4" x14ac:dyDescent="0.35">
      <c r="A24" s="3" t="s">
        <v>23</v>
      </c>
      <c r="B24" s="5">
        <v>73.84571428571428</v>
      </c>
      <c r="C24" s="5">
        <v>7.696315789473684</v>
      </c>
      <c r="D24" s="5">
        <v>42.424750000000003</v>
      </c>
    </row>
    <row r="25" spans="1:4" x14ac:dyDescent="0.35">
      <c r="A25" s="3" t="s">
        <v>24</v>
      </c>
      <c r="B25" s="5">
        <v>93.846666666666664</v>
      </c>
      <c r="C25" s="5">
        <v>17.697741935483872</v>
      </c>
      <c r="D25" s="5">
        <v>45.670816326530613</v>
      </c>
    </row>
    <row r="26" spans="1:4" x14ac:dyDescent="0.35">
      <c r="A26" s="2" t="s">
        <v>1</v>
      </c>
      <c r="B26" s="5">
        <v>82.002983870967753</v>
      </c>
      <c r="C26" s="5">
        <v>18.742371638141808</v>
      </c>
      <c r="D26" s="5">
        <v>42.621567732115679</v>
      </c>
    </row>
  </sheetData>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4 0 6 ] ] > < / C u s t o m C o n t e n t > < / G e m i n i > 
</file>

<file path=customXml/item10.xml>��< ? x m l   v e r s i o n = " 1 . 0 "   e n c o d i n g = " U T F - 1 6 " ? > < G e m i n i   x m l n s = " h t t p : / / g e m i n i / p i v o t c u s t o m i z a t i o n / c b 0 a 7 6 a f - 6 e d e - 4 9 d a - 8 e 5 3 - a a c 2 e 4 9 4 a 1 e 8 " > < 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  T O < / M e a s u r e N a m e > < D i s p l a y N a m e > %   T O < / D i s p l a y N a m e > < V i s i b l e > F a l s e < / V i s i b l e > < / i t e m > < / C a l c u l a t e d F i e l d s > < S A H o s t H a s h > 0 < / S A H o s t H a s h > < G e m i n i F i e l d L i s t V i s i b l e > T r u e < / G e m i n i F i e l d L i s t V i s i b l e > < / S e t t i n g s > ] ] > < / C u s t o m C o n t e n t > < / G e m i n i > 
</file>

<file path=customXml/item11.xml>��< ? x m l   v e r s i o n = " 1 . 0 "   e n c o d i n g = " U T F - 1 6 " ? > < G e m i n i   x m l n s = " h t t p : / / g e m i n i / p i v o t c u s t o m i z a t i o n / f b 4 9 b e 5 6 - f 0 a 8 - 4 f 1 0 - a b a b - 1 7 0 3 5 5 8 e d 4 7 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  T O < / M e a s u r e N a m e > < D i s p l a y N a m e > %   T O < / D i s p l a y N a m e > < V i s i b l e > F a l s e < / V i s i b l e > < / i t e m > < / C a l c u l a t e d F i e l d s > < S A H o s t H a s h > 0 < / S A H o s t H a s h > < G e m i n i F i e l d L i s t V i s i b l e > T r u e < / G e m i n i F i e l d L i s t V i s i b l e > < / S e t t i n g s > ] ] > < / C u s t o m C o n t e n t > < / G e m i n i > 
</file>

<file path=customXml/item12.xml>��< ? x m l   v e r s i o n = " 1 . 0 "   e n c o d i n g = " U T F - 1 6 " ? > < G e m i n i   x m l n s = " h t t p : / / g e m i n i / p i v o t c u s t o m i z a t i o n / S a n d b o x N o n E m p t y " > < C u s t o m C o n t e n t > < ! [ C D A T A [ 1 ] ] > < / C u s t o m C o n t e n t > < / G e m i n i > 
</file>

<file path=customXml/item13.xml>��< ? x m l   v e r s i o n = " 1 . 0 "   e n c o d i n g = " U T F - 1 6 " ? > < G e m i n i   x m l n s = " h t t p : / / g e m i n i / p i v o t c u s t o m i z a t i o n / 8 4 a 1 2 6 8 9 - e 7 0 e - 4 c 1 6 - b d 6 3 - a b 6 7 6 c d 9 1 6 e c " > < C u s t o m C o n t e n t > < ! [ C D A T A [ < ? x m l   v e r s i o n = " 1 . 0 "   e n c o d i n g = " u t f - 1 6 " ? > < S e t t i n g s > < C a l c u l a t e d F i e l d s > < i t e m > < M e a s u r e N a m e > E m p C o u n t < / M e a s u r e N a m e > < D i s p l a y N a m e > E m p C o u n t < / D i s p l a y N a m e > < V i s i b l e > F a l s e < / V i s i b l e > < / i t e m > < i t e m > < M e a s u r e N a m e > A c t i v e   E m p l o y e e s < / M e a s u r e N a m e > < D i s p l a y N a m e > A c t i v e   E m p l o y e e s < / D i s p l a y N a m e > < V i s i b l e > T r u e < / V i s i b l e > < / i t e m > < i t e m > < M e a s u r e N a m e > N e w   H i r e s < / M e a s u r e N a m e > < D i s p l a y N a m e > N e w   H i r e s < / D i s p l a y N a m e > < V i s i b l e > T r u e < / V i s i b l e > < / i t e m > < i t e m > < M e a s u r e N a m e > A v g .   T e n u r e   M o n t h s < / M e a s u r e N a m e > < D i s p l a y N a m e > A v g .   T e n u r e   M o n t h s < / D i s p l a y N a m e > < V i s i b l e > F a l s e < / V i s i b l e > < / i t e m > < i t e m > < M e a s u r e N a m e > S e p a r a t i o n s < / M e a s u r e N a m e > < D i s p l a y N a m e > S e p a r a t i o n s < / D i s p l a y N a m e > < V i s i b l e > F a l s e < / V i s i b l e > < / i t e m > < i t e m > < M e a s u r e N a m e > %   T O < / M e a s u r e N a m e > < D i s p l a y N a m e > %   T O < / D i s p l a y N a m e > < V i s i b l e > F a l s e < / V i s i b l e > < / i t e m > < / C a l c u l a t e d F i e l d s > < S A H o s t H a s h > 0 < / S A H o s t H a s h > < G e m i n i F i e l d L i s t V i s i b l e > T r u e < / G e m i n i F i e l d L i s t V i s i b l e > < / S e t t i n g s > ] ] > < / C u s t o m C o n t e n t > < / G e m i n i > 
</file>

<file path=customXml/item14.xml>��< ? x m l   v e r s i o n = " 1 . 0 "   e n c o d i n g = " U T F - 1 6 " ? > < G e m i n i   x m l n s = " h t t p : / / g e m i n i / p i v o t c u s t o m i z a t i o n / T a b l e O r d e r " > < C u s t o m C o n t e n t > < ! [ C D A T A [ H R   D a t a _ e 3 6 9 b d 8 2 - 5 1 2 e - 4 6 e 6 - b 8 4 a - d 6 c 1 9 1 4 9 4 c 8 1 ] ] > < / C u s t o m C o n t e n t > < / G e m i n i > 
</file>

<file path=customXml/item15.xml>��< ? x m l   v e r s i o n = " 1 . 0 "   e n c o d i n g = " U T F - 1 6 " ? > < G e m i n i   x m l n s = " h t t p : / / g e m i n i / p i v o t c u s t o m i z a t i o n / T a b l e X M L _ H R   D a t a _ e 3 6 9 b d 8 2 - 5 1 2 e - 4 6 e 6 - b 8 4 a - d 6 c 1 9 1 4 9 4 c 8 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 E m p I D < / s t r i n g > < / k e y > < v a l u e > < i n t > 9 5 < / i n t > < / v a l u e > < / i t e m > < i t e m > < k e y > < s t r i n g > G e n d e r < / s t r i n g > < / k e y > < v a l u e > < i n t > 1 0 0 < / i n t > < / v a l u e > < / i t e m > < i t e m > < k e y > < s t r i n g > A g e < / s t r i n g > < / k e y > < v a l u e > < i n t > 7 2 < / i n t > < / v a l u e > < / i t e m > < i t e m > < k e y > < s t r i n g > E t h n i c G r o u p < / s t r i n g > < / k e y > < v a l u e > < i n t > 1 3 9 < / i n t > < / v a l u e > < / i t e m > < i t e m > < k e y > < s t r i n g > F P < / s t r i n g > < / k e y > < v a l u e > < i n t > 6 2 < / i n t > < / v a l u e > < / i t e m > < i t e m > < k e y > < s t r i n g > T e r m D a t e < / s t r i n g > < / k e y > < v a l u e > < i n t > 1 1 7 < / i n t > < / v a l u e > < / i t e m > < i t e m > < k e y > < s t r i n g > i s N e w H i r e < / s t r i n g > < / k e y > < v a l u e > < i n t > 1 2 2 < / i n t > < / v a l u e > < / i t e m > < i t e m > < k e y > < s t r i n g > B U   R e g i o n < / s t r i n g > < / k e y > < v a l u e > < i n t > 1 2 1 < / i n t > < / v a l u e > < / i t e m > < i t e m > < k e y > < s t r i n g > H i r e D a t e < / s t r i n g > < / k e y > < v a l u e > < i n t > 1 1 1 < / i n t > < / v a l u e > < / i t e m > < i t e m > < k e y > < s t r i n g > P a y T y p e < / s t r i n g > < / k e y > < v a l u e > < i n t > 1 0 7 < / i n t > < / v a l u e > < / i t e m > < i t e m > < k e y > < s t r i n g > T e r m R e a s o n < / s t r i n g > < / k e y > < v a l u e > < i n t > 1 3 7 < / i n t > < / v a l u e > < / i t e m > < i t e m > < k e y > < s t r i n g > A g e G r o u p < / s t r i n g > < / k e y > < v a l u e > < i n t > 1 2 1 < / i n t > < / v a l u e > < / i t e m > < i t e m > < k e y > < s t r i n g > T e n u r e D a y s < / s t r i n g > < / k e y > < v a l u e > < i n t > 1 3 3 < / i n t > < / v a l u e > < / i t e m > < i t e m > < k e y > < s t r i n g > T e n u r e M o n t h s < / s t r i n g > < / k e y > < v a l u e > < i n t > 1 5 5 < / i n t > < / v a l u e > < / i t e m > < i t e m > < k e y > < s t r i n g > B a d H i r e s < / s t r i n g > < / k e y > < v a l u e > < i n t > 1 1 2 < / i n t > < / v a l u e > < / i t e m > < i t e m > < k e y > < s t r i n g > D a t e   ( Y e a r ) < / s t r i n g > < / k e y > < v a l u e > < i n t > 1 2 8 < / i n t > < / v a l u e > < / i t e m > < i t e m > < k e y > < s t r i n g > D a t e   ( Q u a r t e r ) < / s t r i n g > < / k e y > < v a l u e > < i n t > 1 5 6 < / i n t > < / v a l u e > < / i t e m > < i t e m > < k e y > < s t r i n g > D a t e   ( M o n t h   I n d e x ) < / s t r i n g > < / k e y > < v a l u e > < i n t > 1 9 4 < / i n t > < / v a l u e > < / i t e m > < i t e m > < k e y > < s t r i n g > D a t e   ( M o n t h ) < / s t r i n g > < / k e y > < v a l u e > < i n t > 1 4 7 < / 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3 c 3 d d 3 a 7 - 7 b 5 7 - 4 a 5 2 - a 3 b c - 0 c 9 f f 1 a a 6 f c 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C a l c u l a t e d F i e l d s > < S A H o s t H a s h > 0 < / S A H o s t H a s h > < G e m i n i F i e l d L i s t V i s i b l e > T r u e < / G e m i n i F i e l d L i s t V i s i b l e > < / S e t t i n g s > ] ] > < / C u s t o m C o n t e n t > < / G e m i n i > 
</file>

<file path=customXml/item17.xml>��< ? x m l   v e r s i o n = " 1 . 0 "   e n c o d i n g = " U T F - 1 6 " ? > < G e m i n i   x m l n s = " h t t p : / / g e m i n i / p i v o t c u s t o m i z a t i o n / c 0 7 6 2 1 a 4 - 5 8 b d - 4 1 f 8 - 8 4 a e - a 3 2 b e 5 2 0 f 8 1 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 S e p a r a t i o n s < / M e a s u r e N a m e > < D i s p l a y N a m e > S e p a r a t i o n s < / D i s p l a y N a m e > < V i s i b l e > F a l s e < / V i s i b l e > < / i t e m > < i t e m > < M e a s u r e N a m e > %   T O < / M e a s u r e N a m e > < D i s p l a y N a m e > %   T O < / D i s p l a y N a m e > < V i s i b l e > F a l s e < / V i s i b l e > < / i t e m > < / C a l c u l a t e d F i e l d s > < S A H o s t H a s h > 0 < / S A H o s t H a s h > < G e m i n i F i e l d L i s t V i s i b l e > T r u e < / G e m i n i F i e l d L i s t V i s i b l e > < / S e t t i n g s > ] ] > < / 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 D a t a _ e 3 6 9 b d 8 2 - 5 1 2 e - 4 6 e 6 - b 8 4 a - d 6 c 1 9 1 4 9 4 c 8 1 < / 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9.xml>��< ? x m l   v e r s i o n = " 1 . 0 "   e n c o d i n g = " U T F - 1 6 " ? > < G e m i n i   x m l n s = " h t t p : / / g e m i n i / p i v o t c u s t o m i z a t i o n / c 7 6 a a 8 0 9 - 8 3 5 a - 4 c 3 1 - b 1 e b - f 6 7 c 2 9 5 7 2 4 a a " > < 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  T O < / M e a s u r e N a m e > < D i s p l a y N a m e > %   T O < / D i s p l a y N a m e > < V i s i b l e > F a l s e < / V i s i b l e > < / i t e m > < / C a l c u l a t e d F i e l d s > < S A H o s t H a s h > 0 < / S A H o s t H a s h > < G e m i n i F i e l d L i s t V i s i b l e > T r u e < / G e m i n i F i e l d L i s t V i s i b l e > < / S e t t i n g s > ] ] > < / C u s t o m C o n t e n t > < / G e m i n i > 
</file>

<file path=customXml/item2.xml>��< ? x m l   v e r s i o n = " 1 . 0 "   e n c o d i n g = " U T F - 1 6 " ? > < G e m i n i   x m l n s = " h t t p : / / g e m i n i / p i v o t c u s t o m i z a t i o n / c 3 7 1 c 3 9 9 - 5 3 a f - 4 3 a 8 - 8 5 a 2 - c 1 d 8 3 8 2 7 e 8 4 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  T O < / M e a s u r e N a m e > < D i s p l a y N a m e > %   T O < / D i s p l a y N a m e > < V i s i b l e > F a l s e < / V i s i b l e > < / i t e m > < / C a l c u l a t e d F i e l d s > < S A H o s t H a s h > 0 < / S A H o s t H a s h > < G e m i n i F i e l d L i s t V i s i b l e > T r u e < / G e m i n i F i e l d L i s t V i s i b l e > < / S e t t i n g s > ] ] > < / 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d e a f 8 f 1 3 - 6 7 4 0 - 4 0 9 3 - a a e 8 - 3 c f 0 c 0 7 c 6 f c a " > < 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  T O < / M e a s u r e N a m e > < D i s p l a y N a m e > %   T O < / D i s p l a y N a m e > < V i s i b l e > F a l s e < / V i s i b l e > < / i t e m > < / C a l c u l a t e d F i e l d s > < S A H o s t H a s h > 0 < / S A H o s t H a s h > < G e m i n i F i e l d L i s t V i s i b l e > T r u e < / G e m i n i F i e l d L i s t V i s i b l e > < / S e t t i n g s > ] ] > < / C u s t o m C o n t e n t > < / G e m i n i > 
</file>

<file path=customXml/item22.xml>��< ? x m l   v e r s i o n = " 1 . 0 "   e n c o d i n g = " U T F - 1 6 " ? > < G e m i n i   x m l n s = " h t t p : / / g e m i n i / p i v o t c u s t o m i z a t i o n / S h o w H i d d e n " > < C u s t o m C o n t e n t > < ! [ C D A T A [ T r u e ] ] > < / C u s t o m C o n t e n t > < / G e m i n i > 
</file>

<file path=customXml/item23.xml>��< ? x m l   v e r s i o n = " 1 . 0 "   e n c o d i n g = " U T F - 1 6 " ? > < G e m i n i   x m l n s = " h t t p : / / g e m i n i / p i v o t c u s t o m i z a t i o n / C l i e n t W i n d o w X M L " > < C u s t o m C o n t e n t > < ! [ C D A T A [ H R   D a t a _ e 3 6 9 b d 8 2 - 5 1 2 e - 4 6 e 6 - b 8 4 a - d 6 c 1 9 1 4 9 4 c 8 1 ] ] > < / 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5.xml>��< ? x m l   v e r s i o n = " 1 . 0 "   e n c o d i n g = " U T F - 1 6 " ? > < G e m i n i   x m l n s = " h t t p : / / g e m i n i / p i v o t c u s t o m i z a t i o n / R e l a t i o n s h i p A u t o D e t e c t i o n E n a b l e d " > < C u s t o m C o n t e n t > < ! [ C D A T A [ T r u e ] ] > < / C u s t o m C o n t e n t > < / G e m i n i > 
</file>

<file path=customXml/item26.xml>��< ? x m l   v e r s i o n = " 1 . 0 "   e n c o d i n g = " u t f - 1 6 " ? > < D a t a M a s h u p   s q m i d = " e 8 8 2 9 5 4 e - 0 d b 8 - 4 1 b 0 - 9 8 3 8 - 0 3 3 7 f 2 3 7 a 2 8 0 "   x m l n s = " h t t p : / / s c h e m a s . m i c r o s o f t . c o m / D a t a M a s h u p " > A A A A A C E G A A B Q S w M E F A A C A A g A E 7 l 5 U + H A n C q k A A A A 9 Q A A A B I A H A B D b 2 5 m a W c v U G F j a 2 F n Z S 5 4 b W w g o h g A K K A U A A A A A A A A A A A A A A A A A A A A A A A A A A A A h Y 9 B D o I w F E S v Q r q n R Y w G y a c s X J m I M T E x b p t S o R E + h h b L 3 V x 4 J K 8 g R l F 3 L m f e W 8 z c r z d I + 7 r y L q o 1 u s G E T G h A P I W y y T U W C e n s 0 Y 9 I y m E r 5 E k U y h t k N H F v 8 o S U 1 p 5 j x p x z 1 E 1 p 0 x Y s D I I J O 2 T r n S x V L c h H 1 v 9 l X 6 O x A q U i H P a v M T y k i 4 j O 5 s M k Y G M H m c Y v D w f 2 p D 8 l L L v K d q 3 i C v 3 V B t g Y g b 0 v 8 A d Q S w M E F A A C A A g A E 7 l 5 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O 5 e V N O U C R 3 G w M A A J 0 J A A A T A B w A R m 9 y b X V s Y X M v U 2 V j d G l v b j E u b S C i G A A o o B Q A A A A A A A A A A A A A A A A A A A A A A A A A A A D F V U 1 v 4 j A Q v V f i P 1 j m A l K E l m q 3 h 3 b T i v L R c l i W A j 0 B q g y Z Q r a J z d o O L U L 8 9 x 3 b Q A I B 9 b J S O U A Y z 7 z 3 5 n n s K J j q U H D S d 7 / V m 8 J F 4 U L N m Y S A F O l j j z S Y Z p T 4 J A J d u C D 4 6 Y t E T g E j L R E F I C u t M A J V o v X r 0 b M C q U Y N i C L 8 U m 9 a L E Z z + R I w N Z 8 I J o O X h R R / k O Y w + G r K X 1 Z 6 t O M q e 4 6 n S B F Z g x H y G A Y B c G K Z q k b M g E 0 i q P Q h Q r i e e F c l J 8 o j w K Z z M q x p L c N J o k G N 7 4 a u e H x H f t 4 S L R N I 8 d t 8 K d 6 A 1 B O l R U x a C X c W p A S 1 I K i L K I l 5 6 a w Y j 9 C B Z F y 9 C h n b G N 2 K K B 7 H S 8 O 6 4 B q 4 H p d T C T 3 g L E Z Q R 5 N t z q 1 s 4 6 X z Y j 2 y p h 3 M N E q c C x X 7 d 5 M l i c U S S X 7 r O c g T V M 7 H l C o n y n B k s f N N Z 9 i a H w v G A y y 3 4 F u Q D J t b t 8 9 7 c 8 8 o P G W u A 3 E p R o w R f O x 0 k f Z Z v E B y + 7 e c 8 b s + Z 3 x m t K 0 W k E r a 1 z t Y s 2 h g z 3 T i r Y / d 0 F h A N H z o j X E K p 3 g f D P D Z B p v x o t 3 A a J v r q + 8 V w 2 D D D 4 A E M g d R m 0 E + t 6 n n P J w + S J E s c g W t b i 4 0 A B l n p T C + s v F Q d e D 9 M Z R 5 4 f f P p A c z n K r c i k k / 2 V a X r a y V p 8 h 7 w F S K t a P H 1 k 6 3 M A C e G J a V y r f u 1 n 7 h + Z m r X S F P 4 g l I J 5 w F R u F R 4 Y k T s J 2 s 7 C k z C + n o H 8 y H t z 5 3 o r J p 1 U / n 6 J j d D N D x 7 l h H N + X C R c h P k x x e z N n 5 / o r L u c O W 4 Y z Z G w j J H O v 6 2 2 Z / x a V 9 Z D K z L X S Z R E / x R j X 1 R / 1 g n J F h W + 1 z n h K Q K 9 9 c 3 h 6 5 D z m T q z Z e w T p 8 D U H 6 h 8 W e t c u n L s 0 M x B F M D / 4 m O C u B h R s f u p r e I 5 / 6 W 1 f L S k N M k x h 1 l N J m v C E 6 H M Y h P v v U Q / r t n v v V K 4 8 0 + V Q E I Z / 5 1 c s f l x 5 5 S o S G v l 5 F 4 K e P l Y 7 g M E 4 n r S t F j G v 4 2 g G G G 5 o Z 3 e 3 K N r 5 / A w 6 3 8 V o U 9 a c s Y l K 5 T g 9 G K 4 d q f R j u X y v W K b T Q q E V C u q Y U P g A t Y b K F 9 i Q R s y e C X t M z n t E N J e O T z p 6 3 N G N j m f i 3 a c Y X G P / / z T e I u w 0 4 g 5 7 u k M O 7 + Q d Q S w E C L Q A U A A I A C A A T u X l T 4 c C c K q Q A A A D 1 A A A A E g A A A A A A A A A A A A A A A A A A A A A A Q 2 9 u Z m l n L 1 B h Y 2 t h Z 2 U u e G 1 s U E s B A i 0 A F A A C A A g A E 7 l 5 U w / K 6 a u k A A A A 6 Q A A A B M A A A A A A A A A A A A A A A A A 8 A A A A F t D b 2 5 0 Z W 5 0 X 1 R 5 c G V z X S 5 4 b W x Q S w E C L Q A U A A I A C A A T u X l T T l A k d x s D A A C d C Q A A E w A A A A A A A A A A A A A A A A D h A Q A A R m 9 y b X V s Y X M v U 2 V j d G l v b j E u b V B L B Q Y A A A A A A w A D A M I A A A B J 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J A A A A A A A A K U 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R a c z B O N H l q T 3 p R c W x o b T h 3 Q 3 B 4 Y z h H M V J 5 W V c 1 e l p t O X l i U 0 J H Y V d 4 b E l H W n l i M j B n U 0 Z J Z 1 J H R j B Z U U F B Q U F B Q U F B Q U F B Q U F 6 c G t T b V B E c 3 p T b 2 8 4 V 1 M 1 W G t Q Z F h E a 2 h s Y k h C b G N p Q l J k V 1 Z 5 Y V d W e k F B S F p z M E 4 0 e W p P e l F x b G h t O H d D c H h j O E F B Q U F B Q T 0 9 I i A v P j w v U 3 R h Y m x l R W 5 0 c m l l c z 4 8 L 0 l 0 Z W 0 + P E l 0 Z W 0 + P E l 0 Z W 1 M b 2 N h d G l v b j 4 8 S X R l b V R 5 c G U + R m 9 y b X V s Y T w v S X R l b V R 5 c G U + P E l 0 Z W 1 Q Y X R o P l N l Y 3 R p b 2 4 x L 0 h S J T I w 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y M T I 5 I i A v P j x F b n R y e S B U e X B l P S J G a W x s R X J y b 3 J D b 2 R l I i B W Y W x 1 Z T 0 i c 1 V u a 2 5 v d 2 4 i I C 8 + P E V u d H J 5 I F R 5 c G U 9 I k Z p b G x F c n J v c k N v d W 5 0 I i B W Y W x 1 Z T 0 i b D A i I C 8 + P E V u d H J 5 I F R 5 c G U 9 I k Z p b G x M Y X N 0 V X B k Y X R l Z C I g V m F s d W U 9 I m Q y M D I x L T E x L T I 1 V D A 2 O j A 4 O j A 1 L j k x O T g 5 M D B a I i A v P j x F b n R y e S B U e X B l P S J G a W x s Q 2 9 s d W 1 u V H l w Z X M i I F Z h b H V l P S J z Q 1 F N R 0 F 3 W U d D U V l H Q 1 F Z Q U J n T U Z B d z 0 9 I i A 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I U i B E Y X R h L 0 N o Y W 5 n Z W Q g V H l w Z S 5 7 R G F 0 Z S w x f S Z x d W 9 0 O y w m c X V v d D t T Z W N 0 a W 9 u M S 9 I U i B E Y X R h L 0 N o Y W 5 n Z W Q g V H l w Z S 5 7 R W 1 w S U Q s M n 0 m c X V v d D s s J n F 1 b 3 Q 7 U 2 V j d G l v b j E v S F I g R G F 0 Y S 9 D a G F u Z 2 V k I F R 5 c G U u e 0 d l b m R l c i w z f S Z x d W 9 0 O y w m c X V v d D t T Z W N 0 a W 9 u M S 9 I U i B E Y X R h L 0 N o Y W 5 n Z W Q g V H l w Z S 5 7 Q W d l L D R 9 J n F 1 b 3 Q 7 L C Z x d W 9 0 O 1 N l Y 3 R p b 2 4 x L 0 h S I E R h d G E v Q 2 h h b m d l Z C B U e X B l L n t F d G h u a W N H c m 9 1 c C w 1 f S Z x d W 9 0 O y w m c X V v d D t T Z W N 0 a W 9 u M S 9 I U i B E Y X R h L 0 N o Y W 5 n Z W Q g V H l w Z S 5 7 R l A s N n 0 m c X V v d D s s J n F 1 b 3 Q 7 U 2 V j d G l v b j E v S F I g R G F 0 Y S 9 D a G F u Z 2 V k I F R 5 c G U x L n t U Z X J t R G F 0 Z S w 2 f S Z x d W 9 0 O y w m c X V v d D t T Z W N 0 a W 9 u M S 9 I U i B E Y X R h L 0 N o Y W 5 n Z W Q g V H l w Z S 5 7 a X N O Z X d I a X J l L D h 9 J n F 1 b 3 Q 7 L C Z x d W 9 0 O 1 N l Y 3 R p b 2 4 x L 0 h S I E R h d G E v Q 2 h h b m d l Z C B U e X B l L n t C V S B S Z W d p b 2 4 s O X 0 m c X V v d D s s J n F 1 b 3 Q 7 U 2 V j d G l v b j E v S F I g R G F 0 Y S 9 D a G F u Z 2 V k I F R 5 c G U u e 0 h p c m V E Y X R l L D E w f S Z x d W 9 0 O y w m c X V v d D t T Z W N 0 a W 9 u M S 9 I U i B E Y X R h L 0 N o Y W 5 n Z W Q g V H l w Z S 5 7 U G F 5 V H l w Z S w x M X 0 m c X V v d D s s J n F 1 b 3 Q 7 U 2 V j d G l v b j E v S F I g R G F 0 Y S 9 D a G F u Z 2 V k I F R 5 c G U u e 1 R l c m 1 S Z W F z b 2 4 s M T J 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0 N v b H V t b k N v d W 5 0 J n F 1 b 3 Q 7 O j E 2 L C Z x d W 9 0 O 0 t l e U N v b H V t b k 5 h b W V z J n F 1 b 3 Q 7 O l t d L C Z x d W 9 0 O 0 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S 5 7 V G V y b V J l Y X N v b i w x M n 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U m V s Y X R p b 2 5 z a G l w S W 5 m b y Z x d W 9 0 O z p b X X 0 i I C 8 + P E V u d H J 5 I F R 5 c G U 9 I l B p d m 9 0 T 2 J q Z W N 0 T m F t Z S I g V m F s d W U 9 I n N U Z W 5 1 c m U h V G V u d X J l I i A v P j w v U 3 R h Y m x l R W 5 0 c m l l c z 4 8 L 0 l 0 Z W 0 + P E l 0 Z W 0 + P E l 0 Z W 1 M b 2 N h d G l v b j 4 8 S X R l b V R 5 c G U + R m 9 y b X V s Y T w v S X R l b V R 5 c G U + P E l 0 Z W 1 Q Y X R o P l N l Y 3 R p b 2 4 x L 0 h S J T I w 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S 0 x M S 0 y N V Q w N j o w O D o w N i 4 y M z M 5 M T U z W i I g L z 4 8 R W 5 0 c n k g V H l w Z T 0 i R m l s b E V y c m 9 y Q 2 9 k Z S I g V m F s d W U 9 I n N V b m t u b 3 d u I i A v P j x F b n R y e S B U e X B l P S J B Z G R l Z F R v R G F 0 Y U 1 v Z G V s I i B W Y W x 1 Z T 0 i b D A i I C 8 + P E V u d H J 5 I F R 5 c G U 9 I k x v Y W R U b 1 J l c G 9 y d E R p c 2 F i b G V k I i B W Y W x 1 Z T 0 i b D E i I C 8 + P E V u d H J 5 I F R 5 c G U 9 I l F 1 Z X J 5 R 3 J v d X B J R C I g V m F s d W U 9 I n N h N j Q 0 Y T Y z M y 0 z Y j N j L T R h M z M t O G E z Y y 0 1 O T J l N T c 5 M G Y 3 N T c 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Y T Y 0 N G E 2 M z M t M 2 I z Y y 0 0 Y T M z L T h h M 2 M t N T k y Z T U 3 O T B m N z U 3 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T E t M j V U M D Y 6 M D g 6 M D Y u M j Y 2 O T E 5 N 1 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N z g 0 M 2 I z Z D k t M z N j Y S 0 0 M m I z L W E 5 N j E t O W J j Y z A y Y T c x N z N j 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x M S 0 y N V Q w N j o w O D o w N i 4 y N z g 5 M T c 5 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N h N j Q 0 Y T Y z M y 0 z Y j N j L T R h M z M t O G E z Y y 0 1 O T J l N T c 5 M G Y 3 N T c 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x M S 0 y N V Q w N j o w O D o w N i 4 y O D k 5 M T g x 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h S J T I w R G F 0 Y S 9 G a W x 0 Z X J l Z C U y M E h p Z G R l b i U y M E Z p b G V z M T w v S X R l b V B h d G g + P C 9 J d G V t T G 9 j Y X R p b 2 4 + P F N 0 Y W J s Z U V u d H J p Z X M g L z 4 8 L 0 l 0 Z W 0 + P E l 0 Z W 0 + P E l 0 Z W 1 M b 2 N h d G l v b j 4 8 S X R l b V R 5 c G U + R m 9 y b X V s Y T w v S X R l b V R 5 c G U + P E l 0 Z W 1 Q Y X R o P l N l Y 3 R p b 2 4 x L 0 h S J T I w R G F 0 Y S 9 J b n Z v a 2 U l M j B D d X N 0 b 2 0 l M j B G d W 5 j d G l v b j E 8 L 0 l 0 Z W 1 Q Y X R o P j w v S X R l b U x v Y 2 F 0 a W 9 u P j x T d G F i b G V F b n R y a W V z I C 8 + P C 9 J d G V t P j x J d G V t P j x J d G V t T G 9 j Y X R p b 2 4 + P E l 0 Z W 1 U e X B l P k Z v c m 1 1 b G E 8 L 0 l 0 Z W 1 U e X B l P j x J d G V t U G F 0 a D 5 T Z W N 0 a W 9 u M S 9 I U i U y M E R h d G E v U m V u Y W 1 l Z C U y M E N v b H V t b n M x P C 9 J d G V t U G F 0 a D 4 8 L 0 l 0 Z W 1 M b 2 N h d G l v b j 4 8 U 3 R h Y m x l R W 5 0 c m l l c y A v P j w v S X R l b T 4 8 S X R l b T 4 8 S X R l b U x v Y 2 F 0 a W 9 u P j x J d G V t V H l w Z T 5 G b 3 J t d W x h P C 9 J d G V t V H l w Z T 4 8 S X R l b V B h d G g + U 2 V j d G l v b j E v S F I l M j B E Y X R h L 1 J l b W 9 2 Z W Q l M j B P d G h l c i U y M E N v b H V t b n M x P C 9 J d G V t U G F 0 a D 4 8 L 0 l 0 Z W 1 M b 2 N h d G l v b j 4 8 U 3 R h Y m x l R W 5 0 c m l l c y A v P j w v S X R l b T 4 8 S X R l b T 4 8 S X R l b U x v Y 2 F 0 a W 9 u P j x J d G V t V H l w Z T 5 G b 3 J t d W x h P C 9 J d G V t V H l w Z T 4 8 S X R l b V B h d G g + U 2 V j d G l v b j E v S F I l M j B E Y X R h L 0 V 4 c G F u Z G V k J T I w V G F i b G U l M j B D b 2 x 1 b W 4 x P C 9 J d G V t U G F 0 a D 4 8 L 0 l 0 Z W 1 M b 2 N h d G l v b j 4 8 U 3 R h Y m x l R W 5 0 c m l l c y A v P j w v S X R l b T 4 8 S X R l b T 4 8 S X R l b U x v Y 2 F 0 a W 9 u P j x J d G V t V H l w Z T 5 G b 3 J t d W x h P C 9 J d G V t V H l w Z T 4 8 S X R l b V B h d G g + U 2 V j d G l v b j E v S F I l M j B E Y X R h L 0 N o Y W 5 n Z W Q l M j B U e X B l P C 9 J d G V t U G F 0 a D 4 8 L 0 l 0 Z W 1 M b 2 N h d G l v b j 4 8 U 3 R h Y m x l R W 5 0 c m l l c y A v P j w v S X R l b T 4 8 S X R l b T 4 8 S X R l b U x v Y 2 F 0 a W 9 u P j x J d G V t V H l w Z T 5 G b 3 J t d W x h P C 9 J d G V t V H l w Z T 4 8 S X R l b V B h d G g + U 2 V j d G l v b j E v S F I l M j B E Y X R h L 1 J l b W 9 2 Z W Q l M j B D b 2 x 1 b W 5 z P C 9 J d G V t U G F 0 a D 4 8 L 0 l 0 Z W 1 M b 2 N h d G l v b j 4 8 U 3 R h Y m x l R W 5 0 c m l l c y A v P j w v S X R l b T 4 8 S X R l b T 4 8 S X R l b U x v Y 2 F 0 a W 9 u P j x J d G V t V H l w Z T 5 G b 3 J t d W x h P C 9 J d G V t V H l w Z T 4 8 S X R l b V B h d G g + U 2 V j d G l v b j E v S F I l M j B E Y X R h L 0 N o Y W 5 n Z W Q l M j B U e X B l M T w v S X R l b V B h d G g + P C 9 J d G V t T G 9 j Y X R p b 2 4 + P F N 0 Y W J s Z U V u d H J p Z X M g L z 4 8 L 0 l 0 Z W 0 + P C 9 J d G V t c z 4 8 L 0 x v Y 2 F s U G F j a 2 F n Z U 1 l d G F k Y X R h R m l s Z T 4 W A A A A U E s F B g A A A A A A A A A A A A A A A A A A A A A A A C Y B A A A B A A A A 0 I y d 3 w E V 0 R G M e g D A T 8 K X 6 w E A A A C R 6 7 g 7 t / x z Q b Q 1 I N i U f t z e A A A A A A I A A A A A A B B m A A A A A Q A A I A A A A N y l V 7 F g V 8 Y k q 8 J 3 2 G g n N Y a 8 V / u e j P l h i 7 1 B J j D 5 D z L 3 A A A A A A 6 A A A A A A g A A I A A A A D / 6 O O W 8 L S F 2 O q y l z m J N C K g I i I i 6 + u w k Z C n 1 4 f i Z K N e u U A A A A A b g g T 0 L H Y i R W j q J W p N e v e u Q y E y j K u x C 7 9 L M A I O Q f v a t K 4 n K T 0 1 a U l I 5 7 g C B X s u i Q X J k r u G X H e d t B q H M v H N g S C p 6 4 g l m M M c P r 3 y E q s i D i P H 6 Q A A A A D P w U U / O j Y J D E B y r 3 M p C k W j 0 R V W 2 V H x 3 z u V 5 N A r s 1 f L 3 5 f u V m W v j d 2 H q n m W e 4 N H A E c W B R I 9 0 z R D V 6 K M R d 5 2 N s H I = < / D a t a M a s h u p > 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 M e a s u r e s \ E m p C o u n t < / K e y > < / D i a g r a m O b j e c t K e y > < D i a g r a m O b j e c t K e y > < K e y > M e a s u r e s \ E m p C o u n t \ T a g I n f o \ F o r m u l a < / K e y > < / D i a g r a m O b j e c t K e y > < D i a g r a m O b j e c t K e y > < K e y > M e a s u r e s \ E m p C o u n t \ T a g I n f o \ V a l u e 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 H i r e s < / K e y > < / D i a g r a m O b j e c t K e y > < D i a g r a m O b j e c t K e y > < K e y > M e a s u r e s \ N e w   H i r e s \ T a g I n f o \ F o r m u l a < / K e y > < / D i a g r a m O b j e c t K e y > < D i a g r a m O b j e c t K e y > < K e y > M e a s u r e s \ N e w   H i r e s \ T a g I n f o \ V a l u e < / K e y > < / D i a g r a m O b j e c t K e y > < D i a g r a m O b j e c t K e y > < K e y > M e a s u r e s \ A v g .   T e n u r e   M o n t h s < / K e y > < / D i a g r a m O b j e c t K e y > < D i a g r a m O b j e c t K e y > < K e y > M e a s u r e s \ A v g .   T e n u r e   M o n t h s \ T a g I n f o \ F o r m u l a < / K e y > < / D i a g r a m O b j e c t K e y > < D i a g r a m O b j e c t K e y > < K e y > M e a s u r e s \ A v g .   T e n u r e   M o n t h s \ T a g I n f o \ V a l u e 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 M e a s u r e s \ A v g .   T e n u r e   M o n t h s < / K e y > < / a : K e y > < a : V a l u e   i : t y p e = " M e a s u r e G r i d N o d e V i e w S t a t e " > < L a y e d O u t > t r u e < / L a y e d O u t > < R o w > 3 < / R o w > < / a : V a l u e > < / a : K e y V a l u e O f D i a g r a m O b j e c t K e y a n y T y p e z b w N T n L X > < a : K e y V a l u e O f D i a g r a m O b j e c t K e y a n y T y p e z b w N T n L X > < a : K e y > < K e y > M e a s u r e s \ A v g .   T e n u r e   M o n t h s \ T a g I n f o \ F o r m u l a < / K e y > < / a : K e y > < a : V a l u e   i : t y p e = " M e a s u r e G r i d V i e w S t a t e I D i a g r a m T a g A d d i t i o n a l I n f o " / > < / a : K e y V a l u e O f D i a g r a m O b j e c t K e y a n y T y p e z b w N T n L X > < a : K e y V a l u e O f D i a g r a m O b j e c t K e y a n y T y p e z b w N T n L X > < a : K e y > < K e y > M e a s u r e s \ A v g .   T e n u r e   M o n t h s \ T a g I n f o \ V a l u e 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7 e 8 3 1 0 d 4 - 7 2 c 9 - 4 2 8 f - b 3 4 6 - c 5 2 1 1 1 2 4 1 1 2 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  T O < / M e a s u r e N a m e > < D i s p l a y N a m e > %   T O < / D i s p l a y N a m e > < V i s i b l e > T r u e < / V i s i b l e > < / i t e m > < / C a l c u l a t e d F i e l d s > < S A H o s t H a s h > 0 < / S A H o s t H a s h > < G e m i n i F i e l d L i s t V i s i b l e > T r u e < / G e m i n i F i e l d L i s t V i s i b l e > < / S e t t i n g s > ] ] > < / 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 2 0 2 1 - 1 1 - 2 6 T 1 4 : 1 4 : 3 7 . 0 1 0 8 4 6 6 + 0 5 : 3 0 < / L a s t P r o c e s s e d T i m e > < / D a t a M o d e l i n g S a n d b o x . S e r i a l i z e d S a n d b o x E r r o r C a c h e > ] ] > < / C u s t o m C o n t e n t > < / G e m i n i > 
</file>

<file path=customXml/item7.xml>��< ? x m l   v e r s i o n = " 1 . 0 "   e n c o d i n g = " U T F - 1 6 " ? > < G e m i n i   x m l n s = " h t t p : / / g e m i n i / p i v o t c u s t o m i z a t i o n / I s S a n d b o x E m b e d d e d " > < C u s t o m C o n t e n t > < ! [ C D A T A [ y e 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E9DE1E0C-A4F1-4888-A871-B7F9B53A7877}">
  <ds:schemaRefs/>
</ds:datastoreItem>
</file>

<file path=customXml/itemProps10.xml><?xml version="1.0" encoding="utf-8"?>
<ds:datastoreItem xmlns:ds="http://schemas.openxmlformats.org/officeDocument/2006/customXml" ds:itemID="{BC104D2E-4A8E-4ADE-AA1A-47BC5D70B0EB}">
  <ds:schemaRefs/>
</ds:datastoreItem>
</file>

<file path=customXml/itemProps11.xml><?xml version="1.0" encoding="utf-8"?>
<ds:datastoreItem xmlns:ds="http://schemas.openxmlformats.org/officeDocument/2006/customXml" ds:itemID="{972B2BFF-A882-49BB-9303-73A0AFF1FB29}">
  <ds:schemaRefs/>
</ds:datastoreItem>
</file>

<file path=customXml/itemProps12.xml><?xml version="1.0" encoding="utf-8"?>
<ds:datastoreItem xmlns:ds="http://schemas.openxmlformats.org/officeDocument/2006/customXml" ds:itemID="{F7C99726-B64F-4D4E-8E34-F6F2251F1ABF}">
  <ds:schemaRefs/>
</ds:datastoreItem>
</file>

<file path=customXml/itemProps13.xml><?xml version="1.0" encoding="utf-8"?>
<ds:datastoreItem xmlns:ds="http://schemas.openxmlformats.org/officeDocument/2006/customXml" ds:itemID="{B82834CB-5996-47A8-8E8D-6907231570CA}">
  <ds:schemaRefs/>
</ds:datastoreItem>
</file>

<file path=customXml/itemProps14.xml><?xml version="1.0" encoding="utf-8"?>
<ds:datastoreItem xmlns:ds="http://schemas.openxmlformats.org/officeDocument/2006/customXml" ds:itemID="{E3BE4912-E9B8-4E42-9D72-88B021DC94AD}">
  <ds:schemaRefs/>
</ds:datastoreItem>
</file>

<file path=customXml/itemProps15.xml><?xml version="1.0" encoding="utf-8"?>
<ds:datastoreItem xmlns:ds="http://schemas.openxmlformats.org/officeDocument/2006/customXml" ds:itemID="{4837A649-A4C6-471C-BD55-90549D1107BF}">
  <ds:schemaRefs/>
</ds:datastoreItem>
</file>

<file path=customXml/itemProps16.xml><?xml version="1.0" encoding="utf-8"?>
<ds:datastoreItem xmlns:ds="http://schemas.openxmlformats.org/officeDocument/2006/customXml" ds:itemID="{D95AAC5E-E9CF-43B6-BB7F-D1EEE3AA34AE}">
  <ds:schemaRefs/>
</ds:datastoreItem>
</file>

<file path=customXml/itemProps17.xml><?xml version="1.0" encoding="utf-8"?>
<ds:datastoreItem xmlns:ds="http://schemas.openxmlformats.org/officeDocument/2006/customXml" ds:itemID="{3E6BCA4E-03A6-4DF4-AD1C-9950B83E1874}">
  <ds:schemaRefs/>
</ds:datastoreItem>
</file>

<file path=customXml/itemProps18.xml><?xml version="1.0" encoding="utf-8"?>
<ds:datastoreItem xmlns:ds="http://schemas.openxmlformats.org/officeDocument/2006/customXml" ds:itemID="{66C1D4CE-6B14-4E1E-A6EB-5CEB9E231388}">
  <ds:schemaRefs/>
</ds:datastoreItem>
</file>

<file path=customXml/itemProps19.xml><?xml version="1.0" encoding="utf-8"?>
<ds:datastoreItem xmlns:ds="http://schemas.openxmlformats.org/officeDocument/2006/customXml" ds:itemID="{CC1B1D94-F3C0-4D1D-A6B4-AADED0813F1B}">
  <ds:schemaRefs/>
</ds:datastoreItem>
</file>

<file path=customXml/itemProps2.xml><?xml version="1.0" encoding="utf-8"?>
<ds:datastoreItem xmlns:ds="http://schemas.openxmlformats.org/officeDocument/2006/customXml" ds:itemID="{35A96538-C8A4-4076-8814-1A5357807FA7}">
  <ds:schemaRefs/>
</ds:datastoreItem>
</file>

<file path=customXml/itemProps20.xml><?xml version="1.0" encoding="utf-8"?>
<ds:datastoreItem xmlns:ds="http://schemas.openxmlformats.org/officeDocument/2006/customXml" ds:itemID="{89D86E2C-35FE-41B7-9A75-D2E1E72A1C03}">
  <ds:schemaRefs/>
</ds:datastoreItem>
</file>

<file path=customXml/itemProps21.xml><?xml version="1.0" encoding="utf-8"?>
<ds:datastoreItem xmlns:ds="http://schemas.openxmlformats.org/officeDocument/2006/customXml" ds:itemID="{26519DB5-1FF2-4902-AC23-BA19A99D54F5}">
  <ds:schemaRefs/>
</ds:datastoreItem>
</file>

<file path=customXml/itemProps22.xml><?xml version="1.0" encoding="utf-8"?>
<ds:datastoreItem xmlns:ds="http://schemas.openxmlformats.org/officeDocument/2006/customXml" ds:itemID="{C77FF13B-D748-48DD-A6CB-1E0C3C3AB917}">
  <ds:schemaRefs/>
</ds:datastoreItem>
</file>

<file path=customXml/itemProps23.xml><?xml version="1.0" encoding="utf-8"?>
<ds:datastoreItem xmlns:ds="http://schemas.openxmlformats.org/officeDocument/2006/customXml" ds:itemID="{3C383473-90ED-4C59-813E-6425C6E9326A}">
  <ds:schemaRefs/>
</ds:datastoreItem>
</file>

<file path=customXml/itemProps24.xml><?xml version="1.0" encoding="utf-8"?>
<ds:datastoreItem xmlns:ds="http://schemas.openxmlformats.org/officeDocument/2006/customXml" ds:itemID="{C1FE0108-D7E2-4CFB-AC7F-4F56585718BD}">
  <ds:schemaRefs/>
</ds:datastoreItem>
</file>

<file path=customXml/itemProps25.xml><?xml version="1.0" encoding="utf-8"?>
<ds:datastoreItem xmlns:ds="http://schemas.openxmlformats.org/officeDocument/2006/customXml" ds:itemID="{86D59FFC-86CA-40E1-AB9E-13E475D2E534}">
  <ds:schemaRefs/>
</ds:datastoreItem>
</file>

<file path=customXml/itemProps26.xml><?xml version="1.0" encoding="utf-8"?>
<ds:datastoreItem xmlns:ds="http://schemas.openxmlformats.org/officeDocument/2006/customXml" ds:itemID="{92298141-7F8B-44F7-AEDA-31F140206F6D}">
  <ds:schemaRefs>
    <ds:schemaRef ds:uri="http://schemas.microsoft.com/DataMashup"/>
  </ds:schemaRefs>
</ds:datastoreItem>
</file>

<file path=customXml/itemProps3.xml><?xml version="1.0" encoding="utf-8"?>
<ds:datastoreItem xmlns:ds="http://schemas.openxmlformats.org/officeDocument/2006/customXml" ds:itemID="{9184B876-CE6F-4D47-8CC3-4DCE73020218}">
  <ds:schemaRefs/>
</ds:datastoreItem>
</file>

<file path=customXml/itemProps4.xml><?xml version="1.0" encoding="utf-8"?>
<ds:datastoreItem xmlns:ds="http://schemas.openxmlformats.org/officeDocument/2006/customXml" ds:itemID="{AE512F67-DE24-42D6-BCD1-066B9348EC7C}">
  <ds:schemaRefs/>
</ds:datastoreItem>
</file>

<file path=customXml/itemProps5.xml><?xml version="1.0" encoding="utf-8"?>
<ds:datastoreItem xmlns:ds="http://schemas.openxmlformats.org/officeDocument/2006/customXml" ds:itemID="{0BCB7AD1-394F-4AC4-BEAB-BFA7F3CB202E}">
  <ds:schemaRefs/>
</ds:datastoreItem>
</file>

<file path=customXml/itemProps6.xml><?xml version="1.0" encoding="utf-8"?>
<ds:datastoreItem xmlns:ds="http://schemas.openxmlformats.org/officeDocument/2006/customXml" ds:itemID="{22F5B722-3511-45B6-95B0-84BD0FFDA42B}">
  <ds:schemaRefs/>
</ds:datastoreItem>
</file>

<file path=customXml/itemProps7.xml><?xml version="1.0" encoding="utf-8"?>
<ds:datastoreItem xmlns:ds="http://schemas.openxmlformats.org/officeDocument/2006/customXml" ds:itemID="{53844084-2167-4838-BB6F-E9AA801AAA37}">
  <ds:schemaRefs/>
</ds:datastoreItem>
</file>

<file path=customXml/itemProps8.xml><?xml version="1.0" encoding="utf-8"?>
<ds:datastoreItem xmlns:ds="http://schemas.openxmlformats.org/officeDocument/2006/customXml" ds:itemID="{7A1766FD-010F-40A1-80C4-F3B47F1349B2}">
  <ds:schemaRefs/>
</ds:datastoreItem>
</file>

<file path=customXml/itemProps9.xml><?xml version="1.0" encoding="utf-8"?>
<ds:datastoreItem xmlns:ds="http://schemas.openxmlformats.org/officeDocument/2006/customXml" ds:itemID="{F83D02DC-D81A-4625-AD46-818D0022DF6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Actives Dashboard</vt:lpstr>
      <vt:lpstr>HeadLine</vt:lpstr>
      <vt:lpstr>Actives</vt:lpstr>
      <vt:lpstr>Ethnicity</vt:lpstr>
      <vt:lpstr>Separations</vt:lpstr>
      <vt:lpstr>TermReason</vt:lpstr>
      <vt:lpstr>Region</vt:lpstr>
      <vt:lpstr>Tenure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ARUP DUTTA</dc:creator>
  <cp:lastModifiedBy>PC</cp:lastModifiedBy>
  <dcterms:created xsi:type="dcterms:W3CDTF">2015-06-05T18:17:20Z</dcterms:created>
  <dcterms:modified xsi:type="dcterms:W3CDTF">2022-01-09T16:41:10Z</dcterms:modified>
</cp:coreProperties>
</file>