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showInkAnnotation="0"/>
  <mc:AlternateContent xmlns:mc="http://schemas.openxmlformats.org/markup-compatibility/2006">
    <mc:Choice Requires="x15">
      <x15ac:absPath xmlns:x15ac="http://schemas.microsoft.com/office/spreadsheetml/2010/11/ac" url="https://finesasa-my.sharepoint.com/personal/comercialcali3_finesa_com_co/Documents/Escritorio/COTIZADORES 2/"/>
    </mc:Choice>
  </mc:AlternateContent>
  <xr:revisionPtr revIDLastSave="2" documentId="8_{9E3D841F-0E72-45CE-86DE-545E1000FCF6}" xr6:coauthVersionLast="47" xr6:coauthVersionMax="47" xr10:uidLastSave="{E76B971A-F9E4-4FBB-852A-DB2ECDBA37BF}"/>
  <bookViews>
    <workbookView minimized="1" xWindow="2760" yWindow="2760" windowWidth="10245" windowHeight="6000" xr2:uid="{00000000-000D-0000-FFFF-FFFF00000000}"/>
  </bookViews>
  <sheets>
    <sheet name="FO-GCF-01" sheetId="2" r:id="rId1"/>
    <sheet name="DATOS" sheetId="1" state="hidden" r:id="rId2"/>
  </sheets>
  <definedNames>
    <definedName name="_xlnm._FilterDatabase" localSheetId="1" hidden="1">DATOS!$F$3:$K$734</definedName>
    <definedName name="_xlnm.Print_Area" localSheetId="0">'FO-GCF-01'!$A$1:$Y$104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1" l="1"/>
  <c r="B63" i="1" l="1"/>
  <c r="J40" i="2" s="1"/>
  <c r="J734" i="1" l="1"/>
  <c r="I734" i="1"/>
  <c r="J733" i="1"/>
  <c r="I733" i="1"/>
  <c r="J732" i="1"/>
  <c r="I732" i="1"/>
  <c r="J731" i="1"/>
  <c r="I731" i="1"/>
  <c r="J730" i="1"/>
  <c r="I730" i="1"/>
  <c r="J729" i="1"/>
  <c r="I729" i="1"/>
  <c r="J728" i="1"/>
  <c r="I728" i="1"/>
  <c r="J727" i="1"/>
  <c r="I727" i="1"/>
  <c r="J726" i="1"/>
  <c r="I726" i="1"/>
  <c r="J725" i="1"/>
  <c r="I725" i="1"/>
  <c r="J724" i="1"/>
  <c r="I724" i="1"/>
  <c r="J723" i="1"/>
  <c r="I723" i="1"/>
  <c r="J722" i="1"/>
  <c r="I722" i="1"/>
  <c r="J721" i="1"/>
  <c r="I721" i="1"/>
  <c r="J720" i="1"/>
  <c r="I720" i="1"/>
  <c r="J719" i="1"/>
  <c r="I719" i="1"/>
  <c r="J718" i="1"/>
  <c r="I718" i="1"/>
  <c r="J717" i="1"/>
  <c r="I717" i="1"/>
  <c r="J716" i="1"/>
  <c r="I716" i="1"/>
  <c r="J715" i="1"/>
  <c r="I715" i="1"/>
  <c r="J714" i="1"/>
  <c r="I714" i="1"/>
  <c r="J713" i="1"/>
  <c r="I713" i="1"/>
  <c r="J712" i="1"/>
  <c r="I712" i="1"/>
  <c r="J711" i="1"/>
  <c r="I711" i="1"/>
  <c r="J710" i="1"/>
  <c r="I710" i="1"/>
  <c r="J709" i="1"/>
  <c r="I709" i="1"/>
  <c r="J708" i="1"/>
  <c r="I708" i="1"/>
  <c r="J707" i="1"/>
  <c r="I707" i="1"/>
  <c r="J706" i="1"/>
  <c r="I706" i="1"/>
  <c r="J705" i="1"/>
  <c r="I705" i="1"/>
  <c r="J704" i="1"/>
  <c r="I704" i="1"/>
  <c r="J703" i="1"/>
  <c r="I703" i="1"/>
  <c r="J702" i="1"/>
  <c r="I702" i="1"/>
  <c r="J701" i="1"/>
  <c r="I701" i="1"/>
  <c r="J700" i="1"/>
  <c r="I700" i="1"/>
  <c r="J699" i="1"/>
  <c r="I699" i="1"/>
  <c r="J698" i="1"/>
  <c r="I698" i="1"/>
  <c r="J697" i="1"/>
  <c r="I697" i="1"/>
  <c r="J696" i="1"/>
  <c r="I696" i="1"/>
  <c r="J695" i="1"/>
  <c r="I695" i="1"/>
  <c r="J694" i="1"/>
  <c r="I694" i="1"/>
  <c r="J693" i="1"/>
  <c r="I693" i="1"/>
  <c r="J692" i="1"/>
  <c r="I692" i="1"/>
  <c r="J691" i="1"/>
  <c r="I691" i="1"/>
  <c r="J690" i="1"/>
  <c r="I690" i="1"/>
  <c r="J689" i="1"/>
  <c r="I689" i="1"/>
  <c r="J688" i="1"/>
  <c r="I688" i="1"/>
  <c r="J687" i="1"/>
  <c r="I687" i="1"/>
  <c r="J686" i="1"/>
  <c r="I686" i="1"/>
  <c r="J685" i="1"/>
  <c r="I685" i="1"/>
  <c r="J684" i="1"/>
  <c r="I684" i="1"/>
  <c r="J683" i="1"/>
  <c r="I683" i="1"/>
  <c r="J682" i="1"/>
  <c r="I682" i="1"/>
  <c r="J681" i="1"/>
  <c r="I681" i="1"/>
  <c r="J680" i="1"/>
  <c r="I680" i="1"/>
  <c r="J679" i="1"/>
  <c r="I679" i="1"/>
  <c r="J678" i="1"/>
  <c r="I678" i="1"/>
  <c r="J677" i="1"/>
  <c r="I677" i="1"/>
  <c r="J676" i="1"/>
  <c r="I676" i="1"/>
  <c r="J675" i="1"/>
  <c r="I675" i="1"/>
  <c r="J674" i="1"/>
  <c r="I674" i="1"/>
  <c r="J673" i="1"/>
  <c r="I673" i="1"/>
  <c r="J672" i="1"/>
  <c r="I672" i="1"/>
  <c r="J671" i="1"/>
  <c r="I671" i="1"/>
  <c r="J670" i="1"/>
  <c r="I670" i="1"/>
  <c r="J669" i="1"/>
  <c r="I669" i="1"/>
  <c r="J668" i="1"/>
  <c r="I668" i="1"/>
  <c r="J667" i="1"/>
  <c r="I667" i="1"/>
  <c r="J666" i="1"/>
  <c r="I666" i="1"/>
  <c r="J665" i="1"/>
  <c r="I665" i="1"/>
  <c r="J664" i="1"/>
  <c r="I664" i="1"/>
  <c r="J663" i="1"/>
  <c r="I663" i="1"/>
  <c r="J662" i="1"/>
  <c r="I662" i="1"/>
  <c r="J661" i="1"/>
  <c r="I661" i="1"/>
  <c r="J660" i="1"/>
  <c r="I660" i="1"/>
  <c r="J659" i="1"/>
  <c r="I659" i="1"/>
  <c r="J658" i="1"/>
  <c r="I658" i="1"/>
  <c r="J657" i="1"/>
  <c r="I657" i="1"/>
  <c r="J656" i="1"/>
  <c r="I656" i="1"/>
  <c r="J655" i="1"/>
  <c r="I655" i="1"/>
  <c r="J654" i="1"/>
  <c r="I654" i="1"/>
  <c r="J653" i="1"/>
  <c r="I653" i="1"/>
  <c r="J652" i="1"/>
  <c r="I652" i="1"/>
  <c r="J651" i="1"/>
  <c r="I651" i="1"/>
  <c r="J650" i="1"/>
  <c r="I650" i="1"/>
  <c r="J649" i="1"/>
  <c r="I649" i="1"/>
  <c r="J648" i="1"/>
  <c r="I648" i="1"/>
  <c r="J647" i="1"/>
  <c r="I647" i="1"/>
  <c r="J646" i="1"/>
  <c r="I646" i="1"/>
  <c r="J645" i="1"/>
  <c r="I645" i="1"/>
  <c r="J644" i="1"/>
  <c r="I644" i="1"/>
  <c r="J643" i="1"/>
  <c r="I643" i="1"/>
  <c r="J642" i="1"/>
  <c r="I642" i="1"/>
  <c r="J641" i="1"/>
  <c r="I641" i="1"/>
  <c r="J640" i="1"/>
  <c r="I640" i="1"/>
  <c r="J639" i="1"/>
  <c r="I639" i="1"/>
  <c r="J638" i="1"/>
  <c r="I638" i="1"/>
  <c r="J637" i="1"/>
  <c r="I637" i="1"/>
  <c r="J636" i="1"/>
  <c r="I636" i="1"/>
  <c r="J635" i="1"/>
  <c r="I635" i="1"/>
  <c r="J634" i="1"/>
  <c r="I634" i="1"/>
  <c r="J633" i="1"/>
  <c r="I633" i="1"/>
  <c r="J632" i="1"/>
  <c r="I632" i="1"/>
  <c r="J631" i="1"/>
  <c r="I631" i="1"/>
  <c r="J630" i="1"/>
  <c r="I630" i="1"/>
  <c r="J629" i="1"/>
  <c r="I629" i="1"/>
  <c r="J628" i="1"/>
  <c r="I628" i="1"/>
  <c r="J627" i="1"/>
  <c r="I627" i="1"/>
  <c r="J626" i="1"/>
  <c r="I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J617" i="1"/>
  <c r="I617" i="1"/>
  <c r="J616" i="1"/>
  <c r="I616" i="1"/>
  <c r="J615" i="1"/>
  <c r="I615" i="1"/>
  <c r="J614" i="1"/>
  <c r="I614" i="1"/>
  <c r="J613" i="1"/>
  <c r="I613" i="1"/>
  <c r="J612" i="1"/>
  <c r="I612" i="1"/>
  <c r="J611" i="1"/>
  <c r="I611" i="1"/>
  <c r="J610" i="1"/>
  <c r="I610" i="1"/>
  <c r="J609" i="1"/>
  <c r="I609" i="1"/>
  <c r="J608" i="1"/>
  <c r="I608" i="1"/>
  <c r="J607" i="1"/>
  <c r="I607" i="1"/>
  <c r="J606" i="1"/>
  <c r="I606" i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F561" i="1"/>
  <c r="F562" i="1" s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I531" i="1"/>
  <c r="F531" i="1"/>
  <c r="F532" i="1" s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F500" i="1"/>
  <c r="F501" i="1" s="1"/>
  <c r="F502" i="1" s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F470" i="1"/>
  <c r="F471" i="1" s="1"/>
  <c r="F472" i="1" s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F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F411" i="1"/>
  <c r="F412" i="1" s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F380" i="1"/>
  <c r="J380" i="1" s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F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F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F135" i="1"/>
  <c r="I135" i="1" s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F105" i="1"/>
  <c r="I105" i="1" s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F74" i="1"/>
  <c r="I74" i="1" s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F45" i="1"/>
  <c r="J45" i="1" s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F14" i="1"/>
  <c r="F15" i="1" s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I470" i="1" l="1"/>
  <c r="J105" i="1"/>
  <c r="F136" i="1"/>
  <c r="F106" i="1"/>
  <c r="J106" i="1" s="1"/>
  <c r="J135" i="1"/>
  <c r="J471" i="1"/>
  <c r="I561" i="1"/>
  <c r="F381" i="1"/>
  <c r="F382" i="1" s="1"/>
  <c r="F75" i="1"/>
  <c r="I75" i="1" s="1"/>
  <c r="J561" i="1"/>
  <c r="J74" i="1"/>
  <c r="J411" i="1"/>
  <c r="J470" i="1"/>
  <c r="I500" i="1"/>
  <c r="J531" i="1"/>
  <c r="I411" i="1"/>
  <c r="I471" i="1"/>
  <c r="J500" i="1"/>
  <c r="J15" i="1"/>
  <c r="F16" i="1"/>
  <c r="I15" i="1"/>
  <c r="I14" i="1"/>
  <c r="F440" i="1"/>
  <c r="J439" i="1"/>
  <c r="I439" i="1"/>
  <c r="F503" i="1"/>
  <c r="J502" i="1"/>
  <c r="I502" i="1"/>
  <c r="F167" i="1"/>
  <c r="J166" i="1"/>
  <c r="I166" i="1"/>
  <c r="F107" i="1"/>
  <c r="I106" i="1"/>
  <c r="F197" i="1"/>
  <c r="J196" i="1"/>
  <c r="I196" i="1"/>
  <c r="F473" i="1"/>
  <c r="J472" i="1"/>
  <c r="I472" i="1"/>
  <c r="I501" i="1"/>
  <c r="F533" i="1"/>
  <c r="J532" i="1"/>
  <c r="I532" i="1"/>
  <c r="I45" i="1"/>
  <c r="F46" i="1"/>
  <c r="J501" i="1"/>
  <c r="F563" i="1"/>
  <c r="J562" i="1"/>
  <c r="I562" i="1"/>
  <c r="J14" i="1"/>
  <c r="F413" i="1"/>
  <c r="J412" i="1"/>
  <c r="I412" i="1"/>
  <c r="F137" i="1"/>
  <c r="J136" i="1"/>
  <c r="I136" i="1"/>
  <c r="I380" i="1"/>
  <c r="B35" i="1"/>
  <c r="F67" i="2"/>
  <c r="B5" i="1"/>
  <c r="B6" i="1"/>
  <c r="B7" i="1"/>
  <c r="W42" i="2"/>
  <c r="I754" i="1"/>
  <c r="I753" i="1"/>
  <c r="I752" i="1"/>
  <c r="I751" i="1"/>
  <c r="I750" i="1"/>
  <c r="I749" i="1"/>
  <c r="I748" i="1"/>
  <c r="I747" i="1"/>
  <c r="I381" i="1" l="1"/>
  <c r="J381" i="1"/>
  <c r="F76" i="1"/>
  <c r="F77" i="1" s="1"/>
  <c r="J75" i="1"/>
  <c r="F383" i="1"/>
  <c r="J382" i="1"/>
  <c r="I382" i="1"/>
  <c r="J473" i="1"/>
  <c r="I473" i="1"/>
  <c r="F474" i="1"/>
  <c r="F198" i="1"/>
  <c r="J197" i="1"/>
  <c r="I197" i="1"/>
  <c r="J533" i="1"/>
  <c r="I533" i="1"/>
  <c r="F534" i="1"/>
  <c r="J46" i="1"/>
  <c r="I46" i="1"/>
  <c r="F47" i="1"/>
  <c r="F441" i="1"/>
  <c r="J440" i="1"/>
  <c r="I440" i="1"/>
  <c r="J413" i="1"/>
  <c r="I413" i="1"/>
  <c r="F414" i="1"/>
  <c r="F168" i="1"/>
  <c r="J167" i="1"/>
  <c r="I167" i="1"/>
  <c r="F138" i="1"/>
  <c r="J137" i="1"/>
  <c r="I137" i="1"/>
  <c r="J563" i="1"/>
  <c r="I563" i="1"/>
  <c r="F564" i="1"/>
  <c r="F108" i="1"/>
  <c r="J107" i="1"/>
  <c r="I107" i="1"/>
  <c r="J503" i="1"/>
  <c r="I503" i="1"/>
  <c r="F504" i="1"/>
  <c r="I16" i="1"/>
  <c r="F17" i="1"/>
  <c r="J16" i="1"/>
  <c r="B8" i="1"/>
  <c r="I76" i="1" l="1"/>
  <c r="J76" i="1"/>
  <c r="J17" i="1"/>
  <c r="F18" i="1"/>
  <c r="I17" i="1"/>
  <c r="F169" i="1"/>
  <c r="J168" i="1"/>
  <c r="I168" i="1"/>
  <c r="F535" i="1"/>
  <c r="J534" i="1"/>
  <c r="I534" i="1"/>
  <c r="F78" i="1"/>
  <c r="J77" i="1"/>
  <c r="I77" i="1"/>
  <c r="F48" i="1"/>
  <c r="J47" i="1"/>
  <c r="I47" i="1"/>
  <c r="F565" i="1"/>
  <c r="J564" i="1"/>
  <c r="I564" i="1"/>
  <c r="F475" i="1"/>
  <c r="J474" i="1"/>
  <c r="I474" i="1"/>
  <c r="F415" i="1"/>
  <c r="J414" i="1"/>
  <c r="I414" i="1"/>
  <c r="F505" i="1"/>
  <c r="J504" i="1"/>
  <c r="I504" i="1"/>
  <c r="F109" i="1"/>
  <c r="J108" i="1"/>
  <c r="I108" i="1"/>
  <c r="F199" i="1"/>
  <c r="J198" i="1"/>
  <c r="I198" i="1"/>
  <c r="F442" i="1"/>
  <c r="I441" i="1"/>
  <c r="J441" i="1"/>
  <c r="F139" i="1"/>
  <c r="J138" i="1"/>
  <c r="I138" i="1"/>
  <c r="I383" i="1"/>
  <c r="F384" i="1"/>
  <c r="J383" i="1"/>
  <c r="V36" i="2"/>
  <c r="J199" i="1" l="1"/>
  <c r="I199" i="1"/>
  <c r="F200" i="1"/>
  <c r="F536" i="1"/>
  <c r="J535" i="1"/>
  <c r="I535" i="1"/>
  <c r="J139" i="1"/>
  <c r="I139" i="1"/>
  <c r="F140" i="1"/>
  <c r="F49" i="1"/>
  <c r="I48" i="1"/>
  <c r="J48" i="1"/>
  <c r="J109" i="1"/>
  <c r="I109" i="1"/>
  <c r="F110" i="1"/>
  <c r="J169" i="1"/>
  <c r="I169" i="1"/>
  <c r="F170" i="1"/>
  <c r="F416" i="1"/>
  <c r="J415" i="1"/>
  <c r="I415" i="1"/>
  <c r="F476" i="1"/>
  <c r="J475" i="1"/>
  <c r="I475" i="1"/>
  <c r="F566" i="1"/>
  <c r="J565" i="1"/>
  <c r="I565" i="1"/>
  <c r="F443" i="1"/>
  <c r="J442" i="1"/>
  <c r="I442" i="1"/>
  <c r="I78" i="1"/>
  <c r="F79" i="1"/>
  <c r="J78" i="1"/>
  <c r="F19" i="1"/>
  <c r="J18" i="1"/>
  <c r="I18" i="1"/>
  <c r="F385" i="1"/>
  <c r="J384" i="1"/>
  <c r="I384" i="1"/>
  <c r="F506" i="1"/>
  <c r="J505" i="1"/>
  <c r="I505" i="1"/>
  <c r="J44" i="2"/>
  <c r="J79" i="1" l="1"/>
  <c r="I79" i="1"/>
  <c r="F80" i="1"/>
  <c r="J110" i="1"/>
  <c r="I110" i="1"/>
  <c r="F111" i="1"/>
  <c r="I536" i="1"/>
  <c r="F537" i="1"/>
  <c r="J536" i="1"/>
  <c r="F386" i="1"/>
  <c r="J385" i="1"/>
  <c r="I385" i="1"/>
  <c r="J443" i="1"/>
  <c r="I443" i="1"/>
  <c r="F444" i="1"/>
  <c r="I416" i="1"/>
  <c r="F417" i="1"/>
  <c r="J416" i="1"/>
  <c r="J200" i="1"/>
  <c r="I200" i="1"/>
  <c r="F201" i="1"/>
  <c r="J19" i="1"/>
  <c r="I19" i="1"/>
  <c r="F20" i="1"/>
  <c r="J170" i="1"/>
  <c r="I170" i="1"/>
  <c r="F171" i="1"/>
  <c r="I49" i="1"/>
  <c r="F50" i="1"/>
  <c r="J49" i="1"/>
  <c r="I506" i="1"/>
  <c r="J506" i="1"/>
  <c r="F507" i="1"/>
  <c r="I476" i="1"/>
  <c r="F477" i="1"/>
  <c r="J476" i="1"/>
  <c r="I566" i="1"/>
  <c r="F567" i="1"/>
  <c r="J566" i="1"/>
  <c r="J140" i="1"/>
  <c r="I140" i="1"/>
  <c r="F141" i="1"/>
  <c r="B15" i="1"/>
  <c r="B14" i="1"/>
  <c r="B13" i="1"/>
  <c r="J20" i="1" l="1"/>
  <c r="F21" i="1"/>
  <c r="I20" i="1"/>
  <c r="J50" i="1"/>
  <c r="F51" i="1"/>
  <c r="I50" i="1"/>
  <c r="F202" i="1"/>
  <c r="J201" i="1"/>
  <c r="I201" i="1"/>
  <c r="F568" i="1"/>
  <c r="J567" i="1"/>
  <c r="I567" i="1"/>
  <c r="F478" i="1"/>
  <c r="J477" i="1"/>
  <c r="I477" i="1"/>
  <c r="F172" i="1"/>
  <c r="J171" i="1"/>
  <c r="I171" i="1"/>
  <c r="F81" i="1"/>
  <c r="I80" i="1"/>
  <c r="J80" i="1"/>
  <c r="F445" i="1"/>
  <c r="J444" i="1"/>
  <c r="I444" i="1"/>
  <c r="F112" i="1"/>
  <c r="J111" i="1"/>
  <c r="I111" i="1"/>
  <c r="F387" i="1"/>
  <c r="J386" i="1"/>
  <c r="I386" i="1"/>
  <c r="F538" i="1"/>
  <c r="J537" i="1"/>
  <c r="I537" i="1"/>
  <c r="F142" i="1"/>
  <c r="J141" i="1"/>
  <c r="I141" i="1"/>
  <c r="F508" i="1"/>
  <c r="J507" i="1"/>
  <c r="I507" i="1"/>
  <c r="F418" i="1"/>
  <c r="J417" i="1"/>
  <c r="I417" i="1"/>
  <c r="B16" i="1"/>
  <c r="F446" i="1" l="1"/>
  <c r="J445" i="1"/>
  <c r="I445" i="1"/>
  <c r="F173" i="1"/>
  <c r="I172" i="1"/>
  <c r="J172" i="1"/>
  <c r="F539" i="1"/>
  <c r="J538" i="1"/>
  <c r="I538" i="1"/>
  <c r="F203" i="1"/>
  <c r="I202" i="1"/>
  <c r="J202" i="1"/>
  <c r="F509" i="1"/>
  <c r="J508" i="1"/>
  <c r="I508" i="1"/>
  <c r="F479" i="1"/>
  <c r="J478" i="1"/>
  <c r="I478" i="1"/>
  <c r="F52" i="1"/>
  <c r="J51" i="1"/>
  <c r="I51" i="1"/>
  <c r="F82" i="1"/>
  <c r="J81" i="1"/>
  <c r="I81" i="1"/>
  <c r="F419" i="1"/>
  <c r="J418" i="1"/>
  <c r="I418" i="1"/>
  <c r="F143" i="1"/>
  <c r="I142" i="1"/>
  <c r="J142" i="1"/>
  <c r="F569" i="1"/>
  <c r="J568" i="1"/>
  <c r="I568" i="1"/>
  <c r="J21" i="1"/>
  <c r="I21" i="1"/>
  <c r="F22" i="1"/>
  <c r="F388" i="1"/>
  <c r="J387" i="1"/>
  <c r="I387" i="1"/>
  <c r="F113" i="1"/>
  <c r="I112" i="1"/>
  <c r="J112" i="1"/>
  <c r="P19" i="2"/>
  <c r="P7" i="2"/>
  <c r="I113" i="1" l="1"/>
  <c r="F114" i="1"/>
  <c r="J113" i="1"/>
  <c r="F540" i="1"/>
  <c r="I539" i="1"/>
  <c r="J539" i="1"/>
  <c r="F510" i="1"/>
  <c r="I509" i="1"/>
  <c r="J509" i="1"/>
  <c r="F480" i="1"/>
  <c r="J479" i="1"/>
  <c r="I479" i="1"/>
  <c r="I173" i="1"/>
  <c r="F174" i="1"/>
  <c r="J173" i="1"/>
  <c r="F570" i="1"/>
  <c r="J569" i="1"/>
  <c r="I569" i="1"/>
  <c r="I82" i="1"/>
  <c r="F83" i="1"/>
  <c r="J82" i="1"/>
  <c r="I143" i="1"/>
  <c r="F144" i="1"/>
  <c r="J143" i="1"/>
  <c r="J52" i="1"/>
  <c r="F53" i="1"/>
  <c r="I52" i="1"/>
  <c r="I203" i="1"/>
  <c r="F204" i="1"/>
  <c r="J203" i="1"/>
  <c r="J388" i="1"/>
  <c r="I388" i="1"/>
  <c r="F389" i="1"/>
  <c r="F23" i="1"/>
  <c r="I22" i="1"/>
  <c r="J22" i="1"/>
  <c r="F420" i="1"/>
  <c r="J419" i="1"/>
  <c r="I419" i="1"/>
  <c r="I446" i="1"/>
  <c r="F447" i="1"/>
  <c r="J446" i="1"/>
  <c r="F511" i="1" l="1"/>
  <c r="J510" i="1"/>
  <c r="I510" i="1"/>
  <c r="F421" i="1"/>
  <c r="J420" i="1"/>
  <c r="I420" i="1"/>
  <c r="I83" i="1"/>
  <c r="J83" i="1"/>
  <c r="F84" i="1"/>
  <c r="F541" i="1"/>
  <c r="J540" i="1"/>
  <c r="I540" i="1"/>
  <c r="F571" i="1"/>
  <c r="J570" i="1"/>
  <c r="I570" i="1"/>
  <c r="F145" i="1"/>
  <c r="J144" i="1"/>
  <c r="I144" i="1"/>
  <c r="F175" i="1"/>
  <c r="J174" i="1"/>
  <c r="I174" i="1"/>
  <c r="F24" i="1"/>
  <c r="J23" i="1"/>
  <c r="I23" i="1"/>
  <c r="J53" i="1"/>
  <c r="F54" i="1"/>
  <c r="I53" i="1"/>
  <c r="F481" i="1"/>
  <c r="J480" i="1"/>
  <c r="I480" i="1"/>
  <c r="F115" i="1"/>
  <c r="J114" i="1"/>
  <c r="I114" i="1"/>
  <c r="F205" i="1"/>
  <c r="J204" i="1"/>
  <c r="I204" i="1"/>
  <c r="F448" i="1"/>
  <c r="J447" i="1"/>
  <c r="I447" i="1"/>
  <c r="F390" i="1"/>
  <c r="J389" i="1"/>
  <c r="I389" i="1"/>
  <c r="F449" i="1" l="1"/>
  <c r="J448" i="1"/>
  <c r="I448" i="1"/>
  <c r="F391" i="1"/>
  <c r="J390" i="1"/>
  <c r="I390" i="1"/>
  <c r="I24" i="1"/>
  <c r="F25" i="1"/>
  <c r="J24" i="1"/>
  <c r="J571" i="1"/>
  <c r="I571" i="1"/>
  <c r="F572" i="1"/>
  <c r="F176" i="1"/>
  <c r="J175" i="1"/>
  <c r="I175" i="1"/>
  <c r="F146" i="1"/>
  <c r="J145" i="1"/>
  <c r="I145" i="1"/>
  <c r="J481" i="1"/>
  <c r="I481" i="1"/>
  <c r="F482" i="1"/>
  <c r="F206" i="1"/>
  <c r="J205" i="1"/>
  <c r="I205" i="1"/>
  <c r="J54" i="1"/>
  <c r="F55" i="1"/>
  <c r="I54" i="1"/>
  <c r="J541" i="1"/>
  <c r="I541" i="1"/>
  <c r="F542" i="1"/>
  <c r="F116" i="1"/>
  <c r="J115" i="1"/>
  <c r="I115" i="1"/>
  <c r="J421" i="1"/>
  <c r="I421" i="1"/>
  <c r="F422" i="1"/>
  <c r="F85" i="1"/>
  <c r="J84" i="1"/>
  <c r="I84" i="1"/>
  <c r="J511" i="1"/>
  <c r="I511" i="1"/>
  <c r="F512" i="1"/>
  <c r="F26" i="1" l="1"/>
  <c r="J25" i="1"/>
  <c r="I25" i="1"/>
  <c r="J85" i="1"/>
  <c r="F86" i="1"/>
  <c r="I85" i="1"/>
  <c r="F483" i="1"/>
  <c r="J482" i="1"/>
  <c r="I482" i="1"/>
  <c r="F423" i="1"/>
  <c r="J422" i="1"/>
  <c r="I422" i="1"/>
  <c r="F177" i="1"/>
  <c r="J176" i="1"/>
  <c r="I176" i="1"/>
  <c r="F513" i="1"/>
  <c r="J512" i="1"/>
  <c r="I512" i="1"/>
  <c r="F56" i="1"/>
  <c r="I55" i="1"/>
  <c r="J55" i="1"/>
  <c r="F573" i="1"/>
  <c r="J572" i="1"/>
  <c r="I572" i="1"/>
  <c r="I391" i="1"/>
  <c r="F392" i="1"/>
  <c r="J391" i="1"/>
  <c r="F543" i="1"/>
  <c r="J542" i="1"/>
  <c r="I542" i="1"/>
  <c r="F207" i="1"/>
  <c r="I206" i="1"/>
  <c r="J206" i="1"/>
  <c r="F147" i="1"/>
  <c r="I146" i="1"/>
  <c r="J146" i="1"/>
  <c r="F117" i="1"/>
  <c r="I116" i="1"/>
  <c r="J116" i="1"/>
  <c r="F450" i="1"/>
  <c r="I449" i="1"/>
  <c r="J449" i="1"/>
  <c r="J117" i="1" l="1"/>
  <c r="I117" i="1"/>
  <c r="F118" i="1"/>
  <c r="J177" i="1"/>
  <c r="I177" i="1"/>
  <c r="F178" i="1"/>
  <c r="F87" i="1"/>
  <c r="J86" i="1"/>
  <c r="I86" i="1"/>
  <c r="F574" i="1"/>
  <c r="J573" i="1"/>
  <c r="I573" i="1"/>
  <c r="F544" i="1"/>
  <c r="J543" i="1"/>
  <c r="I543" i="1"/>
  <c r="F451" i="1"/>
  <c r="J450" i="1"/>
  <c r="I450" i="1"/>
  <c r="J207" i="1"/>
  <c r="I207" i="1"/>
  <c r="F208" i="1"/>
  <c r="F484" i="1"/>
  <c r="J483" i="1"/>
  <c r="I483" i="1"/>
  <c r="J147" i="1"/>
  <c r="I147" i="1"/>
  <c r="F148" i="1"/>
  <c r="F393" i="1"/>
  <c r="J392" i="1"/>
  <c r="I392" i="1"/>
  <c r="F424" i="1"/>
  <c r="J423" i="1"/>
  <c r="I423" i="1"/>
  <c r="F514" i="1"/>
  <c r="J513" i="1"/>
  <c r="I513" i="1"/>
  <c r="F57" i="1"/>
  <c r="J56" i="1"/>
  <c r="I56" i="1"/>
  <c r="F27" i="1"/>
  <c r="J26" i="1"/>
  <c r="I26" i="1"/>
  <c r="I57" i="1" l="1"/>
  <c r="F58" i="1"/>
  <c r="J57" i="1"/>
  <c r="J178" i="1"/>
  <c r="I178" i="1"/>
  <c r="F179" i="1"/>
  <c r="J87" i="1"/>
  <c r="F88" i="1"/>
  <c r="I87" i="1"/>
  <c r="I544" i="1"/>
  <c r="F545" i="1"/>
  <c r="J544" i="1"/>
  <c r="I514" i="1"/>
  <c r="F515" i="1"/>
  <c r="J514" i="1"/>
  <c r="J118" i="1"/>
  <c r="I118" i="1"/>
  <c r="F119" i="1"/>
  <c r="J148" i="1"/>
  <c r="I148" i="1"/>
  <c r="F149" i="1"/>
  <c r="I27" i="1"/>
  <c r="F28" i="1"/>
  <c r="J27" i="1"/>
  <c r="J451" i="1"/>
  <c r="I451" i="1"/>
  <c r="F452" i="1"/>
  <c r="I574" i="1"/>
  <c r="J574" i="1"/>
  <c r="F575" i="1"/>
  <c r="I484" i="1"/>
  <c r="J484" i="1"/>
  <c r="F485" i="1"/>
  <c r="J208" i="1"/>
  <c r="I208" i="1"/>
  <c r="F209" i="1"/>
  <c r="F394" i="1"/>
  <c r="J393" i="1"/>
  <c r="I393" i="1"/>
  <c r="I424" i="1"/>
  <c r="F425" i="1"/>
  <c r="J424" i="1"/>
  <c r="F180" i="1" l="1"/>
  <c r="J179" i="1"/>
  <c r="I179" i="1"/>
  <c r="F395" i="1"/>
  <c r="J394" i="1"/>
  <c r="I394" i="1"/>
  <c r="F150" i="1"/>
  <c r="J149" i="1"/>
  <c r="I149" i="1"/>
  <c r="F453" i="1"/>
  <c r="J452" i="1"/>
  <c r="I452" i="1"/>
  <c r="F546" i="1"/>
  <c r="J545" i="1"/>
  <c r="I545" i="1"/>
  <c r="F516" i="1"/>
  <c r="J515" i="1"/>
  <c r="I515" i="1"/>
  <c r="F120" i="1"/>
  <c r="J119" i="1"/>
  <c r="I119" i="1"/>
  <c r="I58" i="1"/>
  <c r="F59" i="1"/>
  <c r="J58" i="1"/>
  <c r="F29" i="1"/>
  <c r="I28" i="1"/>
  <c r="J28" i="1"/>
  <c r="F576" i="1"/>
  <c r="J575" i="1"/>
  <c r="I575" i="1"/>
  <c r="F210" i="1"/>
  <c r="J209" i="1"/>
  <c r="I209" i="1"/>
  <c r="F426" i="1"/>
  <c r="J425" i="1"/>
  <c r="I425" i="1"/>
  <c r="F486" i="1"/>
  <c r="J485" i="1"/>
  <c r="I485" i="1"/>
  <c r="I88" i="1"/>
  <c r="F89" i="1"/>
  <c r="J88" i="1"/>
  <c r="F577" i="1" l="1"/>
  <c r="J576" i="1"/>
  <c r="I576" i="1"/>
  <c r="F547" i="1"/>
  <c r="J546" i="1"/>
  <c r="I546" i="1"/>
  <c r="F121" i="1"/>
  <c r="I120" i="1"/>
  <c r="J120" i="1"/>
  <c r="F396" i="1"/>
  <c r="J395" i="1"/>
  <c r="I395" i="1"/>
  <c r="F427" i="1"/>
  <c r="J426" i="1"/>
  <c r="I426" i="1"/>
  <c r="F454" i="1"/>
  <c r="J453" i="1"/>
  <c r="I453" i="1"/>
  <c r="F487" i="1"/>
  <c r="J486" i="1"/>
  <c r="I486" i="1"/>
  <c r="J29" i="1"/>
  <c r="I29" i="1"/>
  <c r="F30" i="1"/>
  <c r="F211" i="1"/>
  <c r="I210" i="1"/>
  <c r="J210" i="1"/>
  <c r="F60" i="1"/>
  <c r="J59" i="1"/>
  <c r="I59" i="1"/>
  <c r="F151" i="1"/>
  <c r="I150" i="1"/>
  <c r="J150" i="1"/>
  <c r="I89" i="1"/>
  <c r="F90" i="1"/>
  <c r="J89" i="1"/>
  <c r="F517" i="1"/>
  <c r="J516" i="1"/>
  <c r="I516" i="1"/>
  <c r="F181" i="1"/>
  <c r="I180" i="1"/>
  <c r="J180" i="1"/>
  <c r="F31" i="1" l="1"/>
  <c r="J30" i="1"/>
  <c r="I30" i="1"/>
  <c r="I151" i="1"/>
  <c r="J151" i="1"/>
  <c r="F152" i="1"/>
  <c r="F428" i="1"/>
  <c r="J427" i="1"/>
  <c r="I427" i="1"/>
  <c r="F548" i="1"/>
  <c r="J547" i="1"/>
  <c r="I547" i="1"/>
  <c r="I454" i="1"/>
  <c r="F455" i="1"/>
  <c r="J454" i="1"/>
  <c r="J60" i="1"/>
  <c r="I60" i="1"/>
  <c r="F61" i="1"/>
  <c r="F488" i="1"/>
  <c r="J487" i="1"/>
  <c r="I487" i="1"/>
  <c r="I181" i="1"/>
  <c r="J181" i="1"/>
  <c r="F182" i="1"/>
  <c r="J396" i="1"/>
  <c r="I396" i="1"/>
  <c r="F397" i="1"/>
  <c r="I121" i="1"/>
  <c r="F122" i="1"/>
  <c r="J121" i="1"/>
  <c r="F518" i="1"/>
  <c r="J517" i="1"/>
  <c r="I517" i="1"/>
  <c r="F91" i="1"/>
  <c r="I90" i="1"/>
  <c r="J90" i="1"/>
  <c r="I211" i="1"/>
  <c r="F212" i="1"/>
  <c r="J211" i="1"/>
  <c r="F578" i="1"/>
  <c r="I577" i="1"/>
  <c r="J577" i="1"/>
  <c r="F579" i="1" l="1"/>
  <c r="J578" i="1"/>
  <c r="I578" i="1"/>
  <c r="F519" i="1"/>
  <c r="J518" i="1"/>
  <c r="I518" i="1"/>
  <c r="J428" i="1"/>
  <c r="I428" i="1"/>
  <c r="F456" i="1"/>
  <c r="J455" i="1"/>
  <c r="I455" i="1"/>
  <c r="F153" i="1"/>
  <c r="J152" i="1"/>
  <c r="I152" i="1"/>
  <c r="F183" i="1"/>
  <c r="J182" i="1"/>
  <c r="I182" i="1"/>
  <c r="F213" i="1"/>
  <c r="J212" i="1"/>
  <c r="I212" i="1"/>
  <c r="F123" i="1"/>
  <c r="J122" i="1"/>
  <c r="I122" i="1"/>
  <c r="I91" i="1"/>
  <c r="J91" i="1"/>
  <c r="F92" i="1"/>
  <c r="F398" i="1"/>
  <c r="J397" i="1"/>
  <c r="I397" i="1"/>
  <c r="F489" i="1"/>
  <c r="J488" i="1"/>
  <c r="I488" i="1"/>
  <c r="J61" i="1"/>
  <c r="I61" i="1"/>
  <c r="F62" i="1"/>
  <c r="F549" i="1"/>
  <c r="J548" i="1"/>
  <c r="I548" i="1"/>
  <c r="F32" i="1"/>
  <c r="J31" i="1"/>
  <c r="I31" i="1"/>
  <c r="I32" i="1" l="1"/>
  <c r="J32" i="1"/>
  <c r="F33" i="1"/>
  <c r="J489" i="1"/>
  <c r="I489" i="1"/>
  <c r="F124" i="1"/>
  <c r="J123" i="1"/>
  <c r="I123" i="1"/>
  <c r="J519" i="1"/>
  <c r="I519" i="1"/>
  <c r="F520" i="1"/>
  <c r="J549" i="1"/>
  <c r="I549" i="1"/>
  <c r="F550" i="1"/>
  <c r="J62" i="1"/>
  <c r="I62" i="1"/>
  <c r="F184" i="1"/>
  <c r="J183" i="1"/>
  <c r="I183" i="1"/>
  <c r="F154" i="1"/>
  <c r="J153" i="1"/>
  <c r="I153" i="1"/>
  <c r="F399" i="1"/>
  <c r="J398" i="1"/>
  <c r="I398" i="1"/>
  <c r="F93" i="1"/>
  <c r="I92" i="1"/>
  <c r="J92" i="1"/>
  <c r="F214" i="1"/>
  <c r="J213" i="1"/>
  <c r="I213" i="1"/>
  <c r="F457" i="1"/>
  <c r="J456" i="1"/>
  <c r="I456" i="1"/>
  <c r="J579" i="1"/>
  <c r="I579" i="1"/>
  <c r="F580" i="1"/>
  <c r="J550" i="1" l="1"/>
  <c r="I550" i="1"/>
  <c r="J124" i="1"/>
  <c r="I124" i="1"/>
  <c r="F581" i="1"/>
  <c r="J580" i="1"/>
  <c r="I580" i="1"/>
  <c r="F215" i="1"/>
  <c r="I214" i="1"/>
  <c r="J214" i="1"/>
  <c r="I399" i="1"/>
  <c r="J399" i="1"/>
  <c r="J520" i="1"/>
  <c r="I520" i="1"/>
  <c r="J33" i="1"/>
  <c r="I33" i="1"/>
  <c r="F458" i="1"/>
  <c r="J457" i="1"/>
  <c r="I457" i="1"/>
  <c r="F155" i="1"/>
  <c r="J154" i="1"/>
  <c r="I154" i="1"/>
  <c r="F94" i="1"/>
  <c r="J93" i="1"/>
  <c r="I93" i="1"/>
  <c r="F185" i="1"/>
  <c r="J184" i="1"/>
  <c r="I184" i="1"/>
  <c r="J215" i="1" l="1"/>
  <c r="I215" i="1"/>
  <c r="F216" i="1"/>
  <c r="J581" i="1"/>
  <c r="I581" i="1"/>
  <c r="J94" i="1"/>
  <c r="I94" i="1"/>
  <c r="J155" i="1"/>
  <c r="I155" i="1"/>
  <c r="J185" i="1"/>
  <c r="I185" i="1"/>
  <c r="F459" i="1"/>
  <c r="J458" i="1"/>
  <c r="I458" i="1"/>
  <c r="J459" i="1" l="1"/>
  <c r="I459" i="1"/>
  <c r="J216" i="1"/>
  <c r="I216" i="1"/>
  <c r="B17" i="1"/>
  <c r="B10" i="1"/>
  <c r="B9" i="1" s="1"/>
  <c r="J23" i="2" l="1"/>
  <c r="W32" i="2" s="1"/>
  <c r="J30" i="2" l="1"/>
  <c r="L20" i="2"/>
  <c r="B32" i="1"/>
  <c r="B37" i="1"/>
  <c r="B53" i="1" l="1"/>
  <c r="B54" i="1" s="1"/>
  <c r="J34" i="2"/>
  <c r="F51" i="2" s="1"/>
  <c r="P51" i="2" l="1"/>
  <c r="U51" i="2" s="1"/>
  <c r="B47" i="2"/>
  <c r="G47" i="2" s="1"/>
  <c r="G65" i="2" s="1"/>
  <c r="B51" i="2"/>
  <c r="F52" i="2" l="1"/>
  <c r="J38" i="2" s="1"/>
  <c r="B52" i="2"/>
  <c r="K52" i="2"/>
  <c r="P52" i="2" l="1"/>
  <c r="U52" i="2" s="1"/>
  <c r="K53" i="2" s="1"/>
  <c r="B53" i="2" l="1"/>
  <c r="F53" i="2" s="1"/>
  <c r="P53" i="2" s="1"/>
  <c r="U53" i="2" s="1"/>
  <c r="B54" i="2" l="1"/>
  <c r="K54" i="2"/>
  <c r="F54" i="2" l="1"/>
  <c r="P54" i="2" s="1"/>
  <c r="U54" i="2" s="1"/>
  <c r="B55" i="2" l="1"/>
  <c r="K55" i="2"/>
  <c r="F55" i="2" l="1"/>
  <c r="P55" i="2" s="1"/>
  <c r="U55" i="2" s="1"/>
  <c r="B56" i="2" l="1"/>
  <c r="K56" i="2"/>
  <c r="F56" i="2" l="1"/>
  <c r="P56" i="2" s="1"/>
  <c r="U56" i="2" s="1"/>
  <c r="B57" i="2" l="1"/>
  <c r="K57" i="2"/>
  <c r="F57" i="2" l="1"/>
  <c r="P57" i="2" s="1"/>
  <c r="U57" i="2" s="1"/>
  <c r="K58" i="2" l="1"/>
  <c r="B58" i="2"/>
  <c r="F58" i="2" s="1"/>
  <c r="P58" i="2" l="1"/>
  <c r="U58" i="2" s="1"/>
  <c r="B59" i="2" s="1"/>
  <c r="F59" i="2" s="1"/>
  <c r="K59" i="2" l="1"/>
  <c r="P59" i="2" s="1"/>
  <c r="U59" i="2" s="1"/>
  <c r="K60" i="2" s="1"/>
  <c r="B60" i="2" l="1"/>
  <c r="F60" i="2" s="1"/>
  <c r="P60" i="2" s="1"/>
  <c r="U60" i="2" s="1"/>
  <c r="B61" i="2" l="1"/>
  <c r="K61" i="2"/>
  <c r="F61" i="2" l="1"/>
  <c r="P61" i="2" s="1"/>
  <c r="U61" i="2" s="1"/>
  <c r="B62" i="2" s="1"/>
  <c r="K62" i="2" l="1"/>
  <c r="F62" i="2"/>
  <c r="P62" i="2"/>
  <c r="U62" i="2" s="1"/>
</calcChain>
</file>

<file path=xl/sharedStrings.xml><?xml version="1.0" encoding="utf-8"?>
<sst xmlns="http://schemas.openxmlformats.org/spreadsheetml/2006/main" count="1135" uniqueCount="128">
  <si>
    <t>CONVERSION DE FECHAS</t>
  </si>
  <si>
    <t>DIA</t>
  </si>
  <si>
    <t>MES</t>
  </si>
  <si>
    <t>AÑO</t>
  </si>
  <si>
    <t>DATO</t>
  </si>
  <si>
    <t>FECHA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</si>
  <si>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</si>
  <si>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</si>
  <si>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</si>
  <si>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</si>
  <si>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</si>
  <si>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</si>
  <si>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</si>
  <si>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</si>
  <si>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</si>
  <si>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</si>
  <si>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</si>
  <si>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</si>
  <si>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FECHA SOLICITUD</t>
  </si>
  <si>
    <t>FECHA INICIO VIGENCIA</t>
  </si>
  <si>
    <t>BENEFICIARIO ONEROSO</t>
  </si>
  <si>
    <t>VR CUOTA INICIAL</t>
  </si>
  <si>
    <t>INDICADORES</t>
  </si>
  <si>
    <t>MENSAJES</t>
  </si>
  <si>
    <t>Abril solo tiene 30 días</t>
  </si>
  <si>
    <t>Junio solo tiene 30 días</t>
  </si>
  <si>
    <t>Septiembre solo tiene 30 días</t>
  </si>
  <si>
    <t>Noviembre solo tiene 30 días</t>
  </si>
  <si>
    <t>MENSAJE</t>
  </si>
  <si>
    <t>PLAZO</t>
  </si>
  <si>
    <t>INICIO RANGO DIAS</t>
  </si>
  <si>
    <t>NOMBRE RANGO</t>
  </si>
  <si>
    <t>BEN ONER
SI</t>
  </si>
  <si>
    <t>BEN ONER
NO</t>
  </si>
  <si>
    <t>DIAS LIMITE</t>
  </si>
  <si>
    <t>ERROR</t>
  </si>
  <si>
    <t>FECHA LIMITE COTIZADOR</t>
  </si>
  <si>
    <t>COTIZADOR</t>
  </si>
  <si>
    <t>Cotizador de Financiación de pólizas con Finesa S.A.</t>
  </si>
  <si>
    <t>La póliza debe ser de un ramo revocable</t>
  </si>
  <si>
    <t>La póliza debe ser de una aseguradora con la que Finesa tenga convenio</t>
  </si>
  <si>
    <t>DESCRIPCION</t>
  </si>
  <si>
    <t>Las pólizas no pueden tener una vigencia inferior a 350 días</t>
  </si>
  <si>
    <t>Este cotizador sirve para pólizas de cuya vigencia hayan transcurrido hasta 91 días</t>
  </si>
  <si>
    <t>PRIMERA CUOTA</t>
  </si>
  <si>
    <t>VR INICIAL MINIMO SIMPLE</t>
  </si>
  <si>
    <t>VR INICIAL MINIMO &gt;45</t>
  </si>
  <si>
    <t>FINANCIACION VR INICIAL MINIMO SIMPLE</t>
  </si>
  <si>
    <t>FINANCIACION VR INICIAL MINIMO &gt;45</t>
  </si>
  <si>
    <t>FECHA VIGENCIA COTIZADOR</t>
  </si>
  <si>
    <t>» Esta cotización es valida para pólizas revocables con vigencias mínimo de 350 días, de aseguradoras con las que Finesa S.A. tiene convenio.</t>
  </si>
  <si>
    <t xml:space="preserve">» Cotización  impresa  el </t>
  </si>
  <si>
    <t>» Declaro que he sido informado que puedo realizar pagos anticipados de mis cuotas o saldos, en forma total o parcial, con la consiguiente liquidación de intereses causados a la fecha del abono o pago, sin que por ello deba reconocer intereses no causados ni sanciones económicas.</t>
  </si>
  <si>
    <t>Acepto a entera satisfacción las condiciones de la operación aquí indicadas.</t>
  </si>
  <si>
    <t>VR INICIAL MINIMO &gt;$20 MM y $30 MM</t>
  </si>
  <si>
    <t>Información básica</t>
  </si>
  <si>
    <t>Fecha de la solicitud</t>
  </si>
  <si>
    <t>Nombre del cliente</t>
  </si>
  <si>
    <t>Nombre del asesor de seguros</t>
  </si>
  <si>
    <t>Día</t>
  </si>
  <si>
    <t>Mes</t>
  </si>
  <si>
    <t>Año</t>
  </si>
  <si>
    <t>Información de la póliza</t>
  </si>
  <si>
    <t>Fecha Inicio de vigencia</t>
  </si>
  <si>
    <t>Días transcurridos</t>
  </si>
  <si>
    <t>Valor de la(s) póliza(s)</t>
  </si>
  <si>
    <t>Información de la Financiación</t>
  </si>
  <si>
    <t>Número de cuotas mensuales</t>
  </si>
  <si>
    <t>Valor mínimo primera cuota</t>
  </si>
  <si>
    <t>Pago de primera cuota</t>
  </si>
  <si>
    <t>Valor de las cuotas siguientes</t>
  </si>
  <si>
    <t>Plazo máximo</t>
  </si>
  <si>
    <t>Tasa Interés mensual vencido</t>
  </si>
  <si>
    <t>Tasa Interés efectiva anual (E.A.)</t>
  </si>
  <si>
    <t>Tasa EA Interés moratoria del periodo</t>
  </si>
  <si>
    <t>Tasa Interés EA máxima legal vigente</t>
  </si>
  <si>
    <t>Amortización</t>
  </si>
  <si>
    <t>Número Cuota</t>
  </si>
  <si>
    <t>Valor Cuota</t>
  </si>
  <si>
    <t>Interés</t>
  </si>
  <si>
    <t>Abono Capital</t>
  </si>
  <si>
    <t>Saldo Capital</t>
  </si>
  <si>
    <t xml:space="preserve">» Las condiciones de esta cotización son validas si los documentos son radicados completos, legibles, bien diligenciados y con el pago de la primera cuota </t>
  </si>
  <si>
    <t>realizado hasta su fecha limite:</t>
  </si>
  <si>
    <t>Febrero de 2024 solo tiene 29 días</t>
  </si>
  <si>
    <t>Febrero de 2021 solo tiene 29 días</t>
  </si>
  <si>
    <t>FO-GCF-01 Versión 05</t>
  </si>
  <si>
    <t>Firma del cliente</t>
  </si>
  <si>
    <t xml:space="preserve">          __________________________________________</t>
  </si>
  <si>
    <t>Condiciones de Financiación de póliza</t>
  </si>
  <si>
    <t>Mínimo</t>
  </si>
  <si>
    <t>Mayor valor</t>
  </si>
  <si>
    <t>Si</t>
  </si>
  <si>
    <t>No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</si>
  <si>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</si>
  <si>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</si>
  <si>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</si>
  <si>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</si>
  <si>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</si>
  <si>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</si>
  <si>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</si>
  <si>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</si>
  <si>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</si>
  <si>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</si>
  <si>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</si>
  <si>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</si>
  <si>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Fecha actualización:</t>
  </si>
  <si>
    <t>% INICIAL &lt;$20 MM</t>
  </si>
  <si>
    <t>% INICIAL &gt;$20 MM &lt;100MM</t>
  </si>
  <si>
    <t>% INICIAL &gt;$100 MM</t>
  </si>
  <si>
    <t>Entre 0 y 10</t>
  </si>
  <si>
    <t>Entre 51 y 60</t>
  </si>
  <si>
    <t>Entre 61 y 75</t>
  </si>
  <si>
    <t>Entre 76 y 90</t>
  </si>
  <si>
    <t>UBICAR EL RANGO DEL VALOR</t>
  </si>
  <si>
    <t>Número de identificación</t>
  </si>
  <si>
    <t>Impuesto de timbre nacional (1%)</t>
  </si>
  <si>
    <t>UVT</t>
  </si>
  <si>
    <t>Valor uvt</t>
  </si>
  <si>
    <t>Valor minimo</t>
  </si>
  <si>
    <t>ACTUALIZACION UVT</t>
  </si>
  <si>
    <t>*Incluye impuesto de timbre nacional</t>
  </si>
  <si>
    <t>Entre 45 y 50</t>
  </si>
  <si>
    <t>» Según decreto 175 de 2025 del ministerio de Hacienda y crédito público, que modifica transitoriamente el parágrafo 2 del articulo 519 del estatuto tributario. La tarifa del impuesto a que se refiere al presente articulo será del 1%, aplicable a los documentos públicos y privados incluidos los titulos valores que superen los 6.000 UVT.</t>
  </si>
  <si>
    <t>Entre 11 y 30</t>
  </si>
  <si>
    <t>Entre 31 y 44</t>
  </si>
  <si>
    <t>Superior a 90</t>
  </si>
  <si>
    <t>JOHNNATAN HERNANDO CEDEÑO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</si>
</sst>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4" formatCode="_(* #,##0.00_);_(* \(#,##0.00\);_(* &quot;-&quot;??_);_(@_)"/>
    <numFmt numFmtId="165" formatCode="_(&quot;$&quot;\ * #,##0_);_(&quot;$&quot;\ * \(#,##0\);_(&quot;$&quot;\ * &quot;-&quot;_);_(@_)"/>
    <numFmt numFmtId="166" formatCode="&quot;$&quot;\ #,##0"/>
    <numFmt numFmtId="167" formatCode="_-&quot;$&quot;\ * #,##0_-;\-&quot;$&quot;\ * #,##0_-;_-&quot;$&quot;\ * &quot;-&quot;??_-;_-@_-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2"/>
      <color theme="1"/>
      <name val="Arial Narrow"/>
      <family val="2"/>
    </font>
    <font>
      <sz val="11"/>
      <color theme="0" tint="-0.499984740745262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i/>
      <sz val="10"/>
      <name val="Calibri"/>
      <family val="2"/>
      <scheme val="minor"/>
    </font>
    <font>
      <sz val="8"/>
      <name val="Calibri"/>
      <family val="2"/>
      <scheme val="minor"/>
    </font>
    <font>
      <sz val="10"/>
      <color theme="8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sz val="14"/>
      <color rgb="FF003399"/>
      <name val="Calibri"/>
      <family val="2"/>
      <scheme val="minor"/>
    </font>
    <font>
      <b/>
      <i/>
      <sz val="10"/>
      <color theme="8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7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theme="2" tint="-0.249977111117893"/>
      </bottom>
      <diagonal/>
    </border>
    <border>
      <left/>
      <right style="hair">
        <color indexed="64"/>
      </right>
      <top style="hair">
        <color indexed="64"/>
      </top>
      <bottom style="hair">
        <color theme="2" tint="-0.249977111117893"/>
      </bottom>
      <diagonal/>
    </border>
    <border>
      <left/>
      <right/>
      <top style="hair">
        <color indexed="64"/>
      </top>
      <bottom style="hair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theme="2" tint="-0.249977111117893"/>
      </top>
      <bottom style="hair">
        <color indexed="64"/>
      </bottom>
      <diagonal/>
    </border>
    <border>
      <left/>
      <right style="hair">
        <color indexed="64"/>
      </right>
      <top style="hair">
        <color theme="2" tint="-0.249977111117893"/>
      </top>
      <bottom style="hair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</borders>
  <cellStyleXfs count="4">
    <xf numFmtId="0" fontId="0" fillId="0" borderId="0"/>
    <xf numFmtId="164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44" fontId="24" fillId="0" borderId="0" applyFont="0" applyFill="0" applyBorder="0" applyAlignment="0" applyProtection="0"/>
  </cellStyleXfs>
  <cellXfs count="140">
    <xf numFmtId="0" fontId="0" fillId="0" borderId="0" xfId="0"/>
    <xf numFmtId="0" fontId="2" fillId="2" borderId="0" xfId="0" applyFont="1" applyFill="1" applyAlignment="1">
      <alignment horizontal="centerContinuous"/>
    </xf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49" fontId="3" fillId="0" borderId="0" xfId="0" applyNumberFormat="1" applyFont="1"/>
    <xf numFmtId="14" fontId="0" fillId="0" borderId="0" xfId="0" applyNumberFormat="1"/>
    <xf numFmtId="0" fontId="3" fillId="0" borderId="0" xfId="0" applyFont="1"/>
    <xf numFmtId="49" fontId="0" fillId="0" borderId="0" xfId="0" applyNumberFormat="1"/>
    <xf numFmtId="0" fontId="1" fillId="0" borderId="0" xfId="0" applyFont="1"/>
    <xf numFmtId="9" fontId="0" fillId="0" borderId="0" xfId="0" applyNumberFormat="1"/>
    <xf numFmtId="3" fontId="0" fillId="0" borderId="0" xfId="0" applyNumberFormat="1"/>
    <xf numFmtId="0" fontId="0" fillId="0" borderId="0" xfId="0" applyAlignment="1">
      <alignment vertical="center"/>
    </xf>
    <xf numFmtId="0" fontId="1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4" borderId="0" xfId="0" applyFill="1"/>
    <xf numFmtId="2" fontId="2" fillId="2" borderId="0" xfId="0" applyNumberFormat="1" applyFont="1" applyFill="1" applyAlignment="1">
      <alignment horizontal="centerContinuous"/>
    </xf>
    <xf numFmtId="2" fontId="0" fillId="0" borderId="0" xfId="0" applyNumberFormat="1" applyAlignment="1">
      <alignment horizontal="centerContinuous"/>
    </xf>
    <xf numFmtId="0" fontId="0" fillId="2" borderId="0" xfId="0" applyFill="1" applyAlignment="1">
      <alignment horizontal="left" vertical="center" indent="1"/>
    </xf>
    <xf numFmtId="0" fontId="0" fillId="2" borderId="0" xfId="0" applyFill="1" applyAlignment="1">
      <alignment horizontal="left" indent="1"/>
    </xf>
    <xf numFmtId="0" fontId="0" fillId="2" borderId="0" xfId="0" applyFill="1" applyAlignment="1">
      <alignment vertical="center"/>
    </xf>
    <xf numFmtId="0" fontId="0" fillId="5" borderId="1" xfId="0" applyFill="1" applyBorder="1" applyAlignment="1">
      <alignment horizontal="left" vertical="center" indent="1"/>
    </xf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 applyAlignment="1">
      <alignment horizontal="centerContinuous" vertical="center"/>
    </xf>
    <xf numFmtId="0" fontId="0" fillId="5" borderId="5" xfId="0" applyFill="1" applyBorder="1" applyAlignment="1">
      <alignment horizontal="centerContinuous" vertical="center"/>
    </xf>
    <xf numFmtId="0" fontId="0" fillId="5" borderId="6" xfId="0" applyFill="1" applyBorder="1" applyAlignment="1">
      <alignment horizontal="centerContinuous" vertical="center"/>
    </xf>
    <xf numFmtId="0" fontId="0" fillId="5" borderId="4" xfId="0" applyFill="1" applyBorder="1" applyAlignment="1">
      <alignment horizontal="centerContinuous"/>
    </xf>
    <xf numFmtId="0" fontId="0" fillId="5" borderId="5" xfId="0" applyFill="1" applyBorder="1" applyAlignment="1">
      <alignment horizontal="centerContinuous"/>
    </xf>
    <xf numFmtId="0" fontId="1" fillId="6" borderId="7" xfId="0" applyFont="1" applyFill="1" applyBorder="1" applyAlignment="1">
      <alignment horizontal="centerContinuous" vertical="center"/>
    </xf>
    <xf numFmtId="0" fontId="0" fillId="6" borderId="8" xfId="0" applyFill="1" applyBorder="1" applyAlignment="1">
      <alignment horizontal="centerContinuous"/>
    </xf>
    <xf numFmtId="0" fontId="0" fillId="6" borderId="9" xfId="0" applyFill="1" applyBorder="1" applyAlignment="1">
      <alignment horizontal="centerContinuous"/>
    </xf>
    <xf numFmtId="0" fontId="0" fillId="5" borderId="1" xfId="0" applyFill="1" applyBorder="1" applyAlignment="1">
      <alignment horizontal="centerContinuous"/>
    </xf>
    <xf numFmtId="0" fontId="0" fillId="5" borderId="2" xfId="0" applyFill="1" applyBorder="1" applyAlignment="1">
      <alignment horizontal="centerContinuous"/>
    </xf>
    <xf numFmtId="0" fontId="0" fillId="5" borderId="3" xfId="0" applyFill="1" applyBorder="1" applyAlignment="1">
      <alignment horizontal="centerContinuous"/>
    </xf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 vertical="center" indent="1"/>
    </xf>
    <xf numFmtId="165" fontId="0" fillId="4" borderId="0" xfId="0" applyNumberFormat="1" applyFill="1"/>
    <xf numFmtId="0" fontId="5" fillId="2" borderId="0" xfId="0" applyFont="1" applyFill="1"/>
    <xf numFmtId="14" fontId="0" fillId="4" borderId="0" xfId="0" applyNumberFormat="1" applyFill="1"/>
    <xf numFmtId="0" fontId="10" fillId="2" borderId="0" xfId="0" applyFont="1" applyFill="1" applyAlignment="1">
      <alignment horizontal="right"/>
    </xf>
    <xf numFmtId="9" fontId="13" fillId="2" borderId="0" xfId="0" applyNumberFormat="1" applyFont="1" applyFill="1"/>
    <xf numFmtId="0" fontId="0" fillId="2" borderId="1" xfId="0" applyFill="1" applyBorder="1" applyAlignment="1">
      <alignment horizontal="left" vertical="center" indent="1"/>
    </xf>
    <xf numFmtId="0" fontId="0" fillId="2" borderId="2" xfId="0" applyFill="1" applyBorder="1"/>
    <xf numFmtId="0" fontId="0" fillId="2" borderId="3" xfId="0" applyFill="1" applyBorder="1"/>
    <xf numFmtId="14" fontId="0" fillId="7" borderId="0" xfId="0" applyNumberFormat="1" applyFill="1"/>
    <xf numFmtId="0" fontId="15" fillId="2" borderId="0" xfId="0" applyFont="1" applyFill="1"/>
    <xf numFmtId="0" fontId="15" fillId="2" borderId="15" xfId="0" applyFont="1" applyFill="1" applyBorder="1"/>
    <xf numFmtId="0" fontId="15" fillId="2" borderId="16" xfId="0" applyFont="1" applyFill="1" applyBorder="1"/>
    <xf numFmtId="0" fontId="15" fillId="2" borderId="0" xfId="0" applyFont="1" applyFill="1" applyAlignment="1">
      <alignment horizontal="left" vertical="center" indent="1"/>
    </xf>
    <xf numFmtId="14" fontId="0" fillId="0" borderId="0" xfId="0" applyNumberFormat="1" applyAlignment="1">
      <alignment vertical="center"/>
    </xf>
    <xf numFmtId="0" fontId="17" fillId="2" borderId="0" xfId="0" applyFont="1" applyFill="1" applyAlignment="1">
      <alignment vertical="center"/>
    </xf>
    <xf numFmtId="3" fontId="0" fillId="2" borderId="0" xfId="0" applyNumberFormat="1" applyFill="1"/>
    <xf numFmtId="9" fontId="0" fillId="2" borderId="0" xfId="0" applyNumberFormat="1" applyFill="1"/>
    <xf numFmtId="166" fontId="0" fillId="0" borderId="0" xfId="0" applyNumberFormat="1"/>
    <xf numFmtId="165" fontId="0" fillId="0" borderId="0" xfId="0" applyNumberFormat="1"/>
    <xf numFmtId="49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6" fillId="2" borderId="14" xfId="0" applyFont="1" applyFill="1" applyBorder="1" applyAlignment="1">
      <alignment horizontal="left" vertical="center" indent="1"/>
    </xf>
    <xf numFmtId="0" fontId="20" fillId="2" borderId="0" xfId="0" applyFont="1" applyFill="1"/>
    <xf numFmtId="0" fontId="19" fillId="2" borderId="0" xfId="0" applyFont="1" applyFill="1" applyAlignment="1">
      <alignment vertical="top" wrapText="1"/>
    </xf>
    <xf numFmtId="14" fontId="19" fillId="2" borderId="0" xfId="0" applyNumberFormat="1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left" vertical="center" indent="4"/>
    </xf>
    <xf numFmtId="0" fontId="19" fillId="2" borderId="0" xfId="0" applyFont="1" applyFill="1" applyAlignment="1">
      <alignment horizontal="left" indent="3"/>
    </xf>
    <xf numFmtId="0" fontId="13" fillId="2" borderId="0" xfId="0" applyFont="1" applyFill="1" applyAlignment="1">
      <alignment horizontal="left"/>
    </xf>
    <xf numFmtId="0" fontId="6" fillId="2" borderId="0" xfId="0" applyFont="1" applyFill="1" applyAlignment="1">
      <alignment horizontal="right"/>
    </xf>
    <xf numFmtId="3" fontId="0" fillId="2" borderId="0" xfId="0" applyNumberForma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" fillId="2" borderId="0" xfId="0" applyFont="1" applyFill="1" applyAlignment="1">
      <alignment horizontal="centerContinuous"/>
    </xf>
    <xf numFmtId="3" fontId="1" fillId="2" borderId="0" xfId="0" applyNumberFormat="1" applyFont="1" applyFill="1" applyAlignment="1">
      <alignment horizontal="centerContinuous" vertical="center" wrapText="1"/>
    </xf>
    <xf numFmtId="0" fontId="21" fillId="0" borderId="0" xfId="0" applyFont="1" applyAlignment="1">
      <alignment horizontal="centerContinuous" vertical="center" wrapText="1"/>
    </xf>
    <xf numFmtId="0" fontId="22" fillId="2" borderId="0" xfId="0" applyFont="1" applyFill="1" applyAlignment="1">
      <alignment horizontal="centerContinuous"/>
    </xf>
    <xf numFmtId="0" fontId="23" fillId="2" borderId="0" xfId="0" applyFont="1" applyFill="1" applyAlignment="1">
      <alignment horizontal="left" indent="1"/>
    </xf>
    <xf numFmtId="14" fontId="0" fillId="5" borderId="1" xfId="0" applyNumberFormat="1" applyFill="1" applyBorder="1" applyAlignment="1">
      <alignment horizontal="left" vertical="center" indent="1"/>
    </xf>
    <xf numFmtId="1" fontId="0" fillId="4" borderId="0" xfId="1" applyNumberFormat="1" applyFont="1" applyFill="1"/>
    <xf numFmtId="0" fontId="0" fillId="0" borderId="0" xfId="0" quotePrefix="1"/>
    <xf numFmtId="9" fontId="0" fillId="0" borderId="0" xfId="2" applyFont="1"/>
    <xf numFmtId="167" fontId="0" fillId="0" borderId="0" xfId="3" applyNumberFormat="1" applyFont="1"/>
    <xf numFmtId="10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6" fillId="2" borderId="0" xfId="0" applyFont="1" applyFill="1" applyAlignment="1">
      <alignment horizontal="left" vertical="center" indent="1"/>
    </xf>
    <xf numFmtId="10" fontId="15" fillId="2" borderId="0" xfId="0" applyNumberFormat="1" applyFont="1" applyFill="1" applyAlignment="1">
      <alignment horizontal="center" vertical="center"/>
    </xf>
    <xf numFmtId="165" fontId="4" fillId="2" borderId="1" xfId="0" applyNumberFormat="1" applyFont="1" applyFill="1" applyBorder="1" applyAlignment="1">
      <alignment horizontal="left" vertical="center"/>
    </xf>
    <xf numFmtId="165" fontId="4" fillId="2" borderId="2" xfId="0" applyNumberFormat="1" applyFont="1" applyFill="1" applyBorder="1" applyAlignment="1">
      <alignment horizontal="left" vertical="center"/>
    </xf>
    <xf numFmtId="165" fontId="4" fillId="2" borderId="3" xfId="0" applyNumberFormat="1" applyFont="1" applyFill="1" applyBorder="1" applyAlignment="1">
      <alignment horizontal="left" vertical="center"/>
    </xf>
    <xf numFmtId="14" fontId="6" fillId="2" borderId="0" xfId="0" applyNumberFormat="1" applyFont="1" applyFill="1" applyAlignment="1">
      <alignment horizontal="left"/>
    </xf>
    <xf numFmtId="165" fontId="5" fillId="2" borderId="0" xfId="0" applyNumberFormat="1" applyFont="1" applyFill="1" applyAlignment="1">
      <alignment horizontal="left" indent="1"/>
    </xf>
    <xf numFmtId="0" fontId="5" fillId="2" borderId="0" xfId="0" applyFont="1" applyFill="1" applyAlignment="1">
      <alignment horizontal="left" indent="1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 vertical="top"/>
    </xf>
    <xf numFmtId="14" fontId="19" fillId="2" borderId="0" xfId="0" applyNumberFormat="1" applyFont="1" applyFill="1" applyAlignment="1">
      <alignment horizontal="left" vertical="center" indent="1"/>
    </xf>
    <xf numFmtId="14" fontId="19" fillId="0" borderId="0" xfId="0" applyNumberFormat="1" applyFont="1" applyAlignment="1">
      <alignment horizontal="left"/>
    </xf>
    <xf numFmtId="0" fontId="5" fillId="2" borderId="0" xfId="0" applyFont="1" applyFill="1" applyAlignment="1">
      <alignment horizontal="center"/>
    </xf>
    <xf numFmtId="0" fontId="19" fillId="2" borderId="0" xfId="0" applyFont="1" applyFill="1" applyAlignment="1">
      <alignment horizontal="left" vertical="center" wrapText="1" indent="3"/>
    </xf>
    <xf numFmtId="0" fontId="20" fillId="2" borderId="0" xfId="0" applyFont="1" applyFill="1" applyAlignment="1">
      <alignment horizontal="right" textRotation="90"/>
    </xf>
    <xf numFmtId="14" fontId="19" fillId="2" borderId="0" xfId="0" applyNumberFormat="1" applyFont="1" applyFill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10" fontId="9" fillId="2" borderId="0" xfId="0" applyNumberFormat="1" applyFont="1" applyFill="1" applyAlignment="1">
      <alignment horizontal="center" vertical="center"/>
    </xf>
    <xf numFmtId="165" fontId="11" fillId="2" borderId="0" xfId="0" applyNumberFormat="1" applyFont="1" applyFill="1" applyAlignment="1" applyProtection="1">
      <alignment horizontal="left" vertical="center"/>
      <protection locked="0"/>
    </xf>
    <xf numFmtId="10" fontId="15" fillId="2" borderId="14" xfId="0" applyNumberFormat="1" applyFont="1" applyFill="1" applyBorder="1" applyAlignment="1">
      <alignment horizontal="right" vertical="center" indent="1"/>
    </xf>
    <xf numFmtId="0" fontId="15" fillId="2" borderId="16" xfId="0" applyFont="1" applyFill="1" applyBorder="1" applyAlignment="1">
      <alignment horizontal="right" vertical="center" indent="1"/>
    </xf>
    <xf numFmtId="10" fontId="15" fillId="2" borderId="14" xfId="0" applyNumberFormat="1" applyFont="1" applyFill="1" applyBorder="1" applyAlignment="1">
      <alignment horizontal="center" vertical="center"/>
    </xf>
    <xf numFmtId="10" fontId="15" fillId="2" borderId="16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left" indent="1"/>
    </xf>
    <xf numFmtId="0" fontId="5" fillId="2" borderId="10" xfId="0" applyFont="1" applyFill="1" applyBorder="1" applyAlignment="1">
      <alignment horizontal="left" indent="1"/>
    </xf>
    <xf numFmtId="0" fontId="10" fillId="2" borderId="0" xfId="0" applyFont="1" applyFill="1" applyAlignment="1">
      <alignment horizontal="center" wrapText="1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5" fontId="4" fillId="2" borderId="1" xfId="0" applyNumberFormat="1" applyFont="1" applyFill="1" applyBorder="1" applyAlignment="1" applyProtection="1">
      <alignment horizontal="center" vertical="center"/>
      <protection locked="0"/>
    </xf>
    <xf numFmtId="165" fontId="4" fillId="2" borderId="2" xfId="0" applyNumberFormat="1" applyFont="1" applyFill="1" applyBorder="1" applyAlignment="1" applyProtection="1">
      <alignment horizontal="center" vertical="center"/>
      <protection locked="0"/>
    </xf>
    <xf numFmtId="165" fontId="4" fillId="2" borderId="3" xfId="0" applyNumberFormat="1" applyFont="1" applyFill="1" applyBorder="1" applyAlignment="1" applyProtection="1">
      <alignment horizontal="center" vertical="center"/>
      <protection locked="0"/>
    </xf>
    <xf numFmtId="0" fontId="0" fillId="2" borderId="11" xfId="0" applyFill="1" applyBorder="1" applyAlignment="1" applyProtection="1">
      <alignment horizontal="center" vertical="center"/>
      <protection locked="0"/>
    </xf>
    <xf numFmtId="0" fontId="0" fillId="2" borderId="12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left" vertical="center" indent="1"/>
      <protection locked="0"/>
    </xf>
    <xf numFmtId="0" fontId="0" fillId="2" borderId="2" xfId="0" applyFill="1" applyBorder="1" applyAlignment="1" applyProtection="1">
      <alignment horizontal="left" vertical="center" indent="1"/>
      <protection locked="0"/>
    </xf>
    <xf numFmtId="0" fontId="0" fillId="2" borderId="3" xfId="0" applyFill="1" applyBorder="1" applyAlignment="1" applyProtection="1">
      <alignment horizontal="left" vertical="center" indent="1"/>
      <protection locked="0"/>
    </xf>
    <xf numFmtId="3" fontId="0" fillId="2" borderId="1" xfId="0" applyNumberFormat="1" applyFill="1" applyBorder="1" applyAlignment="1" applyProtection="1">
      <alignment horizontal="left" vertical="center" indent="1"/>
      <protection locked="0"/>
    </xf>
    <xf numFmtId="3" fontId="0" fillId="2" borderId="2" xfId="0" applyNumberFormat="1" applyFill="1" applyBorder="1" applyAlignment="1" applyProtection="1">
      <alignment horizontal="left" vertical="center" indent="1"/>
      <protection locked="0"/>
    </xf>
    <xf numFmtId="3" fontId="0" fillId="2" borderId="3" xfId="0" applyNumberFormat="1" applyFill="1" applyBorder="1" applyAlignment="1" applyProtection="1">
      <alignment horizontal="left" vertical="center" indent="1"/>
      <protection locked="0"/>
    </xf>
    <xf numFmtId="14" fontId="12" fillId="2" borderId="13" xfId="0" applyNumberFormat="1" applyFont="1" applyFill="1" applyBorder="1" applyAlignment="1">
      <alignment horizontal="left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left" vertical="center" indent="2"/>
      <protection locked="0"/>
    </xf>
    <xf numFmtId="0" fontId="0" fillId="2" borderId="2" xfId="0" applyFill="1" applyBorder="1" applyAlignment="1" applyProtection="1">
      <alignment horizontal="left" vertical="center" indent="2"/>
      <protection locked="0"/>
    </xf>
    <xf numFmtId="0" fontId="0" fillId="2" borderId="3" xfId="0" applyFill="1" applyBorder="1" applyAlignment="1" applyProtection="1">
      <alignment horizontal="left" vertical="center" indent="2"/>
      <protection locked="0"/>
    </xf>
    <xf numFmtId="10" fontId="0" fillId="0" borderId="1" xfId="0" applyNumberFormat="1" applyBorder="1" applyAlignment="1">
      <alignment horizontal="right" vertical="center" indent="1"/>
    </xf>
    <xf numFmtId="0" fontId="0" fillId="0" borderId="3" xfId="0" applyBorder="1" applyAlignment="1">
      <alignment horizontal="right" vertical="center" indent="1"/>
    </xf>
    <xf numFmtId="10" fontId="0" fillId="2" borderId="1" xfId="0" applyNumberForma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left" indent="1"/>
    </xf>
    <xf numFmtId="165" fontId="5" fillId="2" borderId="2" xfId="0" applyNumberFormat="1" applyFont="1" applyFill="1" applyBorder="1" applyAlignment="1">
      <alignment horizontal="left" indent="1"/>
    </xf>
    <xf numFmtId="165" fontId="5" fillId="2" borderId="3" xfId="0" applyNumberFormat="1" applyFont="1" applyFill="1" applyBorder="1" applyAlignment="1">
      <alignment horizontal="left" indent="1"/>
    </xf>
    <xf numFmtId="0" fontId="5" fillId="2" borderId="10" xfId="0" applyFont="1" applyFill="1" applyBorder="1" applyAlignment="1">
      <alignment horizontal="center"/>
    </xf>
  </cellXfs>
  <cellStyles count="4">
    <cellStyle name="Millares" xfId="1" builtinId="3"/>
    <cellStyle name="Moneda" xfId="3" builtinId="4"/>
    <cellStyle name="Normal" xfId="0" builtinId="0"/>
    <cellStyle name="Porcentaje" xfId="2" builtinId="5"/>
  </cellStyles>
  <dxfs count="17"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/>
        <i val="0"/>
        <strike val="0"/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strike/>
        <color rgb="FFFF0000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border>
        <left/>
        <right/>
        <top/>
        <bottom/>
      </border>
    </dxf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</dxf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rgb="FFFF0000"/>
      </font>
    </dxf>
    <dxf>
      <font>
        <color theme="0"/>
      </font>
    </dxf>
  </dxfs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215348</xdr:colOff>
      <xdr:row>0</xdr:row>
      <xdr:rowOff>8284</xdr:rowOff>
    </xdr:from>
    <xdr:to>
      <xdr:col>24</xdr:col>
      <xdr:colOff>618020</xdr:colOff>
      <xdr:row>2</xdr:row>
      <xdr:rowOff>92942</xdr:rowOff>
    </xdr:to>
    <xdr:pic>
      <xdr:nvPicPr>
        <xdr:cNvPr id="3" name="Imagen 2" descr="Logotipo&#10;&#10;Descripción generada automáticamente con confianza media">
          <a:extLst>
            <a:ext uri="{FF2B5EF4-FFF2-40B4-BE49-F238E27FC236}">
              <a16:creationId xmlns:a16="http://schemas.microsoft.com/office/drawing/2014/main" id="{459228D5-55D1-A1CB-576C-9A3A4F37D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7718" y="8284"/>
          <a:ext cx="2368825" cy="5236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Y103"/>
  <sheetViews>
    <sheetView showGridLines="0" tabSelected="1" topLeftCell="A20" zoomScale="90" zoomScaleNormal="90" zoomScaleSheetLayoutView="85" workbookViewId="0">
      <selection activeCell="J32" sqref="J32:K32"/>
    </sheetView>
  </sheetViews>
  <sheetFormatPr baseColWidth="10" defaultColWidth="0" defaultRowHeight="21" customHeight="1" zeroHeight="1" x14ac:dyDescent="0.25"/>
  <cols>
    <col min="1" max="4" width="4.5703125" style="2" customWidth="1"/>
    <col min="5" max="5" width="5.42578125" style="2" customWidth="1"/>
    <col min="6" max="6" width="4.5703125" style="2" customWidth="1"/>
    <col min="7" max="7" width="16.7109375" style="2" bestFit="1" customWidth="1"/>
    <col min="8" max="8" width="12" style="2" bestFit="1" customWidth="1"/>
    <col min="9" max="16" width="4.5703125" style="2" customWidth="1"/>
    <col min="17" max="21" width="5.140625" style="2" customWidth="1"/>
    <col min="22" max="24" width="4.5703125" style="2" customWidth="1"/>
    <col min="25" max="25" width="9.42578125" style="2" customWidth="1"/>
    <col min="26" max="51" width="4.5703125" style="2" hidden="1" customWidth="1"/>
    <col min="52" max="16384" width="11.42578125" style="2" hidden="1"/>
  </cols>
  <sheetData>
    <row r="1" spans="2:25" ht="15.75" x14ac:dyDescent="0.25"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2"/>
      <c r="V1" s="72"/>
      <c r="W1" s="72"/>
      <c r="X1" s="72"/>
      <c r="Y1" s="72"/>
    </row>
    <row r="2" spans="2:25" ht="18.75" x14ac:dyDescent="0.3">
      <c r="B2" s="76" t="s">
        <v>89</v>
      </c>
      <c r="C2" s="73"/>
      <c r="D2" s="73"/>
      <c r="E2" s="73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5"/>
      <c r="V2" s="75"/>
      <c r="W2" s="75"/>
      <c r="X2" s="75"/>
      <c r="Y2" s="72"/>
    </row>
    <row r="3" spans="2:25" ht="15" x14ac:dyDescent="0.25">
      <c r="B3" s="113"/>
      <c r="C3" s="113"/>
      <c r="D3" s="113"/>
      <c r="E3" s="113"/>
      <c r="F3" s="113"/>
      <c r="G3" s="113"/>
    </row>
    <row r="4" spans="2:25" ht="15" customHeight="1" x14ac:dyDescent="0.25">
      <c r="B4" s="29" t="s">
        <v>55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1"/>
    </row>
    <row r="5" spans="2:25" ht="9.9499999999999993" customHeight="1" x14ac:dyDescent="0.25"/>
    <row r="6" spans="2:25" ht="15" x14ac:dyDescent="0.25">
      <c r="J6" s="24" t="s">
        <v>59</v>
      </c>
      <c r="K6" s="25"/>
      <c r="L6" s="24" t="s">
        <v>60</v>
      </c>
      <c r="M6" s="25"/>
      <c r="N6" s="24" t="s">
        <v>61</v>
      </c>
      <c r="O6" s="28"/>
    </row>
    <row r="7" spans="2:25" ht="15" x14ac:dyDescent="0.25">
      <c r="B7" s="21" t="s">
        <v>56</v>
      </c>
      <c r="C7" s="22"/>
      <c r="D7" s="22"/>
      <c r="E7" s="22"/>
      <c r="F7" s="22"/>
      <c r="G7" s="22"/>
      <c r="H7" s="23"/>
      <c r="J7" s="119">
        <v>4</v>
      </c>
      <c r="K7" s="120"/>
      <c r="L7" s="119">
        <v>3</v>
      </c>
      <c r="M7" s="120"/>
      <c r="N7" s="119">
        <v>2025</v>
      </c>
      <c r="O7" s="120"/>
      <c r="P7" s="39" t="e">
        <f>VLOOKUP(DATOS!B8,DATOS!I587:K607,3,FALSE)</f>
        <v>#N/A</v>
      </c>
    </row>
    <row r="8" spans="2:25" ht="15" x14ac:dyDescent="0.25">
      <c r="B8" s="18"/>
    </row>
    <row r="9" spans="2:25" ht="15" x14ac:dyDescent="0.25">
      <c r="B9" s="21" t="s">
        <v>57</v>
      </c>
      <c r="C9" s="22"/>
      <c r="D9" s="22"/>
      <c r="E9" s="22"/>
      <c r="F9" s="22"/>
      <c r="G9" s="22"/>
      <c r="H9" s="23"/>
      <c r="J9" s="121" t="s">
        <v>127</v>
      </c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3"/>
    </row>
    <row r="10" spans="2:25" ht="15" x14ac:dyDescent="0.25">
      <c r="B10" s="18"/>
      <c r="Q10" s="19"/>
    </row>
    <row r="11" spans="2:25" ht="15" x14ac:dyDescent="0.25">
      <c r="B11" s="78" t="s">
        <v>115</v>
      </c>
      <c r="C11" s="22"/>
      <c r="D11" s="22"/>
      <c r="E11" s="22"/>
      <c r="F11" s="22"/>
      <c r="G11" s="22"/>
      <c r="H11" s="23"/>
      <c r="J11" s="124">
        <v>1113642023</v>
      </c>
      <c r="K11" s="125"/>
      <c r="L11" s="125"/>
      <c r="M11" s="125"/>
      <c r="N11" s="125"/>
      <c r="O11" s="126"/>
      <c r="Q11" s="19"/>
    </row>
    <row r="12" spans="2:25" ht="15" x14ac:dyDescent="0.25">
      <c r="B12" s="18"/>
      <c r="Q12" s="19"/>
    </row>
    <row r="13" spans="2:25" ht="15" x14ac:dyDescent="0.25">
      <c r="B13" s="21" t="s">
        <v>58</v>
      </c>
      <c r="C13" s="22"/>
      <c r="D13" s="22"/>
      <c r="E13" s="22"/>
      <c r="F13" s="22"/>
      <c r="G13" s="22"/>
      <c r="H13" s="23"/>
      <c r="J13" s="121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3"/>
    </row>
    <row r="14" spans="2:25" ht="15" x14ac:dyDescent="0.25">
      <c r="B14" s="20"/>
    </row>
    <row r="15" spans="2:25" ht="15" hidden="1" x14ac:dyDescent="0.25">
      <c r="B15" s="20"/>
    </row>
    <row r="16" spans="2:25" ht="15" x14ac:dyDescent="0.25">
      <c r="B16" s="29" t="s">
        <v>62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1"/>
    </row>
    <row r="17" spans="2:25" ht="15" x14ac:dyDescent="0.25">
      <c r="B17" s="20"/>
    </row>
    <row r="18" spans="2:25" ht="15" x14ac:dyDescent="0.25">
      <c r="B18" s="20"/>
      <c r="J18" s="24" t="s">
        <v>59</v>
      </c>
      <c r="K18" s="25"/>
      <c r="L18" s="24" t="s">
        <v>60</v>
      </c>
      <c r="M18" s="26"/>
      <c r="N18" s="27" t="s">
        <v>61</v>
      </c>
      <c r="O18" s="28"/>
    </row>
    <row r="19" spans="2:25" ht="15" x14ac:dyDescent="0.25">
      <c r="B19" s="21" t="s">
        <v>63</v>
      </c>
      <c r="C19" s="22"/>
      <c r="D19" s="22"/>
      <c r="E19" s="22"/>
      <c r="F19" s="22"/>
      <c r="G19" s="22"/>
      <c r="H19" s="23"/>
      <c r="J19" s="119">
        <v>23</v>
      </c>
      <c r="K19" s="120"/>
      <c r="L19" s="119">
        <v>1</v>
      </c>
      <c r="M19" s="120"/>
      <c r="N19" s="119">
        <v>2025</v>
      </c>
      <c r="O19" s="120"/>
      <c r="P19" s="39" t="e">
        <f>VLOOKUP(DATOS!B16,DATOS!I587:K607,3,FALSE)</f>
        <v>#N/A</v>
      </c>
    </row>
    <row r="20" spans="2:25" ht="15" x14ac:dyDescent="0.25">
      <c r="B20" s="18"/>
      <c r="L20" s="112" t="str">
        <f>IF(J23&gt;90,"Han transcurrido más de 90 días desde el inicio de la vigencia de la póliza, comuniquese con uno de nuestros asesores para una cotización especial","")</f>
        <v/>
      </c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</row>
    <row r="21" spans="2:25" ht="15" hidden="1" x14ac:dyDescent="0.25">
      <c r="B21" s="21" t="s">
        <v>20</v>
      </c>
      <c r="C21" s="22"/>
      <c r="D21" s="22"/>
      <c r="E21" s="22"/>
      <c r="F21" s="22"/>
      <c r="G21" s="22"/>
      <c r="H21" s="23"/>
      <c r="J21" s="114" t="s">
        <v>93</v>
      </c>
      <c r="K21" s="115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</row>
    <row r="22" spans="2:25" ht="15" hidden="1" x14ac:dyDescent="0.25">
      <c r="B22" s="18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</row>
    <row r="23" spans="2:25" ht="15" x14ac:dyDescent="0.25">
      <c r="B23" s="21" t="s">
        <v>64</v>
      </c>
      <c r="C23" s="22"/>
      <c r="D23" s="22"/>
      <c r="E23" s="22"/>
      <c r="F23" s="22"/>
      <c r="G23" s="22"/>
      <c r="H23" s="23"/>
      <c r="J23" s="114">
        <f>IF(DATOS!B17&gt;DATOS!B9,0,DATOS!B9-DATOS!B17)</f>
        <v>40</v>
      </c>
      <c r="K23" s="115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</row>
    <row r="24" spans="2:25" ht="15" x14ac:dyDescent="0.25">
      <c r="B24" s="18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</row>
    <row r="25" spans="2:25" ht="15.75" x14ac:dyDescent="0.25">
      <c r="B25" s="21" t="s">
        <v>65</v>
      </c>
      <c r="C25" s="22"/>
      <c r="D25" s="22"/>
      <c r="E25" s="22"/>
      <c r="F25" s="22"/>
      <c r="G25" s="22"/>
      <c r="H25" s="23"/>
      <c r="J25" s="116">
        <v>2911624</v>
      </c>
      <c r="K25" s="117"/>
      <c r="L25" s="117"/>
      <c r="M25" s="117"/>
      <c r="N25" s="117"/>
      <c r="O25" s="118"/>
    </row>
    <row r="26" spans="2:25" ht="15" x14ac:dyDescent="0.25">
      <c r="B26" s="69"/>
      <c r="Q26" s="44"/>
    </row>
    <row r="27" spans="2:25" ht="15" hidden="1" x14ac:dyDescent="0.25"/>
    <row r="28" spans="2:25" ht="15" customHeight="1" x14ac:dyDescent="0.25">
      <c r="B28" s="29" t="s">
        <v>66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1"/>
    </row>
    <row r="29" spans="2:25" ht="3.95" customHeight="1" x14ac:dyDescent="0.25"/>
    <row r="30" spans="2:25" ht="12" customHeight="1" x14ac:dyDescent="0.25">
      <c r="J30" s="38" t="str">
        <f>IF(AND(J32&gt;W32,W32&gt;0),"La cantidad de cuotas no puede ser superior al plazo máximo","")</f>
        <v/>
      </c>
    </row>
    <row r="31" spans="2:25" ht="3.95" customHeight="1" x14ac:dyDescent="0.25"/>
    <row r="32" spans="2:25" ht="18" customHeight="1" x14ac:dyDescent="0.25">
      <c r="B32" s="21" t="s">
        <v>67</v>
      </c>
      <c r="C32" s="22"/>
      <c r="D32" s="22"/>
      <c r="E32" s="22"/>
      <c r="F32" s="22"/>
      <c r="G32" s="22"/>
      <c r="H32" s="23"/>
      <c r="J32" s="128">
        <v>9</v>
      </c>
      <c r="K32" s="129"/>
      <c r="Q32" s="21" t="s">
        <v>71</v>
      </c>
      <c r="R32" s="22"/>
      <c r="S32" s="22"/>
      <c r="T32" s="22"/>
      <c r="U32" s="23"/>
      <c r="W32" s="102">
        <f>IF(OR(DATOS!B9="ERROR",DATOS!B17="ERROR"),"ERROR",IF(J21="SI",VLOOKUP(J23,DATOS!M4:P11,4,TRUE),VLOOKUP('FO-GCF-01'!J23,DATOS!M4:Q11,5,TRUE)))</f>
        <v>9</v>
      </c>
      <c r="X32" s="103"/>
    </row>
    <row r="33" spans="2:24" ht="5.0999999999999996" customHeight="1" x14ac:dyDescent="0.25">
      <c r="B33" s="19"/>
      <c r="Q33" s="19"/>
    </row>
    <row r="34" spans="2:24" ht="18" customHeight="1" x14ac:dyDescent="0.25">
      <c r="B34" s="21" t="s">
        <v>68</v>
      </c>
      <c r="C34" s="22"/>
      <c r="D34" s="22"/>
      <c r="E34" s="22"/>
      <c r="F34" s="22"/>
      <c r="G34" s="22"/>
      <c r="H34" s="23"/>
      <c r="J34" s="87">
        <f>IF(OR(DATOS!B9="ERROR",DATOS!B17="ERROR"),"ERROR",MAX(DATOS!B28,DATOS!B32,DATOS!B37))+J40</f>
        <v>727906</v>
      </c>
      <c r="K34" s="88"/>
      <c r="L34" s="88"/>
      <c r="M34" s="88"/>
      <c r="N34" s="88"/>
      <c r="O34" s="89"/>
      <c r="P34" s="35" t="s">
        <v>121</v>
      </c>
      <c r="Q34" s="18"/>
      <c r="W34" s="104"/>
      <c r="X34" s="104"/>
    </row>
    <row r="35" spans="2:24" ht="5.0999999999999996" customHeight="1" x14ac:dyDescent="0.25">
      <c r="B35" s="19"/>
    </row>
    <row r="36" spans="2:24" ht="18" customHeight="1" x14ac:dyDescent="0.25">
      <c r="B36" s="21" t="s">
        <v>69</v>
      </c>
      <c r="C36" s="22"/>
      <c r="D36" s="22"/>
      <c r="E36" s="22"/>
      <c r="F36" s="22"/>
      <c r="G36" s="22"/>
      <c r="H36" s="23"/>
      <c r="J36" s="130" t="s">
        <v>90</v>
      </c>
      <c r="K36" s="131"/>
      <c r="L36" s="131"/>
      <c r="M36" s="131"/>
      <c r="N36" s="131"/>
      <c r="O36" s="132"/>
      <c r="Q36" s="105">
        <v>1386485</v>
      </c>
      <c r="R36" s="105"/>
      <c r="S36" s="105"/>
      <c r="T36" s="105"/>
      <c r="U36" s="105"/>
      <c r="V36" s="2" t="str">
        <f>IF(J36="MÍNIMO","","*")</f>
        <v/>
      </c>
    </row>
    <row r="37" spans="2:24" ht="5.0999999999999996" customHeight="1" x14ac:dyDescent="0.25">
      <c r="B37" s="19"/>
    </row>
    <row r="38" spans="2:24" ht="18" customHeight="1" x14ac:dyDescent="0.25">
      <c r="B38" s="21" t="s">
        <v>70</v>
      </c>
      <c r="C38" s="22"/>
      <c r="D38" s="22"/>
      <c r="E38" s="22"/>
      <c r="F38" s="22"/>
      <c r="G38" s="22"/>
      <c r="H38" s="23"/>
      <c r="J38" s="87">
        <f>F52</f>
        <v>296302.94767822238</v>
      </c>
      <c r="K38" s="88"/>
      <c r="L38" s="88"/>
      <c r="M38" s="88"/>
      <c r="N38" s="88"/>
      <c r="O38" s="89"/>
    </row>
    <row r="39" spans="2:24" ht="5.0999999999999996" customHeight="1" x14ac:dyDescent="0.25"/>
    <row r="40" spans="2:24" ht="15.75" x14ac:dyDescent="0.25">
      <c r="B40" s="45" t="s">
        <v>116</v>
      </c>
      <c r="C40" s="46"/>
      <c r="D40" s="46"/>
      <c r="E40" s="46"/>
      <c r="F40" s="46"/>
      <c r="G40" s="46"/>
      <c r="H40" s="47"/>
      <c r="J40" s="87">
        <f>+IF(J25&gt;=DATOS!$B$63,J25*1%,0)</f>
        <v>0</v>
      </c>
      <c r="K40" s="88"/>
      <c r="L40" s="88"/>
      <c r="M40" s="88"/>
      <c r="N40" s="88"/>
      <c r="O40" s="89"/>
      <c r="P40" s="35"/>
    </row>
    <row r="41" spans="2:24" ht="5.0999999999999996" customHeight="1" x14ac:dyDescent="0.25"/>
    <row r="42" spans="2:24" ht="18" customHeight="1" x14ac:dyDescent="0.25">
      <c r="B42" s="45" t="s">
        <v>72</v>
      </c>
      <c r="C42" s="46"/>
      <c r="D42" s="46"/>
      <c r="E42" s="46"/>
      <c r="F42" s="46"/>
      <c r="G42" s="46"/>
      <c r="H42" s="47"/>
      <c r="J42" s="133">
        <v>1.8599999999999998E-2</v>
      </c>
      <c r="K42" s="134"/>
      <c r="O42" s="52"/>
      <c r="P42" s="62" t="s">
        <v>74</v>
      </c>
      <c r="Q42" s="50"/>
      <c r="R42" s="50"/>
      <c r="S42" s="50"/>
      <c r="T42" s="51"/>
      <c r="U42" s="51"/>
      <c r="V42" s="49"/>
      <c r="W42" s="106">
        <f>W44</f>
        <v>0.2492</v>
      </c>
      <c r="X42" s="107"/>
    </row>
    <row r="43" spans="2:24" ht="5.0999999999999996" customHeight="1" x14ac:dyDescent="0.25">
      <c r="O43" s="49"/>
      <c r="P43" s="49"/>
    </row>
    <row r="44" spans="2:24" ht="15" x14ac:dyDescent="0.25">
      <c r="B44" s="45" t="s">
        <v>73</v>
      </c>
      <c r="C44" s="46"/>
      <c r="D44" s="46"/>
      <c r="E44" s="46"/>
      <c r="F44" s="46"/>
      <c r="G44" s="46"/>
      <c r="H44" s="47"/>
      <c r="J44" s="135">
        <f>EFFECT(J42*12,12)</f>
        <v>0.24751007606933584</v>
      </c>
      <c r="K44" s="115"/>
      <c r="O44" s="52"/>
      <c r="P44" s="62" t="s">
        <v>75</v>
      </c>
      <c r="Q44" s="50"/>
      <c r="R44" s="50"/>
      <c r="S44" s="50"/>
      <c r="T44" s="50"/>
      <c r="U44" s="51"/>
      <c r="V44" s="49"/>
      <c r="W44" s="108">
        <v>0.2492</v>
      </c>
      <c r="X44" s="109"/>
    </row>
    <row r="45" spans="2:24" ht="15" x14ac:dyDescent="0.25">
      <c r="B45" s="18"/>
      <c r="J45" s="83"/>
      <c r="K45" s="84"/>
      <c r="O45" s="52"/>
      <c r="P45" s="85"/>
      <c r="Q45" s="49"/>
      <c r="R45" s="49"/>
      <c r="S45" s="49"/>
      <c r="T45" s="49"/>
      <c r="U45" s="49"/>
      <c r="V45" s="49"/>
      <c r="W45" s="86"/>
      <c r="X45" s="86"/>
    </row>
    <row r="46" spans="2:24" ht="15" hidden="1" x14ac:dyDescent="0.25"/>
    <row r="47" spans="2:24" ht="15" customHeight="1" x14ac:dyDescent="0.25">
      <c r="B47" s="77" t="str">
        <f>IF(OR(W32&lt;J32,J23&gt;90,AND(J36="MAYOR VALOR",Q36&lt;J34)),"Cotización NO valida","Límite pago primera cuota ")</f>
        <v xml:space="preserve">Límite pago primera cuota </v>
      </c>
      <c r="C47" s="19"/>
      <c r="D47" s="19"/>
      <c r="E47" s="19"/>
      <c r="F47" s="19"/>
      <c r="G47" s="127">
        <f>IF(B47="Cotización NO valida","",DATOS!B54)</f>
        <v>45724</v>
      </c>
      <c r="H47" s="127"/>
      <c r="I47" s="127"/>
      <c r="X47" s="43"/>
    </row>
    <row r="48" spans="2:24" ht="15" customHeight="1" x14ac:dyDescent="0.25">
      <c r="B48" s="29" t="s">
        <v>76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1"/>
    </row>
    <row r="49" spans="1:25" ht="15" x14ac:dyDescent="0.25"/>
    <row r="50" spans="1:25" ht="15" x14ac:dyDescent="0.25">
      <c r="B50" s="32" t="s">
        <v>77</v>
      </c>
      <c r="C50" s="33"/>
      <c r="D50" s="34"/>
      <c r="F50" s="32" t="s">
        <v>78</v>
      </c>
      <c r="G50" s="33"/>
      <c r="H50" s="33"/>
      <c r="I50" s="34"/>
      <c r="K50" s="32" t="s">
        <v>79</v>
      </c>
      <c r="L50" s="33"/>
      <c r="M50" s="33"/>
      <c r="N50" s="34"/>
      <c r="P50" s="32" t="s">
        <v>80</v>
      </c>
      <c r="Q50" s="33"/>
      <c r="R50" s="33"/>
      <c r="S50" s="34"/>
      <c r="U50" s="32" t="s">
        <v>81</v>
      </c>
      <c r="V50" s="33"/>
      <c r="W50" s="33"/>
      <c r="X50" s="34"/>
      <c r="Y50" s="100" t="s">
        <v>86</v>
      </c>
    </row>
    <row r="51" spans="1:25" ht="15" x14ac:dyDescent="0.25">
      <c r="B51" s="139">
        <f>IF(J34="ERROR","ERROR",1)</f>
        <v>1</v>
      </c>
      <c r="C51" s="139"/>
      <c r="D51" s="139"/>
      <c r="E51" s="41"/>
      <c r="F51" s="91">
        <f>IF(OR(DATOS!B9="ERROR",DATOS!B17="ERROR"),"ERROR",IF(OR(AND(J36="MAYOR VALOR",Q36&gt;J34),AND(J23&gt;30,J36="MAYOR VALOR",Q36&gt;DATOS!B32)),Q36,MAX(DATOS!B28,DATOS!B32,DATOS!B37)))+J40</f>
        <v>727906</v>
      </c>
      <c r="G51" s="92"/>
      <c r="H51" s="92"/>
      <c r="I51" s="92"/>
      <c r="J51" s="41"/>
      <c r="K51" s="136"/>
      <c r="L51" s="137"/>
      <c r="M51" s="137"/>
      <c r="N51" s="138"/>
      <c r="O51" s="41"/>
      <c r="P51" s="91">
        <f>IF(AND(J36="MAYOR VALOR",Q36&gt;J34),Q36-DATOS!B24,'FO-GCF-01'!J34-DATOS!B24)-J40</f>
        <v>727906</v>
      </c>
      <c r="Q51" s="92"/>
      <c r="R51" s="92"/>
      <c r="S51" s="92"/>
      <c r="T51" s="41"/>
      <c r="U51" s="110">
        <f>IF(OR(DATOS!B9="ERROR",DATOS!B17="ERROR"),"ERROR",J25-P51)</f>
        <v>2183718</v>
      </c>
      <c r="V51" s="111"/>
      <c r="W51" s="111"/>
      <c r="X51" s="111"/>
      <c r="Y51" s="100"/>
    </row>
    <row r="52" spans="1:25" ht="15" x14ac:dyDescent="0.25">
      <c r="B52" s="98">
        <f>IF(OR(DATOS!B9="ERROR",DATOS!B17="ERROR"),"ERROR",IF(U51&gt;0,B51+1,0))</f>
        <v>2</v>
      </c>
      <c r="C52" s="98"/>
      <c r="D52" s="98"/>
      <c r="E52" s="41"/>
      <c r="F52" s="91">
        <f>PMT(J42,J32-1,-U51,,0)+DATOS!B24</f>
        <v>296302.94767822238</v>
      </c>
      <c r="G52" s="91"/>
      <c r="H52" s="91"/>
      <c r="I52" s="91"/>
      <c r="J52" s="41"/>
      <c r="K52" s="110">
        <f t="shared" ref="K52:K61" si="0">U51*$J$42</f>
        <v>40617.154799999997</v>
      </c>
      <c r="L52" s="110"/>
      <c r="M52" s="110"/>
      <c r="N52" s="110"/>
      <c r="O52" s="41"/>
      <c r="P52" s="91">
        <f>IF(AND(B52&lt;$J$32,B52&gt;0),F52-K52-DATOS!$B$24,'FO-GCF-01'!U51)</f>
        <v>255685.79287822239</v>
      </c>
      <c r="Q52" s="92"/>
      <c r="R52" s="92"/>
      <c r="S52" s="92"/>
      <c r="T52" s="41"/>
      <c r="U52" s="91">
        <f>U51-P52</f>
        <v>1928032.2071217776</v>
      </c>
      <c r="V52" s="92"/>
      <c r="W52" s="92"/>
      <c r="X52" s="92"/>
      <c r="Y52" s="100"/>
    </row>
    <row r="53" spans="1:25" ht="15" x14ac:dyDescent="0.25">
      <c r="B53" s="98">
        <f t="shared" ref="B53:B57" si="1">IF(U52&gt;0,B52+1,0)</f>
        <v>3</v>
      </c>
      <c r="C53" s="98"/>
      <c r="D53" s="98"/>
      <c r="E53" s="41"/>
      <c r="F53" s="91">
        <f>IF(B53&gt;0,F52,0)</f>
        <v>296302.94767822238</v>
      </c>
      <c r="G53" s="91"/>
      <c r="H53" s="91"/>
      <c r="I53" s="91"/>
      <c r="J53" s="41"/>
      <c r="K53" s="91">
        <f t="shared" si="0"/>
        <v>35861.399052465058</v>
      </c>
      <c r="L53" s="91"/>
      <c r="M53" s="91"/>
      <c r="N53" s="91"/>
      <c r="O53" s="41"/>
      <c r="P53" s="91">
        <f>IF(AND(B53&lt;$J$32,B53&gt;0),F53-K53-DATOS!$B$24,'FO-GCF-01'!U52)</f>
        <v>260441.54862575734</v>
      </c>
      <c r="Q53" s="92"/>
      <c r="R53" s="92"/>
      <c r="S53" s="92"/>
      <c r="T53" s="41"/>
      <c r="U53" s="91">
        <f t="shared" ref="U53:U60" si="2">U52-P53</f>
        <v>1667590.6584960204</v>
      </c>
      <c r="V53" s="92"/>
      <c r="W53" s="92"/>
      <c r="X53" s="92"/>
      <c r="Y53" s="100"/>
    </row>
    <row r="54" spans="1:25" ht="15" x14ac:dyDescent="0.25">
      <c r="B54" s="98">
        <f t="shared" si="1"/>
        <v>4</v>
      </c>
      <c r="C54" s="98"/>
      <c r="D54" s="98"/>
      <c r="E54" s="41"/>
      <c r="F54" s="91">
        <f t="shared" ref="F54:F60" si="3">IF(B54&gt;0,F53,0)</f>
        <v>296302.94767822238</v>
      </c>
      <c r="G54" s="91"/>
      <c r="H54" s="91"/>
      <c r="I54" s="91"/>
      <c r="J54" s="41"/>
      <c r="K54" s="91">
        <f t="shared" si="0"/>
        <v>31017.186248025977</v>
      </c>
      <c r="L54" s="91"/>
      <c r="M54" s="91"/>
      <c r="N54" s="91"/>
      <c r="O54" s="41"/>
      <c r="P54" s="91">
        <f>IF(AND(B54&lt;$J$32,B54&gt;0),F54-K54-DATOS!$B$24,'FO-GCF-01'!U53)</f>
        <v>265285.76143019641</v>
      </c>
      <c r="Q54" s="92"/>
      <c r="R54" s="92"/>
      <c r="S54" s="92"/>
      <c r="T54" s="41"/>
      <c r="U54" s="91">
        <f t="shared" si="2"/>
        <v>1402304.8970658239</v>
      </c>
      <c r="V54" s="92"/>
      <c r="W54" s="92"/>
      <c r="X54" s="92"/>
      <c r="Y54" s="100"/>
    </row>
    <row r="55" spans="1:25" ht="15" x14ac:dyDescent="0.25">
      <c r="B55" s="98">
        <f t="shared" si="1"/>
        <v>5</v>
      </c>
      <c r="C55" s="98"/>
      <c r="D55" s="98"/>
      <c r="E55" s="41"/>
      <c r="F55" s="91">
        <f t="shared" si="3"/>
        <v>296302.94767822238</v>
      </c>
      <c r="G55" s="91"/>
      <c r="H55" s="91"/>
      <c r="I55" s="91"/>
      <c r="J55" s="41"/>
      <c r="K55" s="91">
        <f t="shared" si="0"/>
        <v>26082.871085424322</v>
      </c>
      <c r="L55" s="91"/>
      <c r="M55" s="91"/>
      <c r="N55" s="91"/>
      <c r="O55" s="41"/>
      <c r="P55" s="91">
        <f>IF(AND(B55&lt;$J$32,B55&gt;0),F55-K55-DATOS!$B$24,'FO-GCF-01'!U54)</f>
        <v>270220.07659279805</v>
      </c>
      <c r="Q55" s="92"/>
      <c r="R55" s="92"/>
      <c r="S55" s="92"/>
      <c r="T55" s="41"/>
      <c r="U55" s="91">
        <f t="shared" si="2"/>
        <v>1132084.8204730258</v>
      </c>
      <c r="V55" s="92"/>
      <c r="W55" s="92"/>
      <c r="X55" s="92"/>
      <c r="Y55" s="100"/>
    </row>
    <row r="56" spans="1:25" ht="15" x14ac:dyDescent="0.25">
      <c r="B56" s="98">
        <f t="shared" si="1"/>
        <v>6</v>
      </c>
      <c r="C56" s="98"/>
      <c r="D56" s="98"/>
      <c r="E56" s="41"/>
      <c r="F56" s="91">
        <f t="shared" si="3"/>
        <v>296302.94767822238</v>
      </c>
      <c r="G56" s="91"/>
      <c r="H56" s="91"/>
      <c r="I56" s="91"/>
      <c r="J56" s="41"/>
      <c r="K56" s="91">
        <f t="shared" si="0"/>
        <v>21056.777660798278</v>
      </c>
      <c r="L56" s="91"/>
      <c r="M56" s="91"/>
      <c r="N56" s="91"/>
      <c r="O56" s="41"/>
      <c r="P56" s="91">
        <f>IF(AND(B56&lt;$J$32,B56&gt;0),F56-K56-DATOS!$B$24,'FO-GCF-01'!U55)</f>
        <v>275246.1700174241</v>
      </c>
      <c r="Q56" s="92"/>
      <c r="R56" s="92"/>
      <c r="S56" s="92"/>
      <c r="T56" s="41"/>
      <c r="U56" s="91">
        <f t="shared" si="2"/>
        <v>856838.65045560175</v>
      </c>
      <c r="V56" s="92"/>
      <c r="W56" s="92"/>
      <c r="X56" s="92"/>
      <c r="Y56" s="100"/>
    </row>
    <row r="57" spans="1:25" ht="15" x14ac:dyDescent="0.25">
      <c r="B57" s="98">
        <f t="shared" si="1"/>
        <v>7</v>
      </c>
      <c r="C57" s="98"/>
      <c r="D57" s="98"/>
      <c r="E57" s="41"/>
      <c r="F57" s="91">
        <f t="shared" si="3"/>
        <v>296302.94767822238</v>
      </c>
      <c r="G57" s="91"/>
      <c r="H57" s="91"/>
      <c r="I57" s="91"/>
      <c r="J57" s="41"/>
      <c r="K57" s="91">
        <f t="shared" si="0"/>
        <v>15937.198898474191</v>
      </c>
      <c r="L57" s="91"/>
      <c r="M57" s="91"/>
      <c r="N57" s="91"/>
      <c r="O57" s="41"/>
      <c r="P57" s="91">
        <f>IF(AND(B57&lt;$J$32,B57&gt;0),F57-K57-DATOS!$B$24,'FO-GCF-01'!U56)</f>
        <v>280365.74877974822</v>
      </c>
      <c r="Q57" s="92"/>
      <c r="R57" s="92"/>
      <c r="S57" s="92"/>
      <c r="T57" s="41"/>
      <c r="U57" s="91">
        <f t="shared" si="2"/>
        <v>576472.90167585353</v>
      </c>
      <c r="V57" s="92"/>
      <c r="W57" s="92"/>
      <c r="X57" s="92"/>
      <c r="Y57" s="100"/>
    </row>
    <row r="58" spans="1:25" ht="15" x14ac:dyDescent="0.25">
      <c r="B58" s="98">
        <f t="shared" ref="B58:B60" si="4">IF(U57&gt;0,B57+1,0)</f>
        <v>8</v>
      </c>
      <c r="C58" s="98"/>
      <c r="D58" s="98"/>
      <c r="E58" s="41"/>
      <c r="F58" s="91">
        <f t="shared" si="3"/>
        <v>296302.94767822238</v>
      </c>
      <c r="G58" s="91"/>
      <c r="H58" s="91"/>
      <c r="I58" s="91"/>
      <c r="J58" s="41"/>
      <c r="K58" s="91">
        <f t="shared" si="0"/>
        <v>10722.395971170874</v>
      </c>
      <c r="L58" s="91"/>
      <c r="M58" s="91"/>
      <c r="N58" s="91"/>
      <c r="O58" s="41"/>
      <c r="P58" s="91">
        <f>IF(AND(B58&lt;$J$32,B58&gt;0),F58-K58-DATOS!$B$24,'FO-GCF-01'!U57)</f>
        <v>285580.55170705152</v>
      </c>
      <c r="Q58" s="92"/>
      <c r="R58" s="92"/>
      <c r="S58" s="92"/>
      <c r="T58" s="41"/>
      <c r="U58" s="91">
        <f t="shared" si="2"/>
        <v>290892.34996880201</v>
      </c>
      <c r="V58" s="92"/>
      <c r="W58" s="92"/>
      <c r="X58" s="92"/>
      <c r="Y58" s="100"/>
    </row>
    <row r="59" spans="1:25" ht="15" x14ac:dyDescent="0.25">
      <c r="B59" s="98">
        <f t="shared" si="4"/>
        <v>9</v>
      </c>
      <c r="C59" s="98"/>
      <c r="D59" s="98"/>
      <c r="E59" s="41"/>
      <c r="F59" s="91">
        <f t="shared" si="3"/>
        <v>296302.94767822238</v>
      </c>
      <c r="G59" s="91"/>
      <c r="H59" s="91"/>
      <c r="I59" s="91"/>
      <c r="J59" s="41"/>
      <c r="K59" s="91">
        <f t="shared" si="0"/>
        <v>5410.5977094197169</v>
      </c>
      <c r="L59" s="91"/>
      <c r="M59" s="91"/>
      <c r="N59" s="91"/>
      <c r="O59" s="41"/>
      <c r="P59" s="91">
        <f>IF(AND(B59&lt;$J$32,B59&gt;0),F59-K59-DATOS!$B$24,'FO-GCF-01'!U58)</f>
        <v>290892.34996880201</v>
      </c>
      <c r="Q59" s="92"/>
      <c r="R59" s="92"/>
      <c r="S59" s="92"/>
      <c r="T59" s="41"/>
      <c r="U59" s="91">
        <f t="shared" si="2"/>
        <v>0</v>
      </c>
      <c r="V59" s="92"/>
      <c r="W59" s="92"/>
      <c r="X59" s="92"/>
      <c r="Y59" s="100"/>
    </row>
    <row r="60" spans="1:25" ht="15" x14ac:dyDescent="0.25">
      <c r="B60" s="98">
        <f t="shared" si="4"/>
        <v>0</v>
      </c>
      <c r="C60" s="98"/>
      <c r="D60" s="98"/>
      <c r="E60" s="41"/>
      <c r="F60" s="91">
        <f t="shared" si="3"/>
        <v>0</v>
      </c>
      <c r="G60" s="91"/>
      <c r="H60" s="91"/>
      <c r="I60" s="91"/>
      <c r="J60" s="41"/>
      <c r="K60" s="91">
        <f t="shared" si="0"/>
        <v>0</v>
      </c>
      <c r="L60" s="91"/>
      <c r="M60" s="91"/>
      <c r="N60" s="91"/>
      <c r="O60" s="41"/>
      <c r="P60" s="91">
        <f>IF(AND(B60&lt;$J$32,B60&gt;0),F60-K60-DATOS!$B$24,'FO-GCF-01'!U59)</f>
        <v>0</v>
      </c>
      <c r="Q60" s="92"/>
      <c r="R60" s="92"/>
      <c r="S60" s="92"/>
      <c r="T60" s="41"/>
      <c r="U60" s="91">
        <f t="shared" si="2"/>
        <v>0</v>
      </c>
      <c r="V60" s="92"/>
      <c r="W60" s="92"/>
      <c r="X60" s="92"/>
      <c r="Y60" s="100"/>
    </row>
    <row r="61" spans="1:25" ht="15" x14ac:dyDescent="0.25">
      <c r="B61" s="98">
        <f>IF(U60&gt;0,B60+1,0)</f>
        <v>0</v>
      </c>
      <c r="C61" s="98"/>
      <c r="D61" s="98"/>
      <c r="E61" s="41"/>
      <c r="F61" s="91">
        <f>IF(B61&gt;0,F60,0)</f>
        <v>0</v>
      </c>
      <c r="G61" s="91"/>
      <c r="H61" s="91"/>
      <c r="I61" s="91"/>
      <c r="J61" s="41"/>
      <c r="K61" s="91">
        <f t="shared" si="0"/>
        <v>0</v>
      </c>
      <c r="L61" s="91"/>
      <c r="M61" s="91"/>
      <c r="N61" s="91"/>
      <c r="O61" s="41"/>
      <c r="P61" s="91">
        <f>IF(AND(B61&lt;$J$32,B61&gt;0),F61-K61-DATOS!$B$24,'FO-GCF-01'!U60)</f>
        <v>0</v>
      </c>
      <c r="Q61" s="92"/>
      <c r="R61" s="92"/>
      <c r="S61" s="92"/>
      <c r="T61" s="41"/>
      <c r="U61" s="91">
        <f t="shared" ref="U61" si="5">U60-P61</f>
        <v>0</v>
      </c>
      <c r="V61" s="92"/>
      <c r="W61" s="92"/>
      <c r="X61" s="92"/>
      <c r="Y61" s="100"/>
    </row>
    <row r="62" spans="1:25" ht="15" x14ac:dyDescent="0.25">
      <c r="B62" s="98">
        <f>IF(U61&gt;0,B61+1,0)</f>
        <v>0</v>
      </c>
      <c r="C62" s="98"/>
      <c r="D62" s="98"/>
      <c r="E62" s="41"/>
      <c r="F62" s="91">
        <f>IF(B62&gt;0,F61,0)</f>
        <v>0</v>
      </c>
      <c r="G62" s="91"/>
      <c r="H62" s="91"/>
      <c r="I62" s="91"/>
      <c r="J62" s="41"/>
      <c r="K62" s="91">
        <f t="shared" ref="K62" si="6">U61*$J$42</f>
        <v>0</v>
      </c>
      <c r="L62" s="91"/>
      <c r="M62" s="91"/>
      <c r="N62" s="91"/>
      <c r="O62" s="41"/>
      <c r="P62" s="91">
        <f>IF(AND(B62&lt;$J$32,B62&gt;0),F62-K62-DATOS!$B$24,'FO-GCF-01'!U61)</f>
        <v>0</v>
      </c>
      <c r="Q62" s="92"/>
      <c r="R62" s="92"/>
      <c r="S62" s="92"/>
      <c r="T62" s="41"/>
      <c r="U62" s="91">
        <f t="shared" ref="U62" si="7">U61-P62</f>
        <v>0</v>
      </c>
      <c r="V62" s="92"/>
      <c r="W62" s="92"/>
      <c r="X62" s="92"/>
    </row>
    <row r="63" spans="1:25" ht="15" x14ac:dyDescent="0.25">
      <c r="A63" s="99" t="s">
        <v>50</v>
      </c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</row>
    <row r="64" spans="1:25" ht="15" x14ac:dyDescent="0.25">
      <c r="A64" s="99" t="s">
        <v>82</v>
      </c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</row>
    <row r="65" spans="1:25" ht="15" customHeight="1" x14ac:dyDescent="0.25">
      <c r="A65" s="67" t="s">
        <v>83</v>
      </c>
      <c r="B65" s="66"/>
      <c r="C65" s="66"/>
      <c r="D65" s="66"/>
      <c r="E65" s="65"/>
      <c r="F65" s="65"/>
      <c r="G65" s="96">
        <f>G47</f>
        <v>45724</v>
      </c>
      <c r="H65" s="96"/>
      <c r="I65" s="96"/>
      <c r="J65" s="66"/>
      <c r="K65" s="97"/>
      <c r="L65" s="97"/>
      <c r="M65" s="97"/>
      <c r="N65" s="63"/>
      <c r="O65" s="63"/>
      <c r="P65" s="64"/>
      <c r="Q65" s="64"/>
      <c r="R65" s="64"/>
      <c r="S65" s="64"/>
      <c r="T65" s="64"/>
      <c r="U65" s="64"/>
      <c r="V65" s="64"/>
      <c r="W65" s="64"/>
      <c r="X65" s="64"/>
      <c r="Y65" s="63"/>
    </row>
    <row r="66" spans="1:25" ht="29.45" customHeight="1" x14ac:dyDescent="0.25">
      <c r="A66" s="99" t="s">
        <v>52</v>
      </c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</row>
    <row r="67" spans="1:25" ht="15" x14ac:dyDescent="0.25">
      <c r="A67" s="68" t="s">
        <v>51</v>
      </c>
      <c r="B67" s="63"/>
      <c r="C67" s="63"/>
      <c r="D67" s="63"/>
      <c r="E67" s="65"/>
      <c r="F67" s="101">
        <f ca="1">TODAY()</f>
        <v>45720</v>
      </c>
      <c r="G67" s="101"/>
      <c r="H67" s="101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</row>
    <row r="68" spans="1:25" ht="30" customHeight="1" x14ac:dyDescent="0.25">
      <c r="A68" s="99" t="s">
        <v>123</v>
      </c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</row>
    <row r="69" spans="1:25" ht="27.75" customHeight="1" x14ac:dyDescent="0.25">
      <c r="A69" s="94" t="s">
        <v>88</v>
      </c>
      <c r="B69" s="94"/>
      <c r="C69" s="94"/>
      <c r="D69" s="94"/>
      <c r="E69" s="94"/>
      <c r="F69" s="94"/>
      <c r="G69" s="93"/>
      <c r="H69" s="93"/>
      <c r="I69" s="93"/>
      <c r="J69" s="20"/>
      <c r="K69" s="53"/>
      <c r="L69" s="53"/>
      <c r="M69" s="53"/>
      <c r="N69" s="53"/>
      <c r="O69" s="53"/>
      <c r="P69" s="53"/>
      <c r="Q69" s="53"/>
      <c r="R69" s="53"/>
      <c r="S69" s="53"/>
    </row>
    <row r="70" spans="1:25" ht="14.25" customHeight="1" x14ac:dyDescent="0.25">
      <c r="B70" s="2" t="s">
        <v>87</v>
      </c>
      <c r="K70" s="95"/>
      <c r="L70" s="95"/>
      <c r="M70" s="95"/>
      <c r="N70" s="95"/>
      <c r="O70" s="95"/>
      <c r="P70" s="95"/>
      <c r="Q70" s="95"/>
      <c r="R70" s="95"/>
    </row>
    <row r="71" spans="1:25" ht="17.25" customHeight="1" x14ac:dyDescent="0.25">
      <c r="B71" s="54" t="s">
        <v>53</v>
      </c>
      <c r="J71" s="54"/>
      <c r="W71" s="70" t="s">
        <v>106</v>
      </c>
      <c r="X71" s="90">
        <v>45716</v>
      </c>
      <c r="Y71" s="90"/>
    </row>
    <row r="72" spans="1:25" ht="21" hidden="1" customHeight="1" x14ac:dyDescent="0.25">
      <c r="B72" s="37" t="s">
        <v>1</v>
      </c>
      <c r="D72" s="37" t="s">
        <v>2</v>
      </c>
      <c r="F72" s="37" t="s">
        <v>3</v>
      </c>
      <c r="G72" s="37" t="s">
        <v>20</v>
      </c>
      <c r="H72" s="37" t="s">
        <v>44</v>
      </c>
      <c r="I72" s="37" t="s">
        <v>29</v>
      </c>
    </row>
    <row r="73" spans="1:25" ht="21" hidden="1" customHeight="1" x14ac:dyDescent="0.25">
      <c r="B73" s="35">
        <v>1</v>
      </c>
      <c r="C73" s="36" t="s">
        <v>6</v>
      </c>
      <c r="D73" s="35" t="s">
        <v>94</v>
      </c>
      <c r="E73" s="36" t="s">
        <v>6</v>
      </c>
      <c r="F73" s="35">
        <v>2017</v>
      </c>
      <c r="G73" s="35" t="s">
        <v>92</v>
      </c>
      <c r="H73" s="35" t="s">
        <v>90</v>
      </c>
      <c r="I73" s="2">
        <v>12</v>
      </c>
    </row>
    <row r="74" spans="1:25" ht="21" hidden="1" customHeight="1" x14ac:dyDescent="0.25">
      <c r="B74" s="35">
        <v>2</v>
      </c>
      <c r="C74" s="36" t="s">
        <v>7</v>
      </c>
      <c r="D74" s="35" t="s">
        <v>95</v>
      </c>
      <c r="E74" s="36" t="s">
        <v>7</v>
      </c>
      <c r="F74" s="35">
        <v>2023</v>
      </c>
      <c r="G74" s="35" t="s">
        <v>93</v>
      </c>
      <c r="H74" s="35" t="s">
        <v>91</v>
      </c>
      <c r="I74" s="35">
        <v>11</v>
      </c>
    </row>
    <row r="75" spans="1:25" ht="21" hidden="1" customHeight="1" x14ac:dyDescent="0.25">
      <c r="B75" s="35">
        <v>3</v>
      </c>
      <c r="C75" s="36" t="s">
        <v>8</v>
      </c>
      <c r="D75" s="35" t="s">
        <v>96</v>
      </c>
      <c r="E75" s="36" t="s">
        <v>8</v>
      </c>
      <c r="F75" s="35">
        <v>2024</v>
      </c>
      <c r="G75" s="35"/>
      <c r="H75" s="35"/>
      <c r="I75" s="35">
        <v>10</v>
      </c>
    </row>
    <row r="76" spans="1:25" ht="21" hidden="1" customHeight="1" x14ac:dyDescent="0.25">
      <c r="B76" s="35">
        <v>4</v>
      </c>
      <c r="C76" s="36" t="s">
        <v>9</v>
      </c>
      <c r="D76" s="35" t="s">
        <v>97</v>
      </c>
      <c r="E76" s="36" t="s">
        <v>9</v>
      </c>
      <c r="F76" s="35">
        <v>2025</v>
      </c>
      <c r="G76" s="35"/>
      <c r="H76" s="35"/>
      <c r="I76" s="35">
        <v>9</v>
      </c>
    </row>
    <row r="77" spans="1:25" ht="21" hidden="1" customHeight="1" x14ac:dyDescent="0.25">
      <c r="B77" s="35">
        <v>5</v>
      </c>
      <c r="C77" s="36" t="s">
        <v>10</v>
      </c>
      <c r="D77" s="35" t="s">
        <v>98</v>
      </c>
      <c r="E77" s="36" t="s">
        <v>10</v>
      </c>
      <c r="F77" s="35"/>
      <c r="G77" s="35"/>
      <c r="H77" s="35"/>
      <c r="I77" s="35">
        <v>8</v>
      </c>
    </row>
    <row r="78" spans="1:25" ht="21" hidden="1" customHeight="1" x14ac:dyDescent="0.25">
      <c r="B78" s="35">
        <v>6</v>
      </c>
      <c r="C78" s="36" t="s">
        <v>11</v>
      </c>
      <c r="D78" s="35" t="s">
        <v>99</v>
      </c>
      <c r="E78" s="36" t="s">
        <v>11</v>
      </c>
      <c r="F78" s="35"/>
      <c r="G78" s="35"/>
      <c r="H78" s="35"/>
      <c r="I78" s="35">
        <v>7</v>
      </c>
    </row>
    <row r="79" spans="1:25" ht="21" hidden="1" customHeight="1" x14ac:dyDescent="0.25">
      <c r="B79" s="35">
        <v>7</v>
      </c>
      <c r="C79" s="36" t="s">
        <v>12</v>
      </c>
      <c r="D79" s="35" t="s">
        <v>100</v>
      </c>
      <c r="E79" s="36" t="s">
        <v>12</v>
      </c>
      <c r="F79" s="35"/>
      <c r="G79" s="35"/>
      <c r="H79" s="35"/>
      <c r="I79" s="35">
        <v>6</v>
      </c>
    </row>
    <row r="80" spans="1:25" ht="21" hidden="1" customHeight="1" x14ac:dyDescent="0.25">
      <c r="B80" s="35">
        <v>8</v>
      </c>
      <c r="C80" s="36" t="s">
        <v>13</v>
      </c>
      <c r="D80" s="35" t="s">
        <v>101</v>
      </c>
      <c r="E80" s="36" t="s">
        <v>13</v>
      </c>
      <c r="F80" s="35"/>
      <c r="G80" s="35"/>
      <c r="H80" s="35"/>
      <c r="I80" s="35">
        <v>5</v>
      </c>
    </row>
    <row r="81" spans="2:9" ht="21" hidden="1" customHeight="1" x14ac:dyDescent="0.25">
      <c r="B81" s="35">
        <v>9</v>
      </c>
      <c r="C81" s="36" t="s">
        <v>14</v>
      </c>
      <c r="D81" s="35" t="s">
        <v>102</v>
      </c>
      <c r="E81" s="36" t="s">
        <v>14</v>
      </c>
      <c r="F81" s="35"/>
      <c r="G81" s="35"/>
      <c r="H81" s="35"/>
      <c r="I81" s="35">
        <v>4</v>
      </c>
    </row>
    <row r="82" spans="2:9" ht="21" hidden="1" customHeight="1" x14ac:dyDescent="0.25">
      <c r="B82" s="35">
        <v>10</v>
      </c>
      <c r="C82" s="35">
        <v>10</v>
      </c>
      <c r="D82" s="35" t="s">
        <v>103</v>
      </c>
      <c r="E82" s="35">
        <v>10</v>
      </c>
      <c r="F82" s="35"/>
      <c r="G82" s="35"/>
      <c r="H82" s="35"/>
      <c r="I82" s="35">
        <v>3</v>
      </c>
    </row>
    <row r="83" spans="2:9" ht="21" hidden="1" customHeight="1" x14ac:dyDescent="0.25">
      <c r="B83" s="35">
        <v>11</v>
      </c>
      <c r="C83" s="35">
        <v>11</v>
      </c>
      <c r="D83" s="35" t="s">
        <v>104</v>
      </c>
      <c r="E83" s="35">
        <v>11</v>
      </c>
      <c r="F83" s="35"/>
      <c r="G83" s="35"/>
      <c r="H83" s="35"/>
      <c r="I83" s="2">
        <v>2</v>
      </c>
    </row>
    <row r="84" spans="2:9" ht="21" hidden="1" customHeight="1" x14ac:dyDescent="0.25">
      <c r="B84" s="35">
        <v>12</v>
      </c>
      <c r="C84" s="35">
        <v>12</v>
      </c>
      <c r="D84" s="35" t="s">
        <v>105</v>
      </c>
      <c r="E84" s="35">
        <v>12</v>
      </c>
      <c r="F84" s="35"/>
      <c r="G84" s="35"/>
      <c r="H84" s="35"/>
      <c r="I84" s="2">
        <v>1</v>
      </c>
    </row>
    <row r="85" spans="2:9" ht="21" hidden="1" customHeight="1" x14ac:dyDescent="0.25">
      <c r="B85" s="35">
        <v>13</v>
      </c>
      <c r="C85" s="35">
        <v>13</v>
      </c>
      <c r="D85" s="35">
        <v>1</v>
      </c>
      <c r="E85" s="35" t="s">
        <v>6</v>
      </c>
      <c r="F85" s="35"/>
      <c r="G85" s="35"/>
      <c r="H85" s="35"/>
    </row>
    <row r="86" spans="2:9" ht="21" hidden="1" customHeight="1" x14ac:dyDescent="0.25">
      <c r="B86" s="35">
        <v>14</v>
      </c>
      <c r="C86" s="35">
        <v>14</v>
      </c>
      <c r="D86" s="35">
        <v>2</v>
      </c>
      <c r="E86" s="35" t="s">
        <v>7</v>
      </c>
      <c r="F86" s="35"/>
      <c r="G86" s="35"/>
      <c r="H86" s="35"/>
    </row>
    <row r="87" spans="2:9" ht="21" hidden="1" customHeight="1" x14ac:dyDescent="0.25">
      <c r="B87" s="35">
        <v>15</v>
      </c>
      <c r="C87" s="35">
        <v>15</v>
      </c>
      <c r="D87" s="35">
        <v>3</v>
      </c>
      <c r="E87" s="35" t="s">
        <v>8</v>
      </c>
      <c r="F87" s="35"/>
      <c r="G87" s="35"/>
      <c r="H87" s="35"/>
    </row>
    <row r="88" spans="2:9" ht="21" hidden="1" customHeight="1" x14ac:dyDescent="0.25">
      <c r="B88" s="35">
        <v>16</v>
      </c>
      <c r="C88" s="35">
        <v>16</v>
      </c>
      <c r="D88" s="35">
        <v>4</v>
      </c>
      <c r="E88" s="35" t="s">
        <v>9</v>
      </c>
      <c r="F88" s="35"/>
      <c r="G88" s="35"/>
      <c r="H88" s="35"/>
    </row>
    <row r="89" spans="2:9" ht="21" hidden="1" customHeight="1" x14ac:dyDescent="0.25">
      <c r="B89" s="35">
        <v>17</v>
      </c>
      <c r="C89" s="35">
        <v>17</v>
      </c>
      <c r="D89" s="35">
        <v>5</v>
      </c>
      <c r="E89" s="35" t="s">
        <v>10</v>
      </c>
      <c r="F89" s="35"/>
      <c r="G89" s="35"/>
      <c r="H89" s="35"/>
    </row>
    <row r="90" spans="2:9" ht="21" hidden="1" customHeight="1" x14ac:dyDescent="0.25">
      <c r="B90" s="35">
        <v>18</v>
      </c>
      <c r="C90" s="35">
        <v>18</v>
      </c>
      <c r="D90" s="35">
        <v>6</v>
      </c>
      <c r="E90" s="35" t="s">
        <v>11</v>
      </c>
      <c r="F90" s="35"/>
      <c r="G90" s="35"/>
      <c r="H90" s="35"/>
    </row>
    <row r="91" spans="2:9" ht="21" hidden="1" customHeight="1" x14ac:dyDescent="0.25">
      <c r="B91" s="35">
        <v>19</v>
      </c>
      <c r="C91" s="35">
        <v>19</v>
      </c>
      <c r="D91" s="35">
        <v>7</v>
      </c>
      <c r="E91" s="35" t="s">
        <v>12</v>
      </c>
      <c r="F91" s="35"/>
      <c r="G91" s="35"/>
      <c r="H91" s="35"/>
    </row>
    <row r="92" spans="2:9" ht="21" hidden="1" customHeight="1" x14ac:dyDescent="0.25">
      <c r="B92" s="35">
        <v>20</v>
      </c>
      <c r="C92" s="35">
        <v>20</v>
      </c>
      <c r="D92" s="35">
        <v>8</v>
      </c>
      <c r="E92" s="35" t="s">
        <v>13</v>
      </c>
      <c r="F92" s="35"/>
      <c r="G92" s="35"/>
      <c r="H92" s="35"/>
    </row>
    <row r="93" spans="2:9" ht="21" hidden="1" customHeight="1" x14ac:dyDescent="0.25">
      <c r="B93" s="35">
        <v>21</v>
      </c>
      <c r="C93" s="35">
        <v>21</v>
      </c>
      <c r="D93" s="35">
        <v>9</v>
      </c>
      <c r="E93" s="35" t="s">
        <v>14</v>
      </c>
      <c r="F93" s="35"/>
      <c r="G93" s="35"/>
      <c r="H93" s="35"/>
    </row>
    <row r="94" spans="2:9" ht="21" hidden="1" customHeight="1" x14ac:dyDescent="0.25">
      <c r="B94" s="35">
        <v>22</v>
      </c>
      <c r="C94" s="35">
        <v>22</v>
      </c>
      <c r="D94" s="35">
        <v>10</v>
      </c>
      <c r="E94" s="35">
        <v>10</v>
      </c>
      <c r="F94" s="35"/>
      <c r="G94" s="35"/>
      <c r="H94" s="35"/>
    </row>
    <row r="95" spans="2:9" ht="21" hidden="1" customHeight="1" x14ac:dyDescent="0.25">
      <c r="B95" s="35">
        <v>23</v>
      </c>
      <c r="C95" s="35">
        <v>23</v>
      </c>
      <c r="D95" s="35">
        <v>11</v>
      </c>
      <c r="E95" s="35">
        <v>11</v>
      </c>
      <c r="F95" s="35"/>
      <c r="G95" s="35"/>
      <c r="H95" s="35"/>
    </row>
    <row r="96" spans="2:9" ht="21" hidden="1" customHeight="1" x14ac:dyDescent="0.25">
      <c r="B96" s="35">
        <v>24</v>
      </c>
      <c r="C96" s="35">
        <v>24</v>
      </c>
      <c r="D96" s="35">
        <v>12</v>
      </c>
      <c r="E96" s="35">
        <v>12</v>
      </c>
      <c r="F96" s="35"/>
      <c r="G96" s="35"/>
      <c r="H96" s="35"/>
    </row>
    <row r="97" spans="2:7" ht="21" hidden="1" customHeight="1" x14ac:dyDescent="0.25">
      <c r="B97" s="35">
        <v>25</v>
      </c>
      <c r="C97" s="35">
        <v>25</v>
      </c>
      <c r="D97" s="35"/>
      <c r="E97" s="35"/>
      <c r="F97" s="35"/>
      <c r="G97" s="35"/>
    </row>
    <row r="98" spans="2:7" ht="21" hidden="1" customHeight="1" x14ac:dyDescent="0.25">
      <c r="B98" s="35">
        <v>26</v>
      </c>
      <c r="C98" s="35">
        <v>26</v>
      </c>
      <c r="D98" s="35"/>
      <c r="E98" s="35"/>
      <c r="F98" s="35"/>
      <c r="G98" s="35"/>
    </row>
    <row r="99" spans="2:7" ht="21" hidden="1" customHeight="1" x14ac:dyDescent="0.25">
      <c r="B99" s="35">
        <v>27</v>
      </c>
      <c r="C99" s="35">
        <v>27</v>
      </c>
      <c r="D99" s="35"/>
      <c r="E99" s="35"/>
      <c r="F99" s="35"/>
      <c r="G99" s="35"/>
    </row>
    <row r="100" spans="2:7" ht="21" hidden="1" customHeight="1" x14ac:dyDescent="0.25">
      <c r="B100" s="35">
        <v>28</v>
      </c>
      <c r="C100" s="35">
        <v>28</v>
      </c>
      <c r="D100" s="35"/>
      <c r="E100" s="35"/>
      <c r="F100" s="35"/>
      <c r="G100" s="35"/>
    </row>
    <row r="101" spans="2:7" ht="21" hidden="1" customHeight="1" x14ac:dyDescent="0.25">
      <c r="B101" s="35">
        <v>29</v>
      </c>
      <c r="C101" s="35">
        <v>29</v>
      </c>
      <c r="D101" s="35"/>
      <c r="E101" s="35"/>
      <c r="F101" s="35"/>
      <c r="G101" s="35"/>
    </row>
    <row r="102" spans="2:7" ht="21" hidden="1" customHeight="1" x14ac:dyDescent="0.25">
      <c r="B102" s="35">
        <v>30</v>
      </c>
      <c r="C102" s="35">
        <v>30</v>
      </c>
      <c r="D102" s="35"/>
      <c r="E102" s="35"/>
      <c r="F102" s="35"/>
      <c r="G102" s="35"/>
    </row>
    <row r="103" spans="2:7" ht="21" hidden="1" customHeight="1" x14ac:dyDescent="0.25">
      <c r="B103" s="35">
        <v>31</v>
      </c>
      <c r="C103" s="35">
        <v>31</v>
      </c>
      <c r="D103" s="35"/>
      <c r="E103" s="35"/>
      <c r="F103" s="35"/>
      <c r="G103" s="35"/>
    </row>
  </sheetData>
  <sheetProtection algorithmName="SHA-512" hashValue="3vkmFmdrmnWeYjDn7vI7qXqz2on483IVqmN1rD+yWP8jfSWUUCTG3ZWUnvssCtqFRE6xylgDz+K30+fnZf9Adg==" saltValue="mCPyW6YLoSAbutmUZmzGJw==" spinCount="100000" sheet="1" selectLockedCells="1"/>
  <mergeCells count="99">
    <mergeCell ref="P62:S62"/>
    <mergeCell ref="U62:X62"/>
    <mergeCell ref="B58:D58"/>
    <mergeCell ref="B59:D59"/>
    <mergeCell ref="F58:I58"/>
    <mergeCell ref="F59:I59"/>
    <mergeCell ref="P60:S60"/>
    <mergeCell ref="U57:X57"/>
    <mergeCell ref="B57:D57"/>
    <mergeCell ref="U58:X58"/>
    <mergeCell ref="U59:X59"/>
    <mergeCell ref="P59:S59"/>
    <mergeCell ref="B56:D56"/>
    <mergeCell ref="B51:D51"/>
    <mergeCell ref="B52:D52"/>
    <mergeCell ref="B53:D53"/>
    <mergeCell ref="B54:D54"/>
    <mergeCell ref="B55:D55"/>
    <mergeCell ref="F56:I56"/>
    <mergeCell ref="G47:I47"/>
    <mergeCell ref="J32:K32"/>
    <mergeCell ref="J34:O34"/>
    <mergeCell ref="J36:O36"/>
    <mergeCell ref="J38:O38"/>
    <mergeCell ref="J42:K42"/>
    <mergeCell ref="J44:K44"/>
    <mergeCell ref="F54:I54"/>
    <mergeCell ref="F51:I51"/>
    <mergeCell ref="F52:I52"/>
    <mergeCell ref="F53:I53"/>
    <mergeCell ref="K53:N53"/>
    <mergeCell ref="K54:N54"/>
    <mergeCell ref="K51:N51"/>
    <mergeCell ref="K52:N52"/>
    <mergeCell ref="L20:Y24"/>
    <mergeCell ref="B3:G3"/>
    <mergeCell ref="J21:K21"/>
    <mergeCell ref="J23:K23"/>
    <mergeCell ref="J25:O25"/>
    <mergeCell ref="J7:K7"/>
    <mergeCell ref="L7:M7"/>
    <mergeCell ref="N7:O7"/>
    <mergeCell ref="N19:O19"/>
    <mergeCell ref="L19:M19"/>
    <mergeCell ref="J19:K19"/>
    <mergeCell ref="J9:X9"/>
    <mergeCell ref="J11:O11"/>
    <mergeCell ref="J13:X13"/>
    <mergeCell ref="P56:S56"/>
    <mergeCell ref="U53:X53"/>
    <mergeCell ref="W32:X32"/>
    <mergeCell ref="W34:X34"/>
    <mergeCell ref="Q36:U36"/>
    <mergeCell ref="W42:X42"/>
    <mergeCell ref="U52:X52"/>
    <mergeCell ref="W44:X44"/>
    <mergeCell ref="P51:S51"/>
    <mergeCell ref="P52:S52"/>
    <mergeCell ref="P53:S53"/>
    <mergeCell ref="U51:X51"/>
    <mergeCell ref="A66:Y66"/>
    <mergeCell ref="A68:Y68"/>
    <mergeCell ref="F60:I60"/>
    <mergeCell ref="F61:I61"/>
    <mergeCell ref="A63:Y63"/>
    <mergeCell ref="A64:Y64"/>
    <mergeCell ref="U61:X61"/>
    <mergeCell ref="P61:S61"/>
    <mergeCell ref="K61:N61"/>
    <mergeCell ref="Y50:Y61"/>
    <mergeCell ref="U54:X54"/>
    <mergeCell ref="U55:X55"/>
    <mergeCell ref="U56:X56"/>
    <mergeCell ref="P54:S54"/>
    <mergeCell ref="P55:S55"/>
    <mergeCell ref="F67:H67"/>
    <mergeCell ref="G65:I65"/>
    <mergeCell ref="K65:M65"/>
    <mergeCell ref="B60:D60"/>
    <mergeCell ref="B61:D61"/>
    <mergeCell ref="B62:D62"/>
    <mergeCell ref="F62:I62"/>
    <mergeCell ref="K62:N62"/>
    <mergeCell ref="J40:O40"/>
    <mergeCell ref="X71:Y71"/>
    <mergeCell ref="F55:I55"/>
    <mergeCell ref="K56:N56"/>
    <mergeCell ref="F57:I57"/>
    <mergeCell ref="K55:N55"/>
    <mergeCell ref="U60:X60"/>
    <mergeCell ref="K57:N57"/>
    <mergeCell ref="K58:N58"/>
    <mergeCell ref="K59:N59"/>
    <mergeCell ref="K60:N60"/>
    <mergeCell ref="P58:S58"/>
    <mergeCell ref="P57:S57"/>
    <mergeCell ref="G69:I69"/>
    <mergeCell ref="A69:F69"/>
    <mergeCell ref="K70:R70"/>
  </mergeCells>
  <conditionalFormatting sqref="B47">
    <cfRule type="containsText" dxfId="15" priority="6" operator="containsText" text="Cotización NO valida">
      <formula>NOT(ISERROR(SEARCH("Cotización NO valida",B47)))</formula>
    </cfRule>
  </conditionalFormatting>
  <conditionalFormatting sqref="B51:D51">
    <cfRule type="cellIs" dxfId="14" priority="15" operator="equal">
      <formula>1</formula>
    </cfRule>
  </conditionalFormatting>
  <conditionalFormatting sqref="B52:D62">
    <cfRule type="cellIs" dxfId="13" priority="14" operator="greaterThan">
      <formula>0</formula>
    </cfRule>
  </conditionalFormatting>
  <conditionalFormatting sqref="F51:I62">
    <cfRule type="cellIs" dxfId="11" priority="13" operator="greaterThan">
      <formula>0</formula>
    </cfRule>
  </conditionalFormatting>
  <conditionalFormatting sqref="G47:I47">
    <cfRule type="containsErrors" dxfId="10" priority="7">
      <formula>ISERROR(G47)</formula>
    </cfRule>
  </conditionalFormatting>
  <conditionalFormatting sqref="J44:K45">
    <cfRule type="cellIs" dxfId="9" priority="5" operator="greaterThanOrEqual">
      <formula>$W$42</formula>
    </cfRule>
  </conditionalFormatting>
  <conditionalFormatting sqref="K51:N51">
    <cfRule type="expression" priority="16">
      <formula>$B$51="ERROR"</formula>
    </cfRule>
  </conditionalFormatting>
  <conditionalFormatting sqref="K52:N62">
    <cfRule type="cellIs" dxfId="8" priority="12" operator="greaterThan">
      <formula>0</formula>
    </cfRule>
  </conditionalFormatting>
  <conditionalFormatting sqref="P7">
    <cfRule type="containsErrors" dxfId="7" priority="19">
      <formula>ISERROR(P7)</formula>
    </cfRule>
  </conditionalFormatting>
  <conditionalFormatting sqref="P19">
    <cfRule type="containsErrors" dxfId="6" priority="20">
      <formula>ISERROR(P19)</formula>
    </cfRule>
  </conditionalFormatting>
  <conditionalFormatting sqref="P51:S62">
    <cfRule type="cellIs" dxfId="4" priority="11" operator="greaterThan">
      <formula>0</formula>
    </cfRule>
  </conditionalFormatting>
  <conditionalFormatting sqref="Q36:U36">
    <cfRule type="expression" dxfId="3" priority="8">
      <formula>$J$36="MÍNIMO"</formula>
    </cfRule>
    <cfRule type="expression" dxfId="2" priority="9">
      <formula>$Q$36&lt;$J$34</formula>
    </cfRule>
    <cfRule type="expression" dxfId="1" priority="17">
      <formula>$J$36="MAYOR VALOR"</formula>
    </cfRule>
  </conditionalFormatting>
  <conditionalFormatting sqref="U51:X62">
    <cfRule type="cellIs" dxfId="0" priority="10" operator="greaterThan">
      <formula>0</formula>
    </cfRule>
  </conditionalFormatting>
  <dataValidations count="8">
    <dataValidation type="list" allowBlank="1" showInputMessage="1" showErrorMessage="1" sqref="J7:K7 J19:K19" xr:uid="{00000000-0002-0000-0100-000000000000}">
      <formula1>$B$73:$B$103</formula1>
    </dataValidation>
    <dataValidation type="list" allowBlank="1" showInputMessage="1" showErrorMessage="1" sqref="L19:M19 L7:M7" xr:uid="{00000000-0002-0000-0100-000001000000}">
      <formula1>$D$73:$D$96</formula1>
    </dataValidation>
    <dataValidation type="list" allowBlank="1" showInputMessage="1" showErrorMessage="1" sqref="N19:O19" xr:uid="{00000000-0002-0000-0100-000002000000}">
      <formula1>$F$75:$F$76</formula1>
    </dataValidation>
    <dataValidation type="list" allowBlank="1" showInputMessage="1" showErrorMessage="1" sqref="J21:K21" xr:uid="{00000000-0002-0000-0100-000003000000}">
      <formula1>$G$73:$G$74</formula1>
    </dataValidation>
    <dataValidation type="list" allowBlank="1" showInputMessage="1" showErrorMessage="1" sqref="J36:O36" xr:uid="{00000000-0002-0000-0100-000005000000}">
      <formula1>$H$73:$H$74</formula1>
    </dataValidation>
    <dataValidation type="whole" operator="greaterThanOrEqual" allowBlank="1" showInputMessage="1" showErrorMessage="1" error="El Valor cotizado es inferior al monto minimo autorizado $ 800,000" sqref="J25:O25" xr:uid="{53E73ADF-3431-422E-B962-314FC1E849E1}">
      <formula1>800000</formula1>
    </dataValidation>
    <dataValidation type="list" allowBlank="1" showInputMessage="1" showErrorMessage="1" sqref="N7:O7" xr:uid="{36F60D62-5AEC-4858-B995-56D062E8871F}">
      <formula1>$F$76</formula1>
    </dataValidation>
    <dataValidation type="list" allowBlank="1" showInputMessage="1" showErrorMessage="1" sqref="J32:K32" xr:uid="{00000000-0002-0000-0100-000004000000}">
      <formula1>$I$74:$I$84</formula1>
    </dataValidation>
  </dataValidations>
  <pageMargins left="0.70866141732283472" right="0.70866141732283472" top="0.74803149606299213" bottom="0.74803149606299213" header="0.31496062992125984" footer="0.31496062992125984"/>
  <pageSetup scale="63" orientation="portrait" r:id="rId1"/>
  <headerFooter>
    <oddFooter>&amp;C&amp;9Para Mayor información comuníquese a la línea gratuita
 018000952752&amp;R&amp;9&amp;P de &amp;N</oddFooter>
  </headerFooter>
  <ignoredErrors>
    <ignoredError sqref="P7 P19" evalError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7E69350-B06F-4B52-AA13-06111C9DBB40}">
            <xm:f>$J$25&lt;DATOS!$B$63</xm:f>
            <x14:dxf>
              <font>
                <color theme="0"/>
              </font>
            </x14:dxf>
          </x14:cfRule>
          <xm:sqref>A68:Y68</xm:sqref>
        </x14:conditionalFormatting>
        <x14:conditionalFormatting xmlns:xm="http://schemas.microsoft.com/office/excel/2006/main">
          <x14:cfRule type="expression" priority="3" id="{D3A08F30-8754-4BB4-92DF-474884BE86F6}">
            <xm:f>$J$25&lt;DATOS!$B$63</xm:f>
            <x14:dxf>
              <font>
                <color theme="0"/>
              </font>
              <border>
                <left/>
                <right/>
                <top/>
                <bottom/>
                <vertical/>
                <horizontal/>
              </border>
            </x14:dxf>
          </x14:cfRule>
          <xm:sqref>B40:O40 Q40:R40</xm:sqref>
        </x14:conditionalFormatting>
        <x14:conditionalFormatting xmlns:xm="http://schemas.microsoft.com/office/excel/2006/main">
          <x14:cfRule type="expression" priority="2" id="{B37507EC-063F-4A64-BD9A-DBA6A2705DED}">
            <xm:f>$J$25&lt;DATOS!$B$63</xm:f>
            <x14:dxf>
              <font>
                <color theme="0"/>
              </font>
            </x14:dxf>
          </x14:cfRule>
          <xm:sqref>P34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15"/>
  <sheetViews>
    <sheetView showGridLines="0" topLeftCell="I1" workbookViewId="0">
      <selection activeCell="N30" sqref="N30"/>
    </sheetView>
  </sheetViews>
  <sheetFormatPr baseColWidth="10" defaultColWidth="11.42578125" defaultRowHeight="15" x14ac:dyDescent="0.25"/>
  <cols>
    <col min="1" max="1" width="39.5703125" bestFit="1" customWidth="1"/>
    <col min="2" max="2" width="14.140625" customWidth="1"/>
    <col min="6" max="6" width="7.42578125" customWidth="1"/>
    <col min="7" max="7" width="9.42578125" bestFit="1" customWidth="1"/>
    <col min="8" max="8" width="9.5703125" bestFit="1" customWidth="1"/>
    <col min="11" max="11" width="30" bestFit="1" customWidth="1"/>
    <col min="12" max="12" width="5.5703125" customWidth="1"/>
    <col min="13" max="13" width="14.42578125" customWidth="1"/>
    <col min="14" max="15" width="15" bestFit="1" customWidth="1"/>
  </cols>
  <sheetData>
    <row r="1" spans="1:20" ht="18.75" x14ac:dyDescent="0.3">
      <c r="F1" s="16" t="s">
        <v>0</v>
      </c>
      <c r="G1" s="16"/>
      <c r="H1" s="16"/>
      <c r="I1" s="16"/>
      <c r="J1" s="16"/>
      <c r="K1" s="17"/>
      <c r="M1" s="1" t="s">
        <v>29</v>
      </c>
      <c r="N1" s="1"/>
      <c r="O1" s="1"/>
      <c r="P1" s="1"/>
      <c r="Q1" s="1"/>
      <c r="R1" s="1"/>
    </row>
    <row r="2" spans="1:20" x14ac:dyDescent="0.25">
      <c r="F2" s="2"/>
      <c r="G2" s="2"/>
      <c r="H2" s="2"/>
      <c r="I2" s="2"/>
      <c r="J2" s="2"/>
      <c r="M2" s="2"/>
      <c r="N2" s="2"/>
      <c r="O2" s="2"/>
      <c r="P2" s="2"/>
      <c r="Q2" s="2"/>
      <c r="R2" s="2"/>
    </row>
    <row r="3" spans="1:20" ht="45" x14ac:dyDescent="0.25"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  <c r="K3" s="3" t="s">
        <v>28</v>
      </c>
      <c r="L3" s="14"/>
      <c r="M3" s="12" t="s">
        <v>30</v>
      </c>
      <c r="N3" s="12" t="s">
        <v>34</v>
      </c>
      <c r="O3" s="12" t="s">
        <v>31</v>
      </c>
      <c r="P3" s="12" t="s">
        <v>32</v>
      </c>
      <c r="Q3" s="12" t="s">
        <v>33</v>
      </c>
      <c r="R3" s="12" t="s">
        <v>107</v>
      </c>
      <c r="S3" s="12" t="s">
        <v>108</v>
      </c>
      <c r="T3" s="12" t="s">
        <v>109</v>
      </c>
    </row>
    <row r="4" spans="1:20" x14ac:dyDescent="0.25">
      <c r="A4" s="8" t="s">
        <v>18</v>
      </c>
      <c r="F4" s="59" t="s">
        <v>6</v>
      </c>
      <c r="G4" s="59" t="s">
        <v>6</v>
      </c>
      <c r="H4" s="60">
        <v>2024</v>
      </c>
      <c r="I4" t="str">
        <f t="shared" ref="I4:I67" si="0">F4&amp;G4&amp;H4</f>
        <v>01012024</v>
      </c>
      <c r="J4" s="5">
        <f t="shared" ref="J4:J67" si="1">DATE(H4,G4,F4)</f>
        <v>45292</v>
      </c>
      <c r="M4" s="11">
        <v>0</v>
      </c>
      <c r="N4">
        <v>10</v>
      </c>
      <c r="O4" s="6" t="s">
        <v>110</v>
      </c>
      <c r="P4">
        <v>11</v>
      </c>
      <c r="Q4">
        <v>11</v>
      </c>
      <c r="R4" s="9">
        <v>0</v>
      </c>
      <c r="S4" s="9">
        <v>0</v>
      </c>
      <c r="T4" s="9">
        <v>0</v>
      </c>
    </row>
    <row r="5" spans="1:20" x14ac:dyDescent="0.25">
      <c r="A5" t="s">
        <v>1</v>
      </c>
      <c r="B5" s="15" t="str">
        <f>VLOOKUP('FO-GCF-01'!J7,'FO-GCF-01'!$B$73:$C$103,2,FALSE)</f>
        <v>04</v>
      </c>
      <c r="F5" s="59" t="s">
        <v>7</v>
      </c>
      <c r="G5" s="59" t="s">
        <v>6</v>
      </c>
      <c r="H5" s="60">
        <v>2024</v>
      </c>
      <c r="I5" t="str">
        <f t="shared" si="0"/>
        <v>02012024</v>
      </c>
      <c r="J5" s="5">
        <f t="shared" si="1"/>
        <v>45293</v>
      </c>
      <c r="M5" s="11">
        <v>11</v>
      </c>
      <c r="N5">
        <v>30</v>
      </c>
      <c r="O5" s="6" t="s">
        <v>124</v>
      </c>
      <c r="P5">
        <v>10</v>
      </c>
      <c r="Q5">
        <v>10</v>
      </c>
      <c r="R5" s="9">
        <v>0</v>
      </c>
      <c r="S5" s="9">
        <v>0</v>
      </c>
      <c r="T5" s="9">
        <v>0</v>
      </c>
    </row>
    <row r="6" spans="1:20" x14ac:dyDescent="0.25">
      <c r="A6" t="s">
        <v>2</v>
      </c>
      <c r="B6" s="15" t="str">
        <f>VLOOKUP('FO-GCF-01'!L7,'FO-GCF-01'!D73:E96,2,FALSE)</f>
        <v>03</v>
      </c>
      <c r="F6" s="59" t="s">
        <v>8</v>
      </c>
      <c r="G6" s="59" t="s">
        <v>6</v>
      </c>
      <c r="H6" s="60">
        <v>2024</v>
      </c>
      <c r="I6" t="str">
        <f t="shared" si="0"/>
        <v>03012024</v>
      </c>
      <c r="J6" s="5">
        <f t="shared" si="1"/>
        <v>45294</v>
      </c>
      <c r="M6" s="11">
        <v>31</v>
      </c>
      <c r="N6">
        <v>44</v>
      </c>
      <c r="O6" s="6" t="s">
        <v>125</v>
      </c>
      <c r="P6">
        <v>9</v>
      </c>
      <c r="Q6">
        <v>9</v>
      </c>
      <c r="R6" s="9">
        <v>0.25</v>
      </c>
      <c r="S6" s="9">
        <v>0</v>
      </c>
      <c r="T6" s="9">
        <v>0</v>
      </c>
    </row>
    <row r="7" spans="1:20" x14ac:dyDescent="0.25">
      <c r="A7" t="s">
        <v>3</v>
      </c>
      <c r="B7" s="15">
        <f>'FO-GCF-01'!N7</f>
        <v>2025</v>
      </c>
      <c r="F7" s="59" t="s">
        <v>9</v>
      </c>
      <c r="G7" s="59" t="s">
        <v>6</v>
      </c>
      <c r="H7" s="60">
        <v>2024</v>
      </c>
      <c r="I7" t="str">
        <f t="shared" si="0"/>
        <v>04012024</v>
      </c>
      <c r="J7" s="5">
        <f t="shared" si="1"/>
        <v>45295</v>
      </c>
      <c r="M7" s="11">
        <v>45</v>
      </c>
      <c r="N7">
        <v>50</v>
      </c>
      <c r="O7" s="6" t="s">
        <v>122</v>
      </c>
      <c r="P7">
        <v>9</v>
      </c>
      <c r="Q7">
        <v>9</v>
      </c>
      <c r="R7" s="9">
        <v>0.35</v>
      </c>
      <c r="S7" s="9">
        <v>0.35</v>
      </c>
      <c r="T7" s="81">
        <v>0.35</v>
      </c>
    </row>
    <row r="8" spans="1:20" x14ac:dyDescent="0.25">
      <c r="A8" t="s">
        <v>4</v>
      </c>
      <c r="B8" t="str">
        <f>B5&amp;B6&amp;B7</f>
        <v>04032025</v>
      </c>
      <c r="F8" s="59" t="s">
        <v>10</v>
      </c>
      <c r="G8" s="59" t="s">
        <v>6</v>
      </c>
      <c r="H8" s="60">
        <v>2024</v>
      </c>
      <c r="I8" t="str">
        <f t="shared" si="0"/>
        <v>05012024</v>
      </c>
      <c r="J8" s="5">
        <f t="shared" si="1"/>
        <v>45296</v>
      </c>
      <c r="M8" s="11">
        <v>51</v>
      </c>
      <c r="N8">
        <v>60</v>
      </c>
      <c r="O8" s="6" t="s">
        <v>111</v>
      </c>
      <c r="P8">
        <v>8</v>
      </c>
      <c r="Q8">
        <v>8</v>
      </c>
      <c r="R8" s="9">
        <v>0.4</v>
      </c>
      <c r="S8" s="9">
        <v>0.4</v>
      </c>
      <c r="T8" s="81">
        <v>0.4</v>
      </c>
    </row>
    <row r="9" spans="1:20" x14ac:dyDescent="0.25">
      <c r="A9" t="s">
        <v>18</v>
      </c>
      <c r="B9" s="5">
        <f>IF(B11&gt;B10,VLOOKUP(B8,I:J,2,FALSE),"ERROR")</f>
        <v>45720</v>
      </c>
      <c r="F9" s="59" t="s">
        <v>11</v>
      </c>
      <c r="G9" s="59" t="s">
        <v>6</v>
      </c>
      <c r="H9" s="60">
        <v>2024</v>
      </c>
      <c r="I9" t="str">
        <f t="shared" si="0"/>
        <v>06012024</v>
      </c>
      <c r="J9" s="5">
        <f t="shared" si="1"/>
        <v>45297</v>
      </c>
      <c r="M9" s="11">
        <v>61</v>
      </c>
      <c r="N9">
        <v>75</v>
      </c>
      <c r="O9" s="6" t="s">
        <v>112</v>
      </c>
      <c r="P9">
        <v>7</v>
      </c>
      <c r="Q9">
        <v>7</v>
      </c>
      <c r="R9" s="9">
        <v>0.4</v>
      </c>
      <c r="S9" s="9">
        <v>0.4</v>
      </c>
      <c r="T9" s="81">
        <v>0.4</v>
      </c>
    </row>
    <row r="10" spans="1:20" x14ac:dyDescent="0.25">
      <c r="A10" t="s">
        <v>36</v>
      </c>
      <c r="B10" s="5">
        <f>VLOOKUP(B8,I:J,2,FALSE)</f>
        <v>45720</v>
      </c>
      <c r="F10" s="59" t="s">
        <v>12</v>
      </c>
      <c r="G10" s="59" t="s">
        <v>6</v>
      </c>
      <c r="H10" s="60">
        <v>2024</v>
      </c>
      <c r="I10" t="str">
        <f t="shared" si="0"/>
        <v>07012024</v>
      </c>
      <c r="J10" s="5">
        <f t="shared" si="1"/>
        <v>45298</v>
      </c>
      <c r="M10" s="11">
        <v>76</v>
      </c>
      <c r="N10">
        <v>90</v>
      </c>
      <c r="O10" s="6" t="s">
        <v>113</v>
      </c>
      <c r="P10">
        <v>7</v>
      </c>
      <c r="Q10">
        <v>7</v>
      </c>
      <c r="R10" s="9">
        <v>0.4</v>
      </c>
      <c r="S10" s="9">
        <v>0.4</v>
      </c>
      <c r="T10" s="81">
        <v>0.4</v>
      </c>
    </row>
    <row r="11" spans="1:20" x14ac:dyDescent="0.25">
      <c r="A11" t="s">
        <v>49</v>
      </c>
      <c r="B11" s="48">
        <v>45748</v>
      </c>
      <c r="F11" s="59" t="s">
        <v>13</v>
      </c>
      <c r="G11" s="59" t="s">
        <v>6</v>
      </c>
      <c r="H11" s="60">
        <v>2024</v>
      </c>
      <c r="I11" t="str">
        <f t="shared" si="0"/>
        <v>08012024</v>
      </c>
      <c r="J11" s="5">
        <f t="shared" si="1"/>
        <v>45299</v>
      </c>
      <c r="M11" s="11">
        <v>91</v>
      </c>
      <c r="O11" s="6" t="s">
        <v>126</v>
      </c>
      <c r="P11">
        <v>0</v>
      </c>
      <c r="Q11">
        <v>0</v>
      </c>
      <c r="R11" s="9">
        <v>0</v>
      </c>
      <c r="S11" s="9">
        <v>0</v>
      </c>
      <c r="T11" s="81">
        <v>0</v>
      </c>
    </row>
    <row r="12" spans="1:20" x14ac:dyDescent="0.25">
      <c r="A12" s="8" t="s">
        <v>19</v>
      </c>
      <c r="F12" s="59" t="s">
        <v>14</v>
      </c>
      <c r="G12" s="59" t="s">
        <v>6</v>
      </c>
      <c r="H12" s="60">
        <v>2024</v>
      </c>
      <c r="I12" t="str">
        <f t="shared" si="0"/>
        <v>09012024</v>
      </c>
      <c r="J12" s="5">
        <f t="shared" si="1"/>
        <v>45300</v>
      </c>
      <c r="M12" s="11"/>
      <c r="O12" s="6"/>
      <c r="R12" s="9"/>
      <c r="S12" s="9"/>
      <c r="T12" s="81"/>
    </row>
    <row r="13" spans="1:20" x14ac:dyDescent="0.25">
      <c r="A13" t="s">
        <v>1</v>
      </c>
      <c r="B13" s="15">
        <f>VLOOKUP('FO-GCF-01'!J19,'FO-GCF-01'!B73:C103,2,FALSE)</f>
        <v>23</v>
      </c>
      <c r="F13" s="13">
        <v>10</v>
      </c>
      <c r="G13" s="59" t="s">
        <v>6</v>
      </c>
      <c r="H13" s="60">
        <v>2024</v>
      </c>
      <c r="I13" t="str">
        <f t="shared" si="0"/>
        <v>10012024</v>
      </c>
      <c r="J13" s="5">
        <f t="shared" si="1"/>
        <v>45301</v>
      </c>
    </row>
    <row r="14" spans="1:20" x14ac:dyDescent="0.25">
      <c r="A14" t="s">
        <v>2</v>
      </c>
      <c r="B14" s="15" t="str">
        <f>VLOOKUP('FO-GCF-01'!L19,'FO-GCF-01'!D73:E96,2,FALSE)</f>
        <v>01</v>
      </c>
      <c r="F14" s="13">
        <f t="shared" ref="F14:F33" si="2">F13+1</f>
        <v>11</v>
      </c>
      <c r="G14" s="59" t="s">
        <v>6</v>
      </c>
      <c r="H14" s="60">
        <v>2024</v>
      </c>
      <c r="I14" t="str">
        <f t="shared" si="0"/>
        <v>11012024</v>
      </c>
      <c r="J14" s="5">
        <f t="shared" si="1"/>
        <v>45302</v>
      </c>
    </row>
    <row r="15" spans="1:20" x14ac:dyDescent="0.25">
      <c r="A15" t="s">
        <v>3</v>
      </c>
      <c r="B15" s="15">
        <f>'FO-GCF-01'!N19</f>
        <v>2025</v>
      </c>
      <c r="F15" s="13">
        <f t="shared" si="2"/>
        <v>12</v>
      </c>
      <c r="G15" s="59" t="s">
        <v>6</v>
      </c>
      <c r="H15" s="60">
        <v>2024</v>
      </c>
      <c r="I15" t="str">
        <f t="shared" si="0"/>
        <v>12012024</v>
      </c>
      <c r="J15" s="5">
        <f t="shared" si="1"/>
        <v>45303</v>
      </c>
    </row>
    <row r="16" spans="1:20" x14ac:dyDescent="0.25">
      <c r="A16" t="s">
        <v>4</v>
      </c>
      <c r="B16" t="str">
        <f>B13&amp;B14&amp;B15</f>
        <v>23012025</v>
      </c>
      <c r="F16" s="13">
        <f t="shared" si="2"/>
        <v>13</v>
      </c>
      <c r="G16" s="59" t="s">
        <v>6</v>
      </c>
      <c r="H16" s="60">
        <v>2024</v>
      </c>
      <c r="I16" t="str">
        <f t="shared" si="0"/>
        <v>13012024</v>
      </c>
      <c r="J16" s="5">
        <f t="shared" si="1"/>
        <v>45304</v>
      </c>
    </row>
    <row r="17" spans="1:10" x14ac:dyDescent="0.25">
      <c r="A17" t="s">
        <v>19</v>
      </c>
      <c r="B17" s="5">
        <f>VLOOKUP(B16,I:J,2,FALSE)</f>
        <v>45680</v>
      </c>
      <c r="F17" s="13">
        <f t="shared" si="2"/>
        <v>14</v>
      </c>
      <c r="G17" s="59" t="s">
        <v>6</v>
      </c>
      <c r="H17" s="60">
        <v>2024</v>
      </c>
      <c r="I17" t="str">
        <f t="shared" si="0"/>
        <v>14012024</v>
      </c>
      <c r="J17" s="5">
        <f t="shared" si="1"/>
        <v>45305</v>
      </c>
    </row>
    <row r="18" spans="1:10" x14ac:dyDescent="0.25">
      <c r="F18" s="13">
        <f t="shared" si="2"/>
        <v>15</v>
      </c>
      <c r="G18" s="59" t="s">
        <v>6</v>
      </c>
      <c r="H18" s="60">
        <v>2024</v>
      </c>
      <c r="I18" t="str">
        <f t="shared" si="0"/>
        <v>15012024</v>
      </c>
      <c r="J18" s="5">
        <f t="shared" si="1"/>
        <v>45306</v>
      </c>
    </row>
    <row r="19" spans="1:10" x14ac:dyDescent="0.25">
      <c r="F19" s="13">
        <f t="shared" si="2"/>
        <v>16</v>
      </c>
      <c r="G19" s="59" t="s">
        <v>6</v>
      </c>
      <c r="H19" s="60">
        <v>2024</v>
      </c>
      <c r="I19" t="str">
        <f t="shared" si="0"/>
        <v>16012024</v>
      </c>
      <c r="J19" s="5">
        <f t="shared" si="1"/>
        <v>45307</v>
      </c>
    </row>
    <row r="20" spans="1:10" x14ac:dyDescent="0.25">
      <c r="A20" s="8"/>
      <c r="F20" s="13">
        <f t="shared" si="2"/>
        <v>17</v>
      </c>
      <c r="G20" s="59" t="s">
        <v>6</v>
      </c>
      <c r="H20" s="60">
        <v>2024</v>
      </c>
      <c r="I20" t="str">
        <f t="shared" si="0"/>
        <v>17012024</v>
      </c>
      <c r="J20" s="5">
        <f t="shared" si="1"/>
        <v>45308</v>
      </c>
    </row>
    <row r="21" spans="1:10" x14ac:dyDescent="0.25">
      <c r="B21" s="55"/>
      <c r="F21" s="13">
        <f t="shared" si="2"/>
        <v>18</v>
      </c>
      <c r="G21" s="59" t="s">
        <v>6</v>
      </c>
      <c r="H21" s="60">
        <v>2024</v>
      </c>
      <c r="I21" t="str">
        <f t="shared" si="0"/>
        <v>18012024</v>
      </c>
      <c r="J21" s="5">
        <f t="shared" si="1"/>
        <v>45309</v>
      </c>
    </row>
    <row r="22" spans="1:10" x14ac:dyDescent="0.25">
      <c r="B22" s="56"/>
      <c r="C22" s="9"/>
      <c r="F22" s="13">
        <f t="shared" si="2"/>
        <v>19</v>
      </c>
      <c r="G22" s="59" t="s">
        <v>6</v>
      </c>
      <c r="H22" s="60">
        <v>2024</v>
      </c>
      <c r="I22" t="str">
        <f t="shared" si="0"/>
        <v>19012024</v>
      </c>
      <c r="J22" s="5">
        <f t="shared" si="1"/>
        <v>45310</v>
      </c>
    </row>
    <row r="23" spans="1:10" x14ac:dyDescent="0.25">
      <c r="B23" s="10"/>
      <c r="F23" s="13">
        <f t="shared" si="2"/>
        <v>20</v>
      </c>
      <c r="G23" s="59" t="s">
        <v>6</v>
      </c>
      <c r="H23" s="60">
        <v>2024</v>
      </c>
      <c r="I23" t="str">
        <f t="shared" si="0"/>
        <v>20012024</v>
      </c>
      <c r="J23" s="5">
        <f t="shared" si="1"/>
        <v>45311</v>
      </c>
    </row>
    <row r="24" spans="1:10" x14ac:dyDescent="0.25">
      <c r="B24" s="10"/>
      <c r="F24" s="13">
        <f t="shared" si="2"/>
        <v>21</v>
      </c>
      <c r="G24" s="59" t="s">
        <v>6</v>
      </c>
      <c r="H24" s="60">
        <v>2024</v>
      </c>
      <c r="I24" t="str">
        <f t="shared" si="0"/>
        <v>21012024</v>
      </c>
      <c r="J24" s="5">
        <f t="shared" si="1"/>
        <v>45312</v>
      </c>
    </row>
    <row r="25" spans="1:10" x14ac:dyDescent="0.25">
      <c r="F25" s="13">
        <f t="shared" si="2"/>
        <v>22</v>
      </c>
      <c r="G25" s="59" t="s">
        <v>6</v>
      </c>
      <c r="H25" s="60">
        <v>2024</v>
      </c>
      <c r="I25" t="str">
        <f t="shared" si="0"/>
        <v>22012024</v>
      </c>
      <c r="J25" s="5">
        <f t="shared" si="1"/>
        <v>45313</v>
      </c>
    </row>
    <row r="26" spans="1:10" x14ac:dyDescent="0.25">
      <c r="F26" s="13">
        <f t="shared" si="2"/>
        <v>23</v>
      </c>
      <c r="G26" s="59" t="s">
        <v>6</v>
      </c>
      <c r="H26" s="60">
        <v>2024</v>
      </c>
      <c r="I26" t="str">
        <f t="shared" si="0"/>
        <v>23012024</v>
      </c>
      <c r="J26" s="5">
        <f t="shared" si="1"/>
        <v>45314</v>
      </c>
    </row>
    <row r="27" spans="1:10" x14ac:dyDescent="0.25">
      <c r="A27" s="8" t="s">
        <v>47</v>
      </c>
      <c r="F27" s="13">
        <f t="shared" si="2"/>
        <v>24</v>
      </c>
      <c r="G27" s="59" t="s">
        <v>6</v>
      </c>
      <c r="H27" s="60">
        <v>2024</v>
      </c>
      <c r="I27" t="str">
        <f t="shared" si="0"/>
        <v>24012024</v>
      </c>
      <c r="J27" s="5">
        <f t="shared" si="1"/>
        <v>45315</v>
      </c>
    </row>
    <row r="28" spans="1:10" x14ac:dyDescent="0.25">
      <c r="A28" t="s">
        <v>45</v>
      </c>
      <c r="B28" s="40">
        <f>PMT('FO-GCF-01'!J42,'FO-GCF-01'!J32,-'FO-GCF-01'!J25,,1)</f>
        <v>347869.14785471122</v>
      </c>
      <c r="F28" s="13">
        <f t="shared" si="2"/>
        <v>25</v>
      </c>
      <c r="G28" s="59" t="s">
        <v>6</v>
      </c>
      <c r="H28" s="60">
        <v>2024</v>
      </c>
      <c r="I28" t="str">
        <f t="shared" si="0"/>
        <v>25012024</v>
      </c>
      <c r="J28" s="5">
        <f t="shared" si="1"/>
        <v>45316</v>
      </c>
    </row>
    <row r="29" spans="1:10" x14ac:dyDescent="0.25">
      <c r="B29" s="58"/>
      <c r="F29" s="13">
        <f t="shared" si="2"/>
        <v>26</v>
      </c>
      <c r="G29" s="59" t="s">
        <v>6</v>
      </c>
      <c r="H29" s="60">
        <v>2024</v>
      </c>
      <c r="I29" t="str">
        <f t="shared" si="0"/>
        <v>26012024</v>
      </c>
      <c r="J29" s="5">
        <f t="shared" si="1"/>
        <v>45317</v>
      </c>
    </row>
    <row r="30" spans="1:10" x14ac:dyDescent="0.25">
      <c r="F30" s="13">
        <f t="shared" si="2"/>
        <v>27</v>
      </c>
      <c r="G30" s="59" t="s">
        <v>6</v>
      </c>
      <c r="H30" s="60">
        <v>2024</v>
      </c>
      <c r="I30" t="str">
        <f t="shared" si="0"/>
        <v>27012024</v>
      </c>
      <c r="J30" s="5">
        <f t="shared" si="1"/>
        <v>45318</v>
      </c>
    </row>
    <row r="31" spans="1:10" x14ac:dyDescent="0.25">
      <c r="A31" s="8" t="s">
        <v>48</v>
      </c>
      <c r="F31" s="13">
        <f t="shared" si="2"/>
        <v>28</v>
      </c>
      <c r="G31" s="59" t="s">
        <v>6</v>
      </c>
      <c r="H31" s="60">
        <v>2024</v>
      </c>
      <c r="I31" t="str">
        <f t="shared" si="0"/>
        <v>28012024</v>
      </c>
      <c r="J31" s="5">
        <f t="shared" si="1"/>
        <v>45319</v>
      </c>
    </row>
    <row r="32" spans="1:10" x14ac:dyDescent="0.25">
      <c r="A32" t="s">
        <v>46</v>
      </c>
      <c r="B32" s="40">
        <f>IF(B35=1,VLOOKUP('FO-GCF-01'!J23,DATOS!M4:R12,6,TRUE)*'FO-GCF-01'!J25,IF(B35=3,VLOOKUP('FO-GCF-01'!J23,DATOS!M4:T12,8,TRUE)*'FO-GCF-01'!J25,VLOOKUP('FO-GCF-01'!J23,DATOS!M4:S12,7,TRUE)*'FO-GCF-01'!J25))</f>
        <v>727906</v>
      </c>
      <c r="F32" s="13">
        <f t="shared" si="2"/>
        <v>29</v>
      </c>
      <c r="G32" s="59" t="s">
        <v>6</v>
      </c>
      <c r="H32" s="60">
        <v>2024</v>
      </c>
      <c r="I32" t="str">
        <f t="shared" si="0"/>
        <v>29012024</v>
      </c>
      <c r="J32" s="5">
        <f t="shared" si="1"/>
        <v>45320</v>
      </c>
    </row>
    <row r="33" spans="1:10" x14ac:dyDescent="0.25">
      <c r="B33" s="58"/>
      <c r="F33" s="13">
        <f t="shared" si="2"/>
        <v>30</v>
      </c>
      <c r="G33" s="59" t="s">
        <v>6</v>
      </c>
      <c r="H33" s="60">
        <v>2024</v>
      </c>
      <c r="I33" t="str">
        <f t="shared" si="0"/>
        <v>30012024</v>
      </c>
      <c r="J33" s="5">
        <f t="shared" si="1"/>
        <v>45321</v>
      </c>
    </row>
    <row r="34" spans="1:10" x14ac:dyDescent="0.25">
      <c r="A34" s="8" t="s">
        <v>114</v>
      </c>
      <c r="F34" s="13">
        <v>31</v>
      </c>
      <c r="G34" s="59" t="s">
        <v>6</v>
      </c>
      <c r="H34" s="60">
        <v>2024</v>
      </c>
      <c r="I34" t="str">
        <f t="shared" si="0"/>
        <v>31012024</v>
      </c>
      <c r="J34" s="5">
        <f t="shared" si="1"/>
        <v>45322</v>
      </c>
    </row>
    <row r="35" spans="1:10" x14ac:dyDescent="0.25">
      <c r="B35" s="79">
        <f>+IF('FO-GCF-01'!$J$25&lt;=20000000,1,IF('FO-GCF-01'!$J$25&gt;100000000,3,2))</f>
        <v>1</v>
      </c>
      <c r="F35" s="59" t="s">
        <v>6</v>
      </c>
      <c r="G35" s="59" t="s">
        <v>7</v>
      </c>
      <c r="H35" s="60">
        <v>2024</v>
      </c>
      <c r="I35" t="str">
        <f t="shared" si="0"/>
        <v>01022024</v>
      </c>
      <c r="J35" s="5">
        <f t="shared" si="1"/>
        <v>45323</v>
      </c>
    </row>
    <row r="36" spans="1:10" x14ac:dyDescent="0.25">
      <c r="B36" s="57"/>
      <c r="F36" s="59" t="s">
        <v>7</v>
      </c>
      <c r="G36" s="59" t="s">
        <v>7</v>
      </c>
      <c r="H36" s="60">
        <v>2024</v>
      </c>
      <c r="I36" t="str">
        <f t="shared" si="0"/>
        <v>02022024</v>
      </c>
      <c r="J36" s="5">
        <f t="shared" si="1"/>
        <v>45324</v>
      </c>
    </row>
    <row r="37" spans="1:10" x14ac:dyDescent="0.25">
      <c r="A37" t="s">
        <v>54</v>
      </c>
      <c r="B37" s="40">
        <f>IF('FO-GCF-01'!J25&gt;DATOS!B36,'FO-GCF-01'!J25*VLOOKUP('FO-GCF-01'!J23,DATOS!M4:S12,7,TRUE),0)</f>
        <v>0</v>
      </c>
      <c r="F37" s="59" t="s">
        <v>8</v>
      </c>
      <c r="G37" s="59" t="s">
        <v>7</v>
      </c>
      <c r="H37" s="60">
        <v>2024</v>
      </c>
      <c r="I37" t="str">
        <f t="shared" si="0"/>
        <v>03022024</v>
      </c>
      <c r="J37" s="5">
        <f t="shared" si="1"/>
        <v>45325</v>
      </c>
    </row>
    <row r="38" spans="1:10" x14ac:dyDescent="0.25">
      <c r="B38" s="10"/>
      <c r="F38" s="59" t="s">
        <v>9</v>
      </c>
      <c r="G38" s="59" t="s">
        <v>7</v>
      </c>
      <c r="H38" s="60">
        <v>2024</v>
      </c>
      <c r="I38" t="str">
        <f t="shared" si="0"/>
        <v>04022024</v>
      </c>
      <c r="J38" s="5">
        <f t="shared" si="1"/>
        <v>45326</v>
      </c>
    </row>
    <row r="39" spans="1:10" x14ac:dyDescent="0.25">
      <c r="F39" s="59" t="s">
        <v>10</v>
      </c>
      <c r="G39" s="59" t="s">
        <v>7</v>
      </c>
      <c r="H39" s="60">
        <v>2024</v>
      </c>
      <c r="I39" t="str">
        <f t="shared" si="0"/>
        <v>05022024</v>
      </c>
      <c r="J39" s="5">
        <f t="shared" si="1"/>
        <v>45327</v>
      </c>
    </row>
    <row r="40" spans="1:10" x14ac:dyDescent="0.25">
      <c r="F40" s="59" t="s">
        <v>11</v>
      </c>
      <c r="G40" s="59" t="s">
        <v>7</v>
      </c>
      <c r="H40" s="60">
        <v>2024</v>
      </c>
      <c r="I40" t="str">
        <f t="shared" si="0"/>
        <v>06022024</v>
      </c>
      <c r="J40" s="5">
        <f t="shared" si="1"/>
        <v>45328</v>
      </c>
    </row>
    <row r="41" spans="1:10" x14ac:dyDescent="0.25">
      <c r="F41" s="59" t="s">
        <v>12</v>
      </c>
      <c r="G41" s="59" t="s">
        <v>7</v>
      </c>
      <c r="H41" s="60">
        <v>2024</v>
      </c>
      <c r="I41" t="str">
        <f t="shared" si="0"/>
        <v>07022024</v>
      </c>
      <c r="J41" s="5">
        <f t="shared" si="1"/>
        <v>45329</v>
      </c>
    </row>
    <row r="42" spans="1:10" x14ac:dyDescent="0.25">
      <c r="A42" s="8" t="s">
        <v>22</v>
      </c>
      <c r="F42" s="59" t="s">
        <v>13</v>
      </c>
      <c r="G42" s="59" t="s">
        <v>7</v>
      </c>
      <c r="H42" s="60">
        <v>2024</v>
      </c>
      <c r="I42" t="str">
        <f t="shared" si="0"/>
        <v>08022024</v>
      </c>
      <c r="J42" s="5">
        <f t="shared" si="1"/>
        <v>45330</v>
      </c>
    </row>
    <row r="43" spans="1:10" x14ac:dyDescent="0.25">
      <c r="A43" t="s">
        <v>20</v>
      </c>
      <c r="B43" s="15"/>
      <c r="F43" s="59" t="s">
        <v>14</v>
      </c>
      <c r="G43" s="59" t="s">
        <v>7</v>
      </c>
      <c r="H43" s="60">
        <v>2024</v>
      </c>
      <c r="I43" t="str">
        <f t="shared" si="0"/>
        <v>09022024</v>
      </c>
      <c r="J43" s="5">
        <f t="shared" si="1"/>
        <v>45331</v>
      </c>
    </row>
    <row r="44" spans="1:10" x14ac:dyDescent="0.25">
      <c r="A44" t="s">
        <v>21</v>
      </c>
      <c r="B44" s="15"/>
      <c r="F44" s="13">
        <v>10</v>
      </c>
      <c r="G44" s="59" t="s">
        <v>7</v>
      </c>
      <c r="H44" s="60">
        <v>2024</v>
      </c>
      <c r="I44" t="str">
        <f t="shared" si="0"/>
        <v>10022024</v>
      </c>
      <c r="J44" s="5">
        <f t="shared" si="1"/>
        <v>45332</v>
      </c>
    </row>
    <row r="45" spans="1:10" x14ac:dyDescent="0.25">
      <c r="F45" s="13">
        <f t="shared" ref="F45:F62" si="3">F44+1</f>
        <v>11</v>
      </c>
      <c r="G45" s="59" t="s">
        <v>7</v>
      </c>
      <c r="H45" s="60">
        <v>2024</v>
      </c>
      <c r="I45" t="str">
        <f t="shared" si="0"/>
        <v>11022024</v>
      </c>
      <c r="J45" s="5">
        <f t="shared" si="1"/>
        <v>45333</v>
      </c>
    </row>
    <row r="46" spans="1:10" x14ac:dyDescent="0.25">
      <c r="F46" s="13">
        <f t="shared" si="3"/>
        <v>12</v>
      </c>
      <c r="G46" s="59" t="s">
        <v>7</v>
      </c>
      <c r="H46" s="60">
        <v>2024</v>
      </c>
      <c r="I46" t="str">
        <f t="shared" si="0"/>
        <v>12022024</v>
      </c>
      <c r="J46" s="5">
        <f t="shared" si="1"/>
        <v>45334</v>
      </c>
    </row>
    <row r="47" spans="1:10" x14ac:dyDescent="0.25">
      <c r="A47" s="8" t="s">
        <v>37</v>
      </c>
      <c r="F47" s="13">
        <f t="shared" si="3"/>
        <v>13</v>
      </c>
      <c r="G47" s="59" t="s">
        <v>7</v>
      </c>
      <c r="H47" s="60">
        <v>2024</v>
      </c>
      <c r="I47" t="str">
        <f t="shared" si="0"/>
        <v>13022024</v>
      </c>
      <c r="J47" s="5">
        <f t="shared" si="1"/>
        <v>45335</v>
      </c>
    </row>
    <row r="48" spans="1:10" x14ac:dyDescent="0.25">
      <c r="A48" t="s">
        <v>41</v>
      </c>
      <c r="B48" t="s">
        <v>38</v>
      </c>
      <c r="F48" s="13">
        <f t="shared" si="3"/>
        <v>14</v>
      </c>
      <c r="G48" s="59" t="s">
        <v>7</v>
      </c>
      <c r="H48" s="60">
        <v>2024</v>
      </c>
      <c r="I48" t="str">
        <f t="shared" si="0"/>
        <v>14022024</v>
      </c>
      <c r="J48" s="5">
        <f t="shared" si="1"/>
        <v>45336</v>
      </c>
    </row>
    <row r="49" spans="1:10" x14ac:dyDescent="0.25">
      <c r="B49" t="s">
        <v>42</v>
      </c>
      <c r="F49" s="13">
        <f t="shared" si="3"/>
        <v>15</v>
      </c>
      <c r="G49" s="59" t="s">
        <v>7</v>
      </c>
      <c r="H49" s="60">
        <v>2024</v>
      </c>
      <c r="I49" t="str">
        <f t="shared" si="0"/>
        <v>15022024</v>
      </c>
      <c r="J49" s="5">
        <f t="shared" si="1"/>
        <v>45337</v>
      </c>
    </row>
    <row r="50" spans="1:10" x14ac:dyDescent="0.25">
      <c r="B50" t="s">
        <v>39</v>
      </c>
      <c r="F50" s="13">
        <f t="shared" si="3"/>
        <v>16</v>
      </c>
      <c r="G50" s="59" t="s">
        <v>7</v>
      </c>
      <c r="H50" s="60">
        <v>2024</v>
      </c>
      <c r="I50" t="str">
        <f t="shared" si="0"/>
        <v>16022024</v>
      </c>
      <c r="J50" s="5">
        <f t="shared" si="1"/>
        <v>45338</v>
      </c>
    </row>
    <row r="51" spans="1:10" x14ac:dyDescent="0.25">
      <c r="B51" t="s">
        <v>40</v>
      </c>
      <c r="F51" s="13">
        <f t="shared" si="3"/>
        <v>17</v>
      </c>
      <c r="G51" s="59" t="s">
        <v>7</v>
      </c>
      <c r="H51" s="60">
        <v>2024</v>
      </c>
      <c r="I51" t="str">
        <f t="shared" si="0"/>
        <v>17022024</v>
      </c>
      <c r="J51" s="5">
        <f t="shared" si="1"/>
        <v>45339</v>
      </c>
    </row>
    <row r="52" spans="1:10" x14ac:dyDescent="0.25">
      <c r="B52" t="s">
        <v>43</v>
      </c>
      <c r="F52" s="13">
        <f t="shared" si="3"/>
        <v>18</v>
      </c>
      <c r="G52" s="59" t="s">
        <v>7</v>
      </c>
      <c r="H52" s="60">
        <v>2024</v>
      </c>
      <c r="I52" t="str">
        <f t="shared" si="0"/>
        <v>18022024</v>
      </c>
      <c r="J52" s="5">
        <f t="shared" si="1"/>
        <v>45340</v>
      </c>
    </row>
    <row r="53" spans="1:10" x14ac:dyDescent="0.25">
      <c r="B53">
        <f>IF('FO-GCF-01'!J32&gt;'FO-GCF-01'!W32,"",VLOOKUP('FO-GCF-01'!J23,DATOS!M3:N10,2,TRUE)-'FO-GCF-01'!J23)</f>
        <v>4</v>
      </c>
      <c r="F53" s="13">
        <f t="shared" si="3"/>
        <v>19</v>
      </c>
      <c r="G53" s="59" t="s">
        <v>7</v>
      </c>
      <c r="H53" s="60">
        <v>2024</v>
      </c>
      <c r="I53" t="str">
        <f t="shared" si="0"/>
        <v>19022024</v>
      </c>
      <c r="J53" s="5">
        <f t="shared" si="1"/>
        <v>45341</v>
      </c>
    </row>
    <row r="54" spans="1:10" x14ac:dyDescent="0.25">
      <c r="A54" t="s">
        <v>36</v>
      </c>
      <c r="B54" s="42">
        <f>IF(AND(B53&gt;2,'FO-GCF-01'!J23&gt;45,'FO-GCF-01'!J23&lt;91),B9+2,DATOS!B9+DATOS!B53)</f>
        <v>45724</v>
      </c>
      <c r="F54" s="13">
        <f t="shared" si="3"/>
        <v>20</v>
      </c>
      <c r="G54" s="59" t="s">
        <v>7</v>
      </c>
      <c r="H54" s="60">
        <v>2024</v>
      </c>
      <c r="I54" t="str">
        <f t="shared" si="0"/>
        <v>20022024</v>
      </c>
      <c r="J54" s="5">
        <f t="shared" si="1"/>
        <v>45342</v>
      </c>
    </row>
    <row r="55" spans="1:10" x14ac:dyDescent="0.25">
      <c r="F55" s="13">
        <f t="shared" si="3"/>
        <v>21</v>
      </c>
      <c r="G55" s="59" t="s">
        <v>7</v>
      </c>
      <c r="H55" s="60">
        <v>2024</v>
      </c>
      <c r="I55" t="str">
        <f t="shared" si="0"/>
        <v>21022024</v>
      </c>
      <c r="J55" s="5">
        <f t="shared" si="1"/>
        <v>45343</v>
      </c>
    </row>
    <row r="56" spans="1:10" x14ac:dyDescent="0.25">
      <c r="F56" s="13">
        <f t="shared" si="3"/>
        <v>22</v>
      </c>
      <c r="G56" s="59" t="s">
        <v>7</v>
      </c>
      <c r="H56" s="60">
        <v>2024</v>
      </c>
      <c r="I56" t="str">
        <f t="shared" si="0"/>
        <v>22022024</v>
      </c>
      <c r="J56" s="5">
        <f t="shared" si="1"/>
        <v>45344</v>
      </c>
    </row>
    <row r="57" spans="1:10" x14ac:dyDescent="0.25">
      <c r="F57" s="13">
        <f t="shared" si="3"/>
        <v>23</v>
      </c>
      <c r="G57" s="59" t="s">
        <v>7</v>
      </c>
      <c r="H57" s="60">
        <v>2024</v>
      </c>
      <c r="I57" t="str">
        <f t="shared" si="0"/>
        <v>23022024</v>
      </c>
      <c r="J57" s="5">
        <f t="shared" si="1"/>
        <v>45345</v>
      </c>
    </row>
    <row r="58" spans="1:10" x14ac:dyDescent="0.25">
      <c r="F58" s="13">
        <f t="shared" si="3"/>
        <v>24</v>
      </c>
      <c r="G58" s="59" t="s">
        <v>7</v>
      </c>
      <c r="H58" s="60">
        <v>2024</v>
      </c>
      <c r="I58" t="str">
        <f t="shared" si="0"/>
        <v>24022024</v>
      </c>
      <c r="J58" s="5">
        <f t="shared" si="1"/>
        <v>45346</v>
      </c>
    </row>
    <row r="59" spans="1:10" x14ac:dyDescent="0.25">
      <c r="F59" s="13">
        <f t="shared" si="3"/>
        <v>25</v>
      </c>
      <c r="G59" s="59" t="s">
        <v>7</v>
      </c>
      <c r="H59" s="60">
        <v>2024</v>
      </c>
      <c r="I59" t="str">
        <f t="shared" si="0"/>
        <v>25022024</v>
      </c>
      <c r="J59" s="5">
        <f t="shared" si="1"/>
        <v>45347</v>
      </c>
    </row>
    <row r="60" spans="1:10" x14ac:dyDescent="0.25">
      <c r="A60" s="15" t="s">
        <v>120</v>
      </c>
      <c r="F60" s="13">
        <f t="shared" si="3"/>
        <v>26</v>
      </c>
      <c r="G60" s="59" t="s">
        <v>7</v>
      </c>
      <c r="H60" s="60">
        <v>2024</v>
      </c>
      <c r="I60" t="str">
        <f t="shared" si="0"/>
        <v>26022024</v>
      </c>
      <c r="J60" s="5">
        <f t="shared" si="1"/>
        <v>45348</v>
      </c>
    </row>
    <row r="61" spans="1:10" x14ac:dyDescent="0.25">
      <c r="A61" t="s">
        <v>117</v>
      </c>
      <c r="B61">
        <v>6000</v>
      </c>
      <c r="F61" s="13">
        <f t="shared" si="3"/>
        <v>27</v>
      </c>
      <c r="G61" s="59" t="s">
        <v>7</v>
      </c>
      <c r="H61" s="60">
        <v>2024</v>
      </c>
      <c r="I61" t="str">
        <f t="shared" si="0"/>
        <v>27022024</v>
      </c>
      <c r="J61" s="5">
        <f t="shared" si="1"/>
        <v>45349</v>
      </c>
    </row>
    <row r="62" spans="1:10" x14ac:dyDescent="0.25">
      <c r="A62" t="s">
        <v>118</v>
      </c>
      <c r="B62">
        <v>49799</v>
      </c>
      <c r="F62" s="13">
        <f t="shared" si="3"/>
        <v>28</v>
      </c>
      <c r="G62" s="59" t="s">
        <v>7</v>
      </c>
      <c r="H62" s="60">
        <v>2024</v>
      </c>
      <c r="I62" t="str">
        <f t="shared" si="0"/>
        <v>28022024</v>
      </c>
      <c r="J62" s="5">
        <f t="shared" si="1"/>
        <v>45350</v>
      </c>
    </row>
    <row r="63" spans="1:10" x14ac:dyDescent="0.25">
      <c r="A63" t="s">
        <v>119</v>
      </c>
      <c r="B63" s="82">
        <f>+B62*B61</f>
        <v>298794000</v>
      </c>
      <c r="F63" s="13">
        <v>29</v>
      </c>
      <c r="G63" s="59" t="s">
        <v>7</v>
      </c>
      <c r="H63" s="60">
        <v>2024</v>
      </c>
      <c r="I63" t="str">
        <f t="shared" si="0"/>
        <v>29022024</v>
      </c>
      <c r="J63" s="5">
        <f t="shared" si="1"/>
        <v>45351</v>
      </c>
    </row>
    <row r="64" spans="1:10" x14ac:dyDescent="0.25">
      <c r="F64" s="59" t="s">
        <v>6</v>
      </c>
      <c r="G64" s="59" t="s">
        <v>8</v>
      </c>
      <c r="H64" s="60">
        <v>2024</v>
      </c>
      <c r="I64" t="str">
        <f t="shared" si="0"/>
        <v>01032024</v>
      </c>
      <c r="J64" s="5">
        <f t="shared" si="1"/>
        <v>45352</v>
      </c>
    </row>
    <row r="65" spans="6:10" x14ac:dyDescent="0.25">
      <c r="F65" s="59" t="s">
        <v>7</v>
      </c>
      <c r="G65" s="59" t="s">
        <v>8</v>
      </c>
      <c r="H65" s="60">
        <v>2024</v>
      </c>
      <c r="I65" t="str">
        <f t="shared" si="0"/>
        <v>02032024</v>
      </c>
      <c r="J65" s="5">
        <f t="shared" si="1"/>
        <v>45353</v>
      </c>
    </row>
    <row r="66" spans="6:10" x14ac:dyDescent="0.25">
      <c r="F66" s="59" t="s">
        <v>8</v>
      </c>
      <c r="G66" s="59" t="s">
        <v>8</v>
      </c>
      <c r="H66" s="60">
        <v>2024</v>
      </c>
      <c r="I66" t="str">
        <f t="shared" si="0"/>
        <v>03032024</v>
      </c>
      <c r="J66" s="5">
        <f t="shared" si="1"/>
        <v>45354</v>
      </c>
    </row>
    <row r="67" spans="6:10" x14ac:dyDescent="0.25">
      <c r="F67" s="59" t="s">
        <v>9</v>
      </c>
      <c r="G67" s="59" t="s">
        <v>8</v>
      </c>
      <c r="H67" s="60">
        <v>2024</v>
      </c>
      <c r="I67" t="str">
        <f t="shared" si="0"/>
        <v>04032024</v>
      </c>
      <c r="J67" s="5">
        <f t="shared" si="1"/>
        <v>45355</v>
      </c>
    </row>
    <row r="68" spans="6:10" x14ac:dyDescent="0.25">
      <c r="F68" s="59" t="s">
        <v>10</v>
      </c>
      <c r="G68" s="59" t="s">
        <v>8</v>
      </c>
      <c r="H68" s="60">
        <v>2024</v>
      </c>
      <c r="I68" t="str">
        <f t="shared" ref="I68:I132" si="4">F68&amp;G68&amp;H68</f>
        <v>05032024</v>
      </c>
      <c r="J68" s="5">
        <f t="shared" ref="J68:J132" si="5">DATE(H68,G68,F68)</f>
        <v>45356</v>
      </c>
    </row>
    <row r="69" spans="6:10" x14ac:dyDescent="0.25">
      <c r="F69" s="59" t="s">
        <v>11</v>
      </c>
      <c r="G69" s="59" t="s">
        <v>8</v>
      </c>
      <c r="H69" s="60">
        <v>2024</v>
      </c>
      <c r="I69" t="str">
        <f t="shared" si="4"/>
        <v>06032024</v>
      </c>
      <c r="J69" s="5">
        <f t="shared" si="5"/>
        <v>45357</v>
      </c>
    </row>
    <row r="70" spans="6:10" x14ac:dyDescent="0.25">
      <c r="F70" s="59" t="s">
        <v>12</v>
      </c>
      <c r="G70" s="59" t="s">
        <v>8</v>
      </c>
      <c r="H70" s="60">
        <v>2024</v>
      </c>
      <c r="I70" t="str">
        <f t="shared" si="4"/>
        <v>07032024</v>
      </c>
      <c r="J70" s="5">
        <f t="shared" si="5"/>
        <v>45358</v>
      </c>
    </row>
    <row r="71" spans="6:10" x14ac:dyDescent="0.25">
      <c r="F71" s="59" t="s">
        <v>13</v>
      </c>
      <c r="G71" s="59" t="s">
        <v>8</v>
      </c>
      <c r="H71" s="60">
        <v>2024</v>
      </c>
      <c r="I71" t="str">
        <f t="shared" si="4"/>
        <v>08032024</v>
      </c>
      <c r="J71" s="5">
        <f t="shared" si="5"/>
        <v>45359</v>
      </c>
    </row>
    <row r="72" spans="6:10" x14ac:dyDescent="0.25">
      <c r="F72" s="59" t="s">
        <v>14</v>
      </c>
      <c r="G72" s="59" t="s">
        <v>8</v>
      </c>
      <c r="H72" s="60">
        <v>2024</v>
      </c>
      <c r="I72" t="str">
        <f t="shared" si="4"/>
        <v>09032024</v>
      </c>
      <c r="J72" s="5">
        <f t="shared" si="5"/>
        <v>45360</v>
      </c>
    </row>
    <row r="73" spans="6:10" x14ac:dyDescent="0.25">
      <c r="F73" s="13">
        <v>10</v>
      </c>
      <c r="G73" s="59" t="s">
        <v>8</v>
      </c>
      <c r="H73" s="60">
        <v>2024</v>
      </c>
      <c r="I73" t="str">
        <f t="shared" si="4"/>
        <v>10032024</v>
      </c>
      <c r="J73" s="5">
        <f t="shared" si="5"/>
        <v>45361</v>
      </c>
    </row>
    <row r="74" spans="6:10" x14ac:dyDescent="0.25">
      <c r="F74" s="13">
        <f t="shared" ref="F74:F94" si="6">F73+1</f>
        <v>11</v>
      </c>
      <c r="G74" s="59" t="s">
        <v>8</v>
      </c>
      <c r="H74" s="60">
        <v>2024</v>
      </c>
      <c r="I74" t="str">
        <f t="shared" si="4"/>
        <v>11032024</v>
      </c>
      <c r="J74" s="5">
        <f t="shared" si="5"/>
        <v>45362</v>
      </c>
    </row>
    <row r="75" spans="6:10" x14ac:dyDescent="0.25">
      <c r="F75" s="13">
        <f t="shared" si="6"/>
        <v>12</v>
      </c>
      <c r="G75" s="59" t="s">
        <v>8</v>
      </c>
      <c r="H75" s="60">
        <v>2024</v>
      </c>
      <c r="I75" t="str">
        <f t="shared" si="4"/>
        <v>12032024</v>
      </c>
      <c r="J75" s="5">
        <f t="shared" si="5"/>
        <v>45363</v>
      </c>
    </row>
    <row r="76" spans="6:10" x14ac:dyDescent="0.25">
      <c r="F76" s="13">
        <f t="shared" si="6"/>
        <v>13</v>
      </c>
      <c r="G76" s="59" t="s">
        <v>8</v>
      </c>
      <c r="H76" s="60">
        <v>2024</v>
      </c>
      <c r="I76" t="str">
        <f t="shared" si="4"/>
        <v>13032024</v>
      </c>
      <c r="J76" s="5">
        <f t="shared" si="5"/>
        <v>45364</v>
      </c>
    </row>
    <row r="77" spans="6:10" x14ac:dyDescent="0.25">
      <c r="F77" s="13">
        <f t="shared" si="6"/>
        <v>14</v>
      </c>
      <c r="G77" s="59" t="s">
        <v>8</v>
      </c>
      <c r="H77" s="60">
        <v>2024</v>
      </c>
      <c r="I77" t="str">
        <f t="shared" si="4"/>
        <v>14032024</v>
      </c>
      <c r="J77" s="5">
        <f t="shared" si="5"/>
        <v>45365</v>
      </c>
    </row>
    <row r="78" spans="6:10" x14ac:dyDescent="0.25">
      <c r="F78" s="13">
        <f t="shared" si="6"/>
        <v>15</v>
      </c>
      <c r="G78" s="59" t="s">
        <v>8</v>
      </c>
      <c r="H78" s="60">
        <v>2024</v>
      </c>
      <c r="I78" t="str">
        <f t="shared" si="4"/>
        <v>15032024</v>
      </c>
      <c r="J78" s="5">
        <f t="shared" si="5"/>
        <v>45366</v>
      </c>
    </row>
    <row r="79" spans="6:10" x14ac:dyDescent="0.25">
      <c r="F79" s="13">
        <f t="shared" si="6"/>
        <v>16</v>
      </c>
      <c r="G79" s="59" t="s">
        <v>8</v>
      </c>
      <c r="H79" s="60">
        <v>2024</v>
      </c>
      <c r="I79" t="str">
        <f t="shared" si="4"/>
        <v>16032024</v>
      </c>
      <c r="J79" s="5">
        <f t="shared" si="5"/>
        <v>45367</v>
      </c>
    </row>
    <row r="80" spans="6:10" x14ac:dyDescent="0.25">
      <c r="F80" s="13">
        <f t="shared" si="6"/>
        <v>17</v>
      </c>
      <c r="G80" s="59" t="s">
        <v>8</v>
      </c>
      <c r="H80" s="60">
        <v>2024</v>
      </c>
      <c r="I80" t="str">
        <f t="shared" si="4"/>
        <v>17032024</v>
      </c>
      <c r="J80" s="5">
        <f t="shared" si="5"/>
        <v>45368</v>
      </c>
    </row>
    <row r="81" spans="6:10" x14ac:dyDescent="0.25">
      <c r="F81" s="13">
        <f t="shared" si="6"/>
        <v>18</v>
      </c>
      <c r="G81" s="59" t="s">
        <v>8</v>
      </c>
      <c r="H81" s="60">
        <v>2024</v>
      </c>
      <c r="I81" t="str">
        <f t="shared" si="4"/>
        <v>18032024</v>
      </c>
      <c r="J81" s="5">
        <f t="shared" si="5"/>
        <v>45369</v>
      </c>
    </row>
    <row r="82" spans="6:10" x14ac:dyDescent="0.25">
      <c r="F82" s="13">
        <f t="shared" si="6"/>
        <v>19</v>
      </c>
      <c r="G82" s="59" t="s">
        <v>8</v>
      </c>
      <c r="H82" s="60">
        <v>2024</v>
      </c>
      <c r="I82" t="str">
        <f t="shared" si="4"/>
        <v>19032024</v>
      </c>
      <c r="J82" s="5">
        <f t="shared" si="5"/>
        <v>45370</v>
      </c>
    </row>
    <row r="83" spans="6:10" x14ac:dyDescent="0.25">
      <c r="F83" s="13">
        <f t="shared" si="6"/>
        <v>20</v>
      </c>
      <c r="G83" s="59" t="s">
        <v>8</v>
      </c>
      <c r="H83" s="60">
        <v>2024</v>
      </c>
      <c r="I83" t="str">
        <f t="shared" si="4"/>
        <v>20032024</v>
      </c>
      <c r="J83" s="5">
        <f t="shared" si="5"/>
        <v>45371</v>
      </c>
    </row>
    <row r="84" spans="6:10" x14ac:dyDescent="0.25">
      <c r="F84" s="13">
        <f t="shared" si="6"/>
        <v>21</v>
      </c>
      <c r="G84" s="59" t="s">
        <v>8</v>
      </c>
      <c r="H84" s="60">
        <v>2024</v>
      </c>
      <c r="I84" t="str">
        <f t="shared" si="4"/>
        <v>21032024</v>
      </c>
      <c r="J84" s="5">
        <f t="shared" si="5"/>
        <v>45372</v>
      </c>
    </row>
    <row r="85" spans="6:10" x14ac:dyDescent="0.25">
      <c r="F85" s="13">
        <f t="shared" si="6"/>
        <v>22</v>
      </c>
      <c r="G85" s="59" t="s">
        <v>8</v>
      </c>
      <c r="H85" s="60">
        <v>2024</v>
      </c>
      <c r="I85" t="str">
        <f t="shared" si="4"/>
        <v>22032024</v>
      </c>
      <c r="J85" s="5">
        <f t="shared" si="5"/>
        <v>45373</v>
      </c>
    </row>
    <row r="86" spans="6:10" x14ac:dyDescent="0.25">
      <c r="F86" s="13">
        <f t="shared" si="6"/>
        <v>23</v>
      </c>
      <c r="G86" s="59" t="s">
        <v>8</v>
      </c>
      <c r="H86" s="60">
        <v>2024</v>
      </c>
      <c r="I86" t="str">
        <f t="shared" si="4"/>
        <v>23032024</v>
      </c>
      <c r="J86" s="5">
        <f t="shared" si="5"/>
        <v>45374</v>
      </c>
    </row>
    <row r="87" spans="6:10" x14ac:dyDescent="0.25">
      <c r="F87" s="13">
        <f t="shared" si="6"/>
        <v>24</v>
      </c>
      <c r="G87" s="59" t="s">
        <v>8</v>
      </c>
      <c r="H87" s="60">
        <v>2024</v>
      </c>
      <c r="I87" t="str">
        <f t="shared" si="4"/>
        <v>24032024</v>
      </c>
      <c r="J87" s="5">
        <f t="shared" si="5"/>
        <v>45375</v>
      </c>
    </row>
    <row r="88" spans="6:10" x14ac:dyDescent="0.25">
      <c r="F88" s="13">
        <f t="shared" si="6"/>
        <v>25</v>
      </c>
      <c r="G88" s="59" t="s">
        <v>8</v>
      </c>
      <c r="H88" s="60">
        <v>2024</v>
      </c>
      <c r="I88" t="str">
        <f t="shared" si="4"/>
        <v>25032024</v>
      </c>
      <c r="J88" s="5">
        <f t="shared" si="5"/>
        <v>45376</v>
      </c>
    </row>
    <row r="89" spans="6:10" x14ac:dyDescent="0.25">
      <c r="F89" s="13">
        <f t="shared" si="6"/>
        <v>26</v>
      </c>
      <c r="G89" s="59" t="s">
        <v>8</v>
      </c>
      <c r="H89" s="60">
        <v>2024</v>
      </c>
      <c r="I89" t="str">
        <f t="shared" si="4"/>
        <v>26032024</v>
      </c>
      <c r="J89" s="5">
        <f t="shared" si="5"/>
        <v>45377</v>
      </c>
    </row>
    <row r="90" spans="6:10" x14ac:dyDescent="0.25">
      <c r="F90" s="13">
        <f t="shared" si="6"/>
        <v>27</v>
      </c>
      <c r="G90" s="59" t="s">
        <v>8</v>
      </c>
      <c r="H90" s="60">
        <v>2024</v>
      </c>
      <c r="I90" t="str">
        <f t="shared" si="4"/>
        <v>27032024</v>
      </c>
      <c r="J90" s="5">
        <f t="shared" si="5"/>
        <v>45378</v>
      </c>
    </row>
    <row r="91" spans="6:10" x14ac:dyDescent="0.25">
      <c r="F91" s="13">
        <f t="shared" si="6"/>
        <v>28</v>
      </c>
      <c r="G91" s="59" t="s">
        <v>8</v>
      </c>
      <c r="H91" s="60">
        <v>2024</v>
      </c>
      <c r="I91" t="str">
        <f t="shared" si="4"/>
        <v>28032024</v>
      </c>
      <c r="J91" s="5">
        <f t="shared" si="5"/>
        <v>45379</v>
      </c>
    </row>
    <row r="92" spans="6:10" x14ac:dyDescent="0.25">
      <c r="F92" s="13">
        <f t="shared" si="6"/>
        <v>29</v>
      </c>
      <c r="G92" s="59" t="s">
        <v>8</v>
      </c>
      <c r="H92" s="60">
        <v>2024</v>
      </c>
      <c r="I92" t="str">
        <f t="shared" si="4"/>
        <v>29032024</v>
      </c>
      <c r="J92" s="5">
        <f t="shared" si="5"/>
        <v>45380</v>
      </c>
    </row>
    <row r="93" spans="6:10" x14ac:dyDescent="0.25">
      <c r="F93" s="13">
        <f t="shared" si="6"/>
        <v>30</v>
      </c>
      <c r="G93" s="59" t="s">
        <v>8</v>
      </c>
      <c r="H93" s="60">
        <v>2024</v>
      </c>
      <c r="I93" t="str">
        <f t="shared" si="4"/>
        <v>30032024</v>
      </c>
      <c r="J93" s="5">
        <f t="shared" si="5"/>
        <v>45381</v>
      </c>
    </row>
    <row r="94" spans="6:10" x14ac:dyDescent="0.25">
      <c r="F94" s="13">
        <f t="shared" si="6"/>
        <v>31</v>
      </c>
      <c r="G94" s="59" t="s">
        <v>8</v>
      </c>
      <c r="H94" s="60">
        <v>2024</v>
      </c>
      <c r="I94" t="str">
        <f t="shared" si="4"/>
        <v>31032024</v>
      </c>
      <c r="J94" s="5">
        <f t="shared" si="5"/>
        <v>45382</v>
      </c>
    </row>
    <row r="95" spans="6:10" x14ac:dyDescent="0.25">
      <c r="F95" s="59" t="s">
        <v>6</v>
      </c>
      <c r="G95" s="59" t="s">
        <v>9</v>
      </c>
      <c r="H95" s="60">
        <v>2024</v>
      </c>
      <c r="I95" t="str">
        <f t="shared" si="4"/>
        <v>01042024</v>
      </c>
      <c r="J95" s="5">
        <f t="shared" si="5"/>
        <v>45383</v>
      </c>
    </row>
    <row r="96" spans="6:10" x14ac:dyDescent="0.25">
      <c r="F96" s="59" t="s">
        <v>7</v>
      </c>
      <c r="G96" s="59" t="s">
        <v>9</v>
      </c>
      <c r="H96" s="60">
        <v>2024</v>
      </c>
      <c r="I96" t="str">
        <f t="shared" si="4"/>
        <v>02042024</v>
      </c>
      <c r="J96" s="5">
        <f t="shared" si="5"/>
        <v>45384</v>
      </c>
    </row>
    <row r="97" spans="6:10" x14ac:dyDescent="0.25">
      <c r="F97" s="59" t="s">
        <v>8</v>
      </c>
      <c r="G97" s="59" t="s">
        <v>9</v>
      </c>
      <c r="H97" s="60">
        <v>2024</v>
      </c>
      <c r="I97" t="str">
        <f t="shared" si="4"/>
        <v>03042024</v>
      </c>
      <c r="J97" s="5">
        <f t="shared" si="5"/>
        <v>45385</v>
      </c>
    </row>
    <row r="98" spans="6:10" x14ac:dyDescent="0.25">
      <c r="F98" s="59" t="s">
        <v>9</v>
      </c>
      <c r="G98" s="59" t="s">
        <v>9</v>
      </c>
      <c r="H98" s="60">
        <v>2024</v>
      </c>
      <c r="I98" t="str">
        <f t="shared" si="4"/>
        <v>04042024</v>
      </c>
      <c r="J98" s="5">
        <f t="shared" si="5"/>
        <v>45386</v>
      </c>
    </row>
    <row r="99" spans="6:10" x14ac:dyDescent="0.25">
      <c r="F99" s="59" t="s">
        <v>10</v>
      </c>
      <c r="G99" s="59" t="s">
        <v>9</v>
      </c>
      <c r="H99" s="60">
        <v>2024</v>
      </c>
      <c r="I99" t="str">
        <f t="shared" si="4"/>
        <v>05042024</v>
      </c>
      <c r="J99" s="5">
        <f t="shared" si="5"/>
        <v>45387</v>
      </c>
    </row>
    <row r="100" spans="6:10" x14ac:dyDescent="0.25">
      <c r="F100" s="59" t="s">
        <v>11</v>
      </c>
      <c r="G100" s="59" t="s">
        <v>9</v>
      </c>
      <c r="H100" s="60">
        <v>2024</v>
      </c>
      <c r="I100" t="str">
        <f t="shared" si="4"/>
        <v>06042024</v>
      </c>
      <c r="J100" s="5">
        <f t="shared" si="5"/>
        <v>45388</v>
      </c>
    </row>
    <row r="101" spans="6:10" x14ac:dyDescent="0.25">
      <c r="F101" s="59" t="s">
        <v>12</v>
      </c>
      <c r="G101" s="59" t="s">
        <v>9</v>
      </c>
      <c r="H101" s="60">
        <v>2024</v>
      </c>
      <c r="I101" t="str">
        <f t="shared" si="4"/>
        <v>07042024</v>
      </c>
      <c r="J101" s="5">
        <f t="shared" si="5"/>
        <v>45389</v>
      </c>
    </row>
    <row r="102" spans="6:10" x14ac:dyDescent="0.25">
      <c r="F102" s="59" t="s">
        <v>13</v>
      </c>
      <c r="G102" s="59" t="s">
        <v>9</v>
      </c>
      <c r="H102" s="60">
        <v>2024</v>
      </c>
      <c r="I102" t="str">
        <f t="shared" si="4"/>
        <v>08042024</v>
      </c>
      <c r="J102" s="5">
        <f t="shared" si="5"/>
        <v>45390</v>
      </c>
    </row>
    <row r="103" spans="6:10" x14ac:dyDescent="0.25">
      <c r="F103" s="59" t="s">
        <v>14</v>
      </c>
      <c r="G103" s="59" t="s">
        <v>9</v>
      </c>
      <c r="H103" s="60">
        <v>2024</v>
      </c>
      <c r="I103" t="str">
        <f t="shared" si="4"/>
        <v>09042024</v>
      </c>
      <c r="J103" s="5">
        <f t="shared" si="5"/>
        <v>45391</v>
      </c>
    </row>
    <row r="104" spans="6:10" x14ac:dyDescent="0.25">
      <c r="F104" s="13">
        <v>10</v>
      </c>
      <c r="G104" s="59" t="s">
        <v>9</v>
      </c>
      <c r="H104" s="60">
        <v>2024</v>
      </c>
      <c r="I104" t="str">
        <f t="shared" si="4"/>
        <v>10042024</v>
      </c>
      <c r="J104" s="5">
        <f t="shared" si="5"/>
        <v>45392</v>
      </c>
    </row>
    <row r="105" spans="6:10" x14ac:dyDescent="0.25">
      <c r="F105" s="13">
        <f t="shared" ref="F105:F124" si="7">F104+1</f>
        <v>11</v>
      </c>
      <c r="G105" s="59" t="s">
        <v>9</v>
      </c>
      <c r="H105" s="60">
        <v>2024</v>
      </c>
      <c r="I105" t="str">
        <f t="shared" si="4"/>
        <v>11042024</v>
      </c>
      <c r="J105" s="5">
        <f t="shared" si="5"/>
        <v>45393</v>
      </c>
    </row>
    <row r="106" spans="6:10" x14ac:dyDescent="0.25">
      <c r="F106" s="13">
        <f t="shared" si="7"/>
        <v>12</v>
      </c>
      <c r="G106" s="59" t="s">
        <v>9</v>
      </c>
      <c r="H106" s="60">
        <v>2024</v>
      </c>
      <c r="I106" t="str">
        <f t="shared" si="4"/>
        <v>12042024</v>
      </c>
      <c r="J106" s="5">
        <f t="shared" si="5"/>
        <v>45394</v>
      </c>
    </row>
    <row r="107" spans="6:10" x14ac:dyDescent="0.25">
      <c r="F107" s="13">
        <f t="shared" si="7"/>
        <v>13</v>
      </c>
      <c r="G107" s="59" t="s">
        <v>9</v>
      </c>
      <c r="H107" s="60">
        <v>2024</v>
      </c>
      <c r="I107" t="str">
        <f t="shared" si="4"/>
        <v>13042024</v>
      </c>
      <c r="J107" s="5">
        <f t="shared" si="5"/>
        <v>45395</v>
      </c>
    </row>
    <row r="108" spans="6:10" x14ac:dyDescent="0.25">
      <c r="F108" s="13">
        <f t="shared" si="7"/>
        <v>14</v>
      </c>
      <c r="G108" s="59" t="s">
        <v>9</v>
      </c>
      <c r="H108" s="60">
        <v>2024</v>
      </c>
      <c r="I108" t="str">
        <f t="shared" si="4"/>
        <v>14042024</v>
      </c>
      <c r="J108" s="5">
        <f t="shared" si="5"/>
        <v>45396</v>
      </c>
    </row>
    <row r="109" spans="6:10" x14ac:dyDescent="0.25">
      <c r="F109" s="13">
        <f t="shared" si="7"/>
        <v>15</v>
      </c>
      <c r="G109" s="59" t="s">
        <v>9</v>
      </c>
      <c r="H109" s="60">
        <v>2024</v>
      </c>
      <c r="I109" t="str">
        <f t="shared" si="4"/>
        <v>15042024</v>
      </c>
      <c r="J109" s="5">
        <f t="shared" si="5"/>
        <v>45397</v>
      </c>
    </row>
    <row r="110" spans="6:10" x14ac:dyDescent="0.25">
      <c r="F110" s="13">
        <f t="shared" si="7"/>
        <v>16</v>
      </c>
      <c r="G110" s="59" t="s">
        <v>9</v>
      </c>
      <c r="H110" s="60">
        <v>2024</v>
      </c>
      <c r="I110" t="str">
        <f t="shared" si="4"/>
        <v>16042024</v>
      </c>
      <c r="J110" s="5">
        <f t="shared" si="5"/>
        <v>45398</v>
      </c>
    </row>
    <row r="111" spans="6:10" x14ac:dyDescent="0.25">
      <c r="F111" s="13">
        <f t="shared" si="7"/>
        <v>17</v>
      </c>
      <c r="G111" s="59" t="s">
        <v>9</v>
      </c>
      <c r="H111" s="60">
        <v>2024</v>
      </c>
      <c r="I111" t="str">
        <f t="shared" si="4"/>
        <v>17042024</v>
      </c>
      <c r="J111" s="5">
        <f t="shared" si="5"/>
        <v>45399</v>
      </c>
    </row>
    <row r="112" spans="6:10" x14ac:dyDescent="0.25">
      <c r="F112" s="13">
        <f t="shared" si="7"/>
        <v>18</v>
      </c>
      <c r="G112" s="59" t="s">
        <v>9</v>
      </c>
      <c r="H112" s="60">
        <v>2024</v>
      </c>
      <c r="I112" t="str">
        <f t="shared" si="4"/>
        <v>18042024</v>
      </c>
      <c r="J112" s="5">
        <f t="shared" si="5"/>
        <v>45400</v>
      </c>
    </row>
    <row r="113" spans="6:10" x14ac:dyDescent="0.25">
      <c r="F113" s="13">
        <f t="shared" si="7"/>
        <v>19</v>
      </c>
      <c r="G113" s="59" t="s">
        <v>9</v>
      </c>
      <c r="H113" s="60">
        <v>2024</v>
      </c>
      <c r="I113" t="str">
        <f t="shared" si="4"/>
        <v>19042024</v>
      </c>
      <c r="J113" s="5">
        <f t="shared" si="5"/>
        <v>45401</v>
      </c>
    </row>
    <row r="114" spans="6:10" x14ac:dyDescent="0.25">
      <c r="F114" s="13">
        <f t="shared" si="7"/>
        <v>20</v>
      </c>
      <c r="G114" s="59" t="s">
        <v>9</v>
      </c>
      <c r="H114" s="60">
        <v>2024</v>
      </c>
      <c r="I114" t="str">
        <f t="shared" si="4"/>
        <v>20042024</v>
      </c>
      <c r="J114" s="5">
        <f t="shared" si="5"/>
        <v>45402</v>
      </c>
    </row>
    <row r="115" spans="6:10" x14ac:dyDescent="0.25">
      <c r="F115" s="13">
        <f t="shared" si="7"/>
        <v>21</v>
      </c>
      <c r="G115" s="59" t="s">
        <v>9</v>
      </c>
      <c r="H115" s="60">
        <v>2024</v>
      </c>
      <c r="I115" t="str">
        <f t="shared" si="4"/>
        <v>21042024</v>
      </c>
      <c r="J115" s="5">
        <f t="shared" si="5"/>
        <v>45403</v>
      </c>
    </row>
    <row r="116" spans="6:10" x14ac:dyDescent="0.25">
      <c r="F116" s="13">
        <f t="shared" si="7"/>
        <v>22</v>
      </c>
      <c r="G116" s="59" t="s">
        <v>9</v>
      </c>
      <c r="H116" s="60">
        <v>2024</v>
      </c>
      <c r="I116" t="str">
        <f t="shared" si="4"/>
        <v>22042024</v>
      </c>
      <c r="J116" s="5">
        <f t="shared" si="5"/>
        <v>45404</v>
      </c>
    </row>
    <row r="117" spans="6:10" x14ac:dyDescent="0.25">
      <c r="F117" s="13">
        <f t="shared" si="7"/>
        <v>23</v>
      </c>
      <c r="G117" s="59" t="s">
        <v>9</v>
      </c>
      <c r="H117" s="60">
        <v>2024</v>
      </c>
      <c r="I117" t="str">
        <f t="shared" si="4"/>
        <v>23042024</v>
      </c>
      <c r="J117" s="5">
        <f t="shared" si="5"/>
        <v>45405</v>
      </c>
    </row>
    <row r="118" spans="6:10" x14ac:dyDescent="0.25">
      <c r="F118" s="13">
        <f t="shared" si="7"/>
        <v>24</v>
      </c>
      <c r="G118" s="59" t="s">
        <v>9</v>
      </c>
      <c r="H118" s="60">
        <v>2024</v>
      </c>
      <c r="I118" t="str">
        <f t="shared" si="4"/>
        <v>24042024</v>
      </c>
      <c r="J118" s="5">
        <f t="shared" si="5"/>
        <v>45406</v>
      </c>
    </row>
    <row r="119" spans="6:10" x14ac:dyDescent="0.25">
      <c r="F119" s="13">
        <f t="shared" si="7"/>
        <v>25</v>
      </c>
      <c r="G119" s="59" t="s">
        <v>9</v>
      </c>
      <c r="H119" s="60">
        <v>2024</v>
      </c>
      <c r="I119" t="str">
        <f t="shared" si="4"/>
        <v>25042024</v>
      </c>
      <c r="J119" s="5">
        <f t="shared" si="5"/>
        <v>45407</v>
      </c>
    </row>
    <row r="120" spans="6:10" x14ac:dyDescent="0.25">
      <c r="F120" s="13">
        <f t="shared" si="7"/>
        <v>26</v>
      </c>
      <c r="G120" s="59" t="s">
        <v>9</v>
      </c>
      <c r="H120" s="60">
        <v>2024</v>
      </c>
      <c r="I120" t="str">
        <f t="shared" si="4"/>
        <v>26042024</v>
      </c>
      <c r="J120" s="5">
        <f t="shared" si="5"/>
        <v>45408</v>
      </c>
    </row>
    <row r="121" spans="6:10" x14ac:dyDescent="0.25">
      <c r="F121" s="13">
        <f t="shared" si="7"/>
        <v>27</v>
      </c>
      <c r="G121" s="59" t="s">
        <v>9</v>
      </c>
      <c r="H121" s="60">
        <v>2024</v>
      </c>
      <c r="I121" t="str">
        <f t="shared" si="4"/>
        <v>27042024</v>
      </c>
      <c r="J121" s="5">
        <f t="shared" si="5"/>
        <v>45409</v>
      </c>
    </row>
    <row r="122" spans="6:10" x14ac:dyDescent="0.25">
      <c r="F122" s="13">
        <f t="shared" si="7"/>
        <v>28</v>
      </c>
      <c r="G122" s="59" t="s">
        <v>9</v>
      </c>
      <c r="H122" s="60">
        <v>2024</v>
      </c>
      <c r="I122" t="str">
        <f t="shared" si="4"/>
        <v>28042024</v>
      </c>
      <c r="J122" s="5">
        <f t="shared" si="5"/>
        <v>45410</v>
      </c>
    </row>
    <row r="123" spans="6:10" x14ac:dyDescent="0.25">
      <c r="F123" s="13">
        <f t="shared" si="7"/>
        <v>29</v>
      </c>
      <c r="G123" s="59" t="s">
        <v>9</v>
      </c>
      <c r="H123" s="60">
        <v>2024</v>
      </c>
      <c r="I123" t="str">
        <f t="shared" si="4"/>
        <v>29042024</v>
      </c>
      <c r="J123" s="5">
        <f t="shared" si="5"/>
        <v>45411</v>
      </c>
    </row>
    <row r="124" spans="6:10" x14ac:dyDescent="0.25">
      <c r="F124" s="13">
        <f t="shared" si="7"/>
        <v>30</v>
      </c>
      <c r="G124" s="59" t="s">
        <v>9</v>
      </c>
      <c r="H124" s="60">
        <v>2024</v>
      </c>
      <c r="I124" t="str">
        <f t="shared" si="4"/>
        <v>30042024</v>
      </c>
      <c r="J124" s="5">
        <f t="shared" si="5"/>
        <v>45412</v>
      </c>
    </row>
    <row r="125" spans="6:10" x14ac:dyDescent="0.25">
      <c r="F125" s="59" t="s">
        <v>6</v>
      </c>
      <c r="G125" s="59" t="s">
        <v>10</v>
      </c>
      <c r="H125" s="60">
        <v>2024</v>
      </c>
      <c r="I125" t="str">
        <f t="shared" si="4"/>
        <v>01052024</v>
      </c>
      <c r="J125" s="5">
        <f t="shared" si="5"/>
        <v>45413</v>
      </c>
    </row>
    <row r="126" spans="6:10" x14ac:dyDescent="0.25">
      <c r="F126" s="59" t="s">
        <v>7</v>
      </c>
      <c r="G126" s="59" t="s">
        <v>10</v>
      </c>
      <c r="H126" s="60">
        <v>2024</v>
      </c>
      <c r="I126" t="str">
        <f t="shared" si="4"/>
        <v>02052024</v>
      </c>
      <c r="J126" s="5">
        <f t="shared" si="5"/>
        <v>45414</v>
      </c>
    </row>
    <row r="127" spans="6:10" x14ac:dyDescent="0.25">
      <c r="F127" s="59" t="s">
        <v>8</v>
      </c>
      <c r="G127" s="59" t="s">
        <v>10</v>
      </c>
      <c r="H127" s="60">
        <v>2024</v>
      </c>
      <c r="I127" t="str">
        <f t="shared" si="4"/>
        <v>03052024</v>
      </c>
      <c r="J127" s="5">
        <f t="shared" si="5"/>
        <v>45415</v>
      </c>
    </row>
    <row r="128" spans="6:10" x14ac:dyDescent="0.25">
      <c r="F128" s="59" t="s">
        <v>9</v>
      </c>
      <c r="G128" s="59" t="s">
        <v>10</v>
      </c>
      <c r="H128" s="60">
        <v>2024</v>
      </c>
      <c r="I128" t="str">
        <f t="shared" si="4"/>
        <v>04052024</v>
      </c>
      <c r="J128" s="5">
        <f t="shared" si="5"/>
        <v>45416</v>
      </c>
    </row>
    <row r="129" spans="6:10" x14ac:dyDescent="0.25">
      <c r="F129" s="59" t="s">
        <v>10</v>
      </c>
      <c r="G129" s="59" t="s">
        <v>10</v>
      </c>
      <c r="H129" s="60">
        <v>2024</v>
      </c>
      <c r="I129" t="str">
        <f t="shared" si="4"/>
        <v>05052024</v>
      </c>
      <c r="J129" s="5">
        <f t="shared" si="5"/>
        <v>45417</v>
      </c>
    </row>
    <row r="130" spans="6:10" x14ac:dyDescent="0.25">
      <c r="F130" s="59" t="s">
        <v>11</v>
      </c>
      <c r="G130" s="59" t="s">
        <v>10</v>
      </c>
      <c r="H130" s="60">
        <v>2024</v>
      </c>
      <c r="I130" t="str">
        <f t="shared" si="4"/>
        <v>06052024</v>
      </c>
      <c r="J130" s="5">
        <f t="shared" si="5"/>
        <v>45418</v>
      </c>
    </row>
    <row r="131" spans="6:10" x14ac:dyDescent="0.25">
      <c r="F131" s="59" t="s">
        <v>12</v>
      </c>
      <c r="G131" s="59" t="s">
        <v>10</v>
      </c>
      <c r="H131" s="60">
        <v>2024</v>
      </c>
      <c r="I131" t="str">
        <f t="shared" si="4"/>
        <v>07052024</v>
      </c>
      <c r="J131" s="5">
        <f t="shared" si="5"/>
        <v>45419</v>
      </c>
    </row>
    <row r="132" spans="6:10" x14ac:dyDescent="0.25">
      <c r="F132" s="59" t="s">
        <v>13</v>
      </c>
      <c r="G132" s="59" t="s">
        <v>10</v>
      </c>
      <c r="H132" s="60">
        <v>2024</v>
      </c>
      <c r="I132" t="str">
        <f t="shared" si="4"/>
        <v>08052024</v>
      </c>
      <c r="J132" s="5">
        <f t="shared" si="5"/>
        <v>45420</v>
      </c>
    </row>
    <row r="133" spans="6:10" x14ac:dyDescent="0.25">
      <c r="F133" s="59" t="s">
        <v>14</v>
      </c>
      <c r="G133" s="59" t="s">
        <v>10</v>
      </c>
      <c r="H133" s="60">
        <v>2024</v>
      </c>
      <c r="I133" t="str">
        <f t="shared" ref="I133:I196" si="8">F133&amp;G133&amp;H133</f>
        <v>09052024</v>
      </c>
      <c r="J133" s="5">
        <f t="shared" ref="J133:J196" si="9">DATE(H133,G133,F133)</f>
        <v>45421</v>
      </c>
    </row>
    <row r="134" spans="6:10" x14ac:dyDescent="0.25">
      <c r="F134" s="13">
        <v>10</v>
      </c>
      <c r="G134" s="59" t="s">
        <v>10</v>
      </c>
      <c r="H134" s="60">
        <v>2024</v>
      </c>
      <c r="I134" t="str">
        <f t="shared" si="8"/>
        <v>10052024</v>
      </c>
      <c r="J134" s="5">
        <f t="shared" si="9"/>
        <v>45422</v>
      </c>
    </row>
    <row r="135" spans="6:10" x14ac:dyDescent="0.25">
      <c r="F135" s="13">
        <f t="shared" ref="F135:F155" si="10">F134+1</f>
        <v>11</v>
      </c>
      <c r="G135" s="59" t="s">
        <v>10</v>
      </c>
      <c r="H135" s="60">
        <v>2024</v>
      </c>
      <c r="I135" t="str">
        <f t="shared" si="8"/>
        <v>11052024</v>
      </c>
      <c r="J135" s="5">
        <f t="shared" si="9"/>
        <v>45423</v>
      </c>
    </row>
    <row r="136" spans="6:10" x14ac:dyDescent="0.25">
      <c r="F136" s="13">
        <f t="shared" si="10"/>
        <v>12</v>
      </c>
      <c r="G136" s="59" t="s">
        <v>10</v>
      </c>
      <c r="H136" s="60">
        <v>2024</v>
      </c>
      <c r="I136" t="str">
        <f t="shared" si="8"/>
        <v>12052024</v>
      </c>
      <c r="J136" s="5">
        <f t="shared" si="9"/>
        <v>45424</v>
      </c>
    </row>
    <row r="137" spans="6:10" x14ac:dyDescent="0.25">
      <c r="F137" s="13">
        <f t="shared" si="10"/>
        <v>13</v>
      </c>
      <c r="G137" s="59" t="s">
        <v>10</v>
      </c>
      <c r="H137" s="60">
        <v>2024</v>
      </c>
      <c r="I137" t="str">
        <f t="shared" si="8"/>
        <v>13052024</v>
      </c>
      <c r="J137" s="5">
        <f t="shared" si="9"/>
        <v>45425</v>
      </c>
    </row>
    <row r="138" spans="6:10" x14ac:dyDescent="0.25">
      <c r="F138" s="13">
        <f t="shared" si="10"/>
        <v>14</v>
      </c>
      <c r="G138" s="59" t="s">
        <v>10</v>
      </c>
      <c r="H138" s="60">
        <v>2024</v>
      </c>
      <c r="I138" t="str">
        <f t="shared" si="8"/>
        <v>14052024</v>
      </c>
      <c r="J138" s="5">
        <f t="shared" si="9"/>
        <v>45426</v>
      </c>
    </row>
    <row r="139" spans="6:10" x14ac:dyDescent="0.25">
      <c r="F139" s="13">
        <f t="shared" si="10"/>
        <v>15</v>
      </c>
      <c r="G139" s="59" t="s">
        <v>10</v>
      </c>
      <c r="H139" s="60">
        <v>2024</v>
      </c>
      <c r="I139" t="str">
        <f t="shared" si="8"/>
        <v>15052024</v>
      </c>
      <c r="J139" s="5">
        <f t="shared" si="9"/>
        <v>45427</v>
      </c>
    </row>
    <row r="140" spans="6:10" x14ac:dyDescent="0.25">
      <c r="F140" s="13">
        <f t="shared" si="10"/>
        <v>16</v>
      </c>
      <c r="G140" s="59" t="s">
        <v>10</v>
      </c>
      <c r="H140" s="60">
        <v>2024</v>
      </c>
      <c r="I140" t="str">
        <f t="shared" si="8"/>
        <v>16052024</v>
      </c>
      <c r="J140" s="5">
        <f t="shared" si="9"/>
        <v>45428</v>
      </c>
    </row>
    <row r="141" spans="6:10" x14ac:dyDescent="0.25">
      <c r="F141" s="13">
        <f t="shared" si="10"/>
        <v>17</v>
      </c>
      <c r="G141" s="59" t="s">
        <v>10</v>
      </c>
      <c r="H141" s="60">
        <v>2024</v>
      </c>
      <c r="I141" t="str">
        <f t="shared" si="8"/>
        <v>17052024</v>
      </c>
      <c r="J141" s="5">
        <f t="shared" si="9"/>
        <v>45429</v>
      </c>
    </row>
    <row r="142" spans="6:10" x14ac:dyDescent="0.25">
      <c r="F142" s="13">
        <f t="shared" si="10"/>
        <v>18</v>
      </c>
      <c r="G142" s="59" t="s">
        <v>10</v>
      </c>
      <c r="H142" s="60">
        <v>2024</v>
      </c>
      <c r="I142" t="str">
        <f t="shared" si="8"/>
        <v>18052024</v>
      </c>
      <c r="J142" s="5">
        <f t="shared" si="9"/>
        <v>45430</v>
      </c>
    </row>
    <row r="143" spans="6:10" x14ac:dyDescent="0.25">
      <c r="F143" s="13">
        <f t="shared" si="10"/>
        <v>19</v>
      </c>
      <c r="G143" s="59" t="s">
        <v>10</v>
      </c>
      <c r="H143" s="60">
        <v>2024</v>
      </c>
      <c r="I143" t="str">
        <f t="shared" si="8"/>
        <v>19052024</v>
      </c>
      <c r="J143" s="5">
        <f t="shared" si="9"/>
        <v>45431</v>
      </c>
    </row>
    <row r="144" spans="6:10" x14ac:dyDescent="0.25">
      <c r="F144" s="13">
        <f t="shared" si="10"/>
        <v>20</v>
      </c>
      <c r="G144" s="59" t="s">
        <v>10</v>
      </c>
      <c r="H144" s="60">
        <v>2024</v>
      </c>
      <c r="I144" t="str">
        <f t="shared" si="8"/>
        <v>20052024</v>
      </c>
      <c r="J144" s="5">
        <f t="shared" si="9"/>
        <v>45432</v>
      </c>
    </row>
    <row r="145" spans="6:10" x14ac:dyDescent="0.25">
      <c r="F145" s="13">
        <f t="shared" si="10"/>
        <v>21</v>
      </c>
      <c r="G145" s="59" t="s">
        <v>10</v>
      </c>
      <c r="H145" s="60">
        <v>2024</v>
      </c>
      <c r="I145" t="str">
        <f t="shared" si="8"/>
        <v>21052024</v>
      </c>
      <c r="J145" s="5">
        <f t="shared" si="9"/>
        <v>45433</v>
      </c>
    </row>
    <row r="146" spans="6:10" x14ac:dyDescent="0.25">
      <c r="F146" s="13">
        <f t="shared" si="10"/>
        <v>22</v>
      </c>
      <c r="G146" s="59" t="s">
        <v>10</v>
      </c>
      <c r="H146" s="60">
        <v>2024</v>
      </c>
      <c r="I146" t="str">
        <f t="shared" si="8"/>
        <v>22052024</v>
      </c>
      <c r="J146" s="5">
        <f t="shared" si="9"/>
        <v>45434</v>
      </c>
    </row>
    <row r="147" spans="6:10" x14ac:dyDescent="0.25">
      <c r="F147" s="13">
        <f t="shared" si="10"/>
        <v>23</v>
      </c>
      <c r="G147" s="59" t="s">
        <v>10</v>
      </c>
      <c r="H147" s="60">
        <v>2024</v>
      </c>
      <c r="I147" t="str">
        <f t="shared" si="8"/>
        <v>23052024</v>
      </c>
      <c r="J147" s="5">
        <f t="shared" si="9"/>
        <v>45435</v>
      </c>
    </row>
    <row r="148" spans="6:10" x14ac:dyDescent="0.25">
      <c r="F148" s="13">
        <f t="shared" si="10"/>
        <v>24</v>
      </c>
      <c r="G148" s="59" t="s">
        <v>10</v>
      </c>
      <c r="H148" s="60">
        <v>2024</v>
      </c>
      <c r="I148" t="str">
        <f t="shared" si="8"/>
        <v>24052024</v>
      </c>
      <c r="J148" s="5">
        <f t="shared" si="9"/>
        <v>45436</v>
      </c>
    </row>
    <row r="149" spans="6:10" x14ac:dyDescent="0.25">
      <c r="F149" s="13">
        <f t="shared" si="10"/>
        <v>25</v>
      </c>
      <c r="G149" s="59" t="s">
        <v>10</v>
      </c>
      <c r="H149" s="60">
        <v>2024</v>
      </c>
      <c r="I149" t="str">
        <f t="shared" si="8"/>
        <v>25052024</v>
      </c>
      <c r="J149" s="5">
        <f t="shared" si="9"/>
        <v>45437</v>
      </c>
    </row>
    <row r="150" spans="6:10" x14ac:dyDescent="0.25">
      <c r="F150" s="13">
        <f t="shared" si="10"/>
        <v>26</v>
      </c>
      <c r="G150" s="59" t="s">
        <v>10</v>
      </c>
      <c r="H150" s="60">
        <v>2024</v>
      </c>
      <c r="I150" t="str">
        <f t="shared" si="8"/>
        <v>26052024</v>
      </c>
      <c r="J150" s="5">
        <f t="shared" si="9"/>
        <v>45438</v>
      </c>
    </row>
    <row r="151" spans="6:10" x14ac:dyDescent="0.25">
      <c r="F151" s="13">
        <f t="shared" si="10"/>
        <v>27</v>
      </c>
      <c r="G151" s="59" t="s">
        <v>10</v>
      </c>
      <c r="H151" s="60">
        <v>2024</v>
      </c>
      <c r="I151" t="str">
        <f t="shared" si="8"/>
        <v>27052024</v>
      </c>
      <c r="J151" s="5">
        <f t="shared" si="9"/>
        <v>45439</v>
      </c>
    </row>
    <row r="152" spans="6:10" x14ac:dyDescent="0.25">
      <c r="F152" s="13">
        <f t="shared" si="10"/>
        <v>28</v>
      </c>
      <c r="G152" s="59" t="s">
        <v>10</v>
      </c>
      <c r="H152" s="60">
        <v>2024</v>
      </c>
      <c r="I152" t="str">
        <f t="shared" si="8"/>
        <v>28052024</v>
      </c>
      <c r="J152" s="5">
        <f t="shared" si="9"/>
        <v>45440</v>
      </c>
    </row>
    <row r="153" spans="6:10" x14ac:dyDescent="0.25">
      <c r="F153" s="13">
        <f t="shared" si="10"/>
        <v>29</v>
      </c>
      <c r="G153" s="59" t="s">
        <v>10</v>
      </c>
      <c r="H153" s="60">
        <v>2024</v>
      </c>
      <c r="I153" t="str">
        <f t="shared" si="8"/>
        <v>29052024</v>
      </c>
      <c r="J153" s="5">
        <f t="shared" si="9"/>
        <v>45441</v>
      </c>
    </row>
    <row r="154" spans="6:10" x14ac:dyDescent="0.25">
      <c r="F154" s="13">
        <f t="shared" si="10"/>
        <v>30</v>
      </c>
      <c r="G154" s="59" t="s">
        <v>10</v>
      </c>
      <c r="H154" s="60">
        <v>2024</v>
      </c>
      <c r="I154" t="str">
        <f t="shared" si="8"/>
        <v>30052024</v>
      </c>
      <c r="J154" s="5">
        <f t="shared" si="9"/>
        <v>45442</v>
      </c>
    </row>
    <row r="155" spans="6:10" x14ac:dyDescent="0.25">
      <c r="F155" s="13">
        <f t="shared" si="10"/>
        <v>31</v>
      </c>
      <c r="G155" s="59" t="s">
        <v>10</v>
      </c>
      <c r="H155" s="60">
        <v>2024</v>
      </c>
      <c r="I155" t="str">
        <f t="shared" si="8"/>
        <v>31052024</v>
      </c>
      <c r="J155" s="5">
        <f t="shared" si="9"/>
        <v>45443</v>
      </c>
    </row>
    <row r="156" spans="6:10" x14ac:dyDescent="0.25">
      <c r="F156" s="59" t="s">
        <v>6</v>
      </c>
      <c r="G156" s="59" t="s">
        <v>11</v>
      </c>
      <c r="H156" s="60">
        <v>2024</v>
      </c>
      <c r="I156" t="str">
        <f t="shared" si="8"/>
        <v>01062024</v>
      </c>
      <c r="J156" s="5">
        <f t="shared" si="9"/>
        <v>45444</v>
      </c>
    </row>
    <row r="157" spans="6:10" x14ac:dyDescent="0.25">
      <c r="F157" s="59" t="s">
        <v>7</v>
      </c>
      <c r="G157" s="59" t="s">
        <v>11</v>
      </c>
      <c r="H157" s="60">
        <v>2024</v>
      </c>
      <c r="I157" t="str">
        <f t="shared" si="8"/>
        <v>02062024</v>
      </c>
      <c r="J157" s="5">
        <f t="shared" si="9"/>
        <v>45445</v>
      </c>
    </row>
    <row r="158" spans="6:10" x14ac:dyDescent="0.25">
      <c r="F158" s="59" t="s">
        <v>8</v>
      </c>
      <c r="G158" s="59" t="s">
        <v>11</v>
      </c>
      <c r="H158" s="60">
        <v>2024</v>
      </c>
      <c r="I158" t="str">
        <f t="shared" si="8"/>
        <v>03062024</v>
      </c>
      <c r="J158" s="5">
        <f t="shared" si="9"/>
        <v>45446</v>
      </c>
    </row>
    <row r="159" spans="6:10" x14ac:dyDescent="0.25">
      <c r="F159" s="59" t="s">
        <v>9</v>
      </c>
      <c r="G159" s="59" t="s">
        <v>11</v>
      </c>
      <c r="H159" s="60">
        <v>2024</v>
      </c>
      <c r="I159" t="str">
        <f t="shared" si="8"/>
        <v>04062024</v>
      </c>
      <c r="J159" s="5">
        <f t="shared" si="9"/>
        <v>45447</v>
      </c>
    </row>
    <row r="160" spans="6:10" x14ac:dyDescent="0.25">
      <c r="F160" s="59" t="s">
        <v>10</v>
      </c>
      <c r="G160" s="59" t="s">
        <v>11</v>
      </c>
      <c r="H160" s="60">
        <v>2024</v>
      </c>
      <c r="I160" t="str">
        <f t="shared" si="8"/>
        <v>05062024</v>
      </c>
      <c r="J160" s="5">
        <f t="shared" si="9"/>
        <v>45448</v>
      </c>
    </row>
    <row r="161" spans="6:10" x14ac:dyDescent="0.25">
      <c r="F161" s="59" t="s">
        <v>11</v>
      </c>
      <c r="G161" s="59" t="s">
        <v>11</v>
      </c>
      <c r="H161" s="60">
        <v>2024</v>
      </c>
      <c r="I161" t="str">
        <f t="shared" si="8"/>
        <v>06062024</v>
      </c>
      <c r="J161" s="5">
        <f t="shared" si="9"/>
        <v>45449</v>
      </c>
    </row>
    <row r="162" spans="6:10" x14ac:dyDescent="0.25">
      <c r="F162" s="59" t="s">
        <v>12</v>
      </c>
      <c r="G162" s="59" t="s">
        <v>11</v>
      </c>
      <c r="H162" s="60">
        <v>2024</v>
      </c>
      <c r="I162" t="str">
        <f t="shared" si="8"/>
        <v>07062024</v>
      </c>
      <c r="J162" s="5">
        <f t="shared" si="9"/>
        <v>45450</v>
      </c>
    </row>
    <row r="163" spans="6:10" x14ac:dyDescent="0.25">
      <c r="F163" s="59" t="s">
        <v>13</v>
      </c>
      <c r="G163" s="59" t="s">
        <v>11</v>
      </c>
      <c r="H163" s="60">
        <v>2024</v>
      </c>
      <c r="I163" t="str">
        <f t="shared" si="8"/>
        <v>08062024</v>
      </c>
      <c r="J163" s="5">
        <f t="shared" si="9"/>
        <v>45451</v>
      </c>
    </row>
    <row r="164" spans="6:10" x14ac:dyDescent="0.25">
      <c r="F164" s="59" t="s">
        <v>14</v>
      </c>
      <c r="G164" s="59" t="s">
        <v>11</v>
      </c>
      <c r="H164" s="60">
        <v>2024</v>
      </c>
      <c r="I164" t="str">
        <f t="shared" si="8"/>
        <v>09062024</v>
      </c>
      <c r="J164" s="5">
        <f t="shared" si="9"/>
        <v>45452</v>
      </c>
    </row>
    <row r="165" spans="6:10" x14ac:dyDescent="0.25">
      <c r="F165" s="13">
        <v>10</v>
      </c>
      <c r="G165" s="59" t="s">
        <v>11</v>
      </c>
      <c r="H165" s="60">
        <v>2024</v>
      </c>
      <c r="I165" t="str">
        <f t="shared" si="8"/>
        <v>10062024</v>
      </c>
      <c r="J165" s="5">
        <f t="shared" si="9"/>
        <v>45453</v>
      </c>
    </row>
    <row r="166" spans="6:10" x14ac:dyDescent="0.25">
      <c r="F166" s="13">
        <f t="shared" ref="F166:F185" si="11">F165+1</f>
        <v>11</v>
      </c>
      <c r="G166" s="59" t="s">
        <v>11</v>
      </c>
      <c r="H166" s="60">
        <v>2024</v>
      </c>
      <c r="I166" t="str">
        <f t="shared" si="8"/>
        <v>11062024</v>
      </c>
      <c r="J166" s="5">
        <f t="shared" si="9"/>
        <v>45454</v>
      </c>
    </row>
    <row r="167" spans="6:10" x14ac:dyDescent="0.25">
      <c r="F167" s="13">
        <f t="shared" si="11"/>
        <v>12</v>
      </c>
      <c r="G167" s="59" t="s">
        <v>11</v>
      </c>
      <c r="H167" s="60">
        <v>2024</v>
      </c>
      <c r="I167" t="str">
        <f t="shared" si="8"/>
        <v>12062024</v>
      </c>
      <c r="J167" s="5">
        <f t="shared" si="9"/>
        <v>45455</v>
      </c>
    </row>
    <row r="168" spans="6:10" x14ac:dyDescent="0.25">
      <c r="F168" s="13">
        <f t="shared" si="11"/>
        <v>13</v>
      </c>
      <c r="G168" s="59" t="s">
        <v>11</v>
      </c>
      <c r="H168" s="60">
        <v>2024</v>
      </c>
      <c r="I168" t="str">
        <f t="shared" si="8"/>
        <v>13062024</v>
      </c>
      <c r="J168" s="5">
        <f t="shared" si="9"/>
        <v>45456</v>
      </c>
    </row>
    <row r="169" spans="6:10" x14ac:dyDescent="0.25">
      <c r="F169" s="13">
        <f t="shared" si="11"/>
        <v>14</v>
      </c>
      <c r="G169" s="59" t="s">
        <v>11</v>
      </c>
      <c r="H169" s="60">
        <v>2024</v>
      </c>
      <c r="I169" t="str">
        <f t="shared" si="8"/>
        <v>14062024</v>
      </c>
      <c r="J169" s="5">
        <f t="shared" si="9"/>
        <v>45457</v>
      </c>
    </row>
    <row r="170" spans="6:10" x14ac:dyDescent="0.25">
      <c r="F170" s="13">
        <f t="shared" si="11"/>
        <v>15</v>
      </c>
      <c r="G170" s="59" t="s">
        <v>11</v>
      </c>
      <c r="H170" s="60">
        <v>2024</v>
      </c>
      <c r="I170" t="str">
        <f t="shared" si="8"/>
        <v>15062024</v>
      </c>
      <c r="J170" s="5">
        <f t="shared" si="9"/>
        <v>45458</v>
      </c>
    </row>
    <row r="171" spans="6:10" x14ac:dyDescent="0.25">
      <c r="F171" s="13">
        <f t="shared" si="11"/>
        <v>16</v>
      </c>
      <c r="G171" s="59" t="s">
        <v>11</v>
      </c>
      <c r="H171" s="60">
        <v>2024</v>
      </c>
      <c r="I171" t="str">
        <f t="shared" si="8"/>
        <v>16062024</v>
      </c>
      <c r="J171" s="5">
        <f t="shared" si="9"/>
        <v>45459</v>
      </c>
    </row>
    <row r="172" spans="6:10" x14ac:dyDescent="0.25">
      <c r="F172" s="13">
        <f t="shared" si="11"/>
        <v>17</v>
      </c>
      <c r="G172" s="59" t="s">
        <v>11</v>
      </c>
      <c r="H172" s="60">
        <v>2024</v>
      </c>
      <c r="I172" t="str">
        <f t="shared" si="8"/>
        <v>17062024</v>
      </c>
      <c r="J172" s="5">
        <f t="shared" si="9"/>
        <v>45460</v>
      </c>
    </row>
    <row r="173" spans="6:10" x14ac:dyDescent="0.25">
      <c r="F173" s="13">
        <f t="shared" si="11"/>
        <v>18</v>
      </c>
      <c r="G173" s="59" t="s">
        <v>11</v>
      </c>
      <c r="H173" s="60">
        <v>2024</v>
      </c>
      <c r="I173" t="str">
        <f t="shared" si="8"/>
        <v>18062024</v>
      </c>
      <c r="J173" s="5">
        <f t="shared" si="9"/>
        <v>45461</v>
      </c>
    </row>
    <row r="174" spans="6:10" x14ac:dyDescent="0.25">
      <c r="F174" s="13">
        <f t="shared" si="11"/>
        <v>19</v>
      </c>
      <c r="G174" s="59" t="s">
        <v>11</v>
      </c>
      <c r="H174" s="60">
        <v>2024</v>
      </c>
      <c r="I174" t="str">
        <f t="shared" si="8"/>
        <v>19062024</v>
      </c>
      <c r="J174" s="5">
        <f t="shared" si="9"/>
        <v>45462</v>
      </c>
    </row>
    <row r="175" spans="6:10" x14ac:dyDescent="0.25">
      <c r="F175" s="13">
        <f t="shared" si="11"/>
        <v>20</v>
      </c>
      <c r="G175" s="59" t="s">
        <v>11</v>
      </c>
      <c r="H175" s="60">
        <v>2024</v>
      </c>
      <c r="I175" t="str">
        <f t="shared" si="8"/>
        <v>20062024</v>
      </c>
      <c r="J175" s="5">
        <f t="shared" si="9"/>
        <v>45463</v>
      </c>
    </row>
    <row r="176" spans="6:10" x14ac:dyDescent="0.25">
      <c r="F176" s="13">
        <f t="shared" si="11"/>
        <v>21</v>
      </c>
      <c r="G176" s="59" t="s">
        <v>11</v>
      </c>
      <c r="H176" s="60">
        <v>2024</v>
      </c>
      <c r="I176" t="str">
        <f t="shared" si="8"/>
        <v>21062024</v>
      </c>
      <c r="J176" s="5">
        <f t="shared" si="9"/>
        <v>45464</v>
      </c>
    </row>
    <row r="177" spans="6:10" x14ac:dyDescent="0.25">
      <c r="F177" s="13">
        <f t="shared" si="11"/>
        <v>22</v>
      </c>
      <c r="G177" s="59" t="s">
        <v>11</v>
      </c>
      <c r="H177" s="60">
        <v>2024</v>
      </c>
      <c r="I177" t="str">
        <f t="shared" si="8"/>
        <v>22062024</v>
      </c>
      <c r="J177" s="5">
        <f t="shared" si="9"/>
        <v>45465</v>
      </c>
    </row>
    <row r="178" spans="6:10" x14ac:dyDescent="0.25">
      <c r="F178" s="13">
        <f t="shared" si="11"/>
        <v>23</v>
      </c>
      <c r="G178" s="59" t="s">
        <v>11</v>
      </c>
      <c r="H178" s="60">
        <v>2024</v>
      </c>
      <c r="I178" t="str">
        <f t="shared" si="8"/>
        <v>23062024</v>
      </c>
      <c r="J178" s="5">
        <f t="shared" si="9"/>
        <v>45466</v>
      </c>
    </row>
    <row r="179" spans="6:10" x14ac:dyDescent="0.25">
      <c r="F179" s="13">
        <f t="shared" si="11"/>
        <v>24</v>
      </c>
      <c r="G179" s="59" t="s">
        <v>11</v>
      </c>
      <c r="H179" s="60">
        <v>2024</v>
      </c>
      <c r="I179" t="str">
        <f t="shared" si="8"/>
        <v>24062024</v>
      </c>
      <c r="J179" s="5">
        <f t="shared" si="9"/>
        <v>45467</v>
      </c>
    </row>
    <row r="180" spans="6:10" x14ac:dyDescent="0.25">
      <c r="F180" s="13">
        <f t="shared" si="11"/>
        <v>25</v>
      </c>
      <c r="G180" s="59" t="s">
        <v>11</v>
      </c>
      <c r="H180" s="60">
        <v>2024</v>
      </c>
      <c r="I180" t="str">
        <f t="shared" si="8"/>
        <v>25062024</v>
      </c>
      <c r="J180" s="5">
        <f t="shared" si="9"/>
        <v>45468</v>
      </c>
    </row>
    <row r="181" spans="6:10" x14ac:dyDescent="0.25">
      <c r="F181" s="13">
        <f t="shared" si="11"/>
        <v>26</v>
      </c>
      <c r="G181" s="59" t="s">
        <v>11</v>
      </c>
      <c r="H181" s="60">
        <v>2024</v>
      </c>
      <c r="I181" t="str">
        <f t="shared" si="8"/>
        <v>26062024</v>
      </c>
      <c r="J181" s="5">
        <f t="shared" si="9"/>
        <v>45469</v>
      </c>
    </row>
    <row r="182" spans="6:10" x14ac:dyDescent="0.25">
      <c r="F182" s="13">
        <f t="shared" si="11"/>
        <v>27</v>
      </c>
      <c r="G182" s="59" t="s">
        <v>11</v>
      </c>
      <c r="H182" s="60">
        <v>2024</v>
      </c>
      <c r="I182" t="str">
        <f t="shared" si="8"/>
        <v>27062024</v>
      </c>
      <c r="J182" s="5">
        <f t="shared" si="9"/>
        <v>45470</v>
      </c>
    </row>
    <row r="183" spans="6:10" x14ac:dyDescent="0.25">
      <c r="F183" s="13">
        <f t="shared" si="11"/>
        <v>28</v>
      </c>
      <c r="G183" s="59" t="s">
        <v>11</v>
      </c>
      <c r="H183" s="60">
        <v>2024</v>
      </c>
      <c r="I183" t="str">
        <f t="shared" si="8"/>
        <v>28062024</v>
      </c>
      <c r="J183" s="5">
        <f t="shared" si="9"/>
        <v>45471</v>
      </c>
    </row>
    <row r="184" spans="6:10" x14ac:dyDescent="0.25">
      <c r="F184" s="13">
        <f t="shared" si="11"/>
        <v>29</v>
      </c>
      <c r="G184" s="59" t="s">
        <v>11</v>
      </c>
      <c r="H184" s="60">
        <v>2024</v>
      </c>
      <c r="I184" t="str">
        <f t="shared" si="8"/>
        <v>29062024</v>
      </c>
      <c r="J184" s="5">
        <f t="shared" si="9"/>
        <v>45472</v>
      </c>
    </row>
    <row r="185" spans="6:10" x14ac:dyDescent="0.25">
      <c r="F185" s="13">
        <f t="shared" si="11"/>
        <v>30</v>
      </c>
      <c r="G185" s="59" t="s">
        <v>11</v>
      </c>
      <c r="H185" s="60">
        <v>2024</v>
      </c>
      <c r="I185" t="str">
        <f t="shared" si="8"/>
        <v>30062024</v>
      </c>
      <c r="J185" s="5">
        <f t="shared" si="9"/>
        <v>45473</v>
      </c>
    </row>
    <row r="186" spans="6:10" x14ac:dyDescent="0.25">
      <c r="F186" s="59" t="s">
        <v>6</v>
      </c>
      <c r="G186" s="59" t="s">
        <v>12</v>
      </c>
      <c r="H186" s="60">
        <v>2024</v>
      </c>
      <c r="I186" t="str">
        <f t="shared" si="8"/>
        <v>01072024</v>
      </c>
      <c r="J186" s="5">
        <f t="shared" si="9"/>
        <v>45474</v>
      </c>
    </row>
    <row r="187" spans="6:10" x14ac:dyDescent="0.25">
      <c r="F187" s="59" t="s">
        <v>7</v>
      </c>
      <c r="G187" s="59" t="s">
        <v>12</v>
      </c>
      <c r="H187" s="60">
        <v>2024</v>
      </c>
      <c r="I187" t="str">
        <f t="shared" si="8"/>
        <v>02072024</v>
      </c>
      <c r="J187" s="5">
        <f t="shared" si="9"/>
        <v>45475</v>
      </c>
    </row>
    <row r="188" spans="6:10" x14ac:dyDescent="0.25">
      <c r="F188" s="59" t="s">
        <v>8</v>
      </c>
      <c r="G188" s="59" t="s">
        <v>12</v>
      </c>
      <c r="H188" s="60">
        <v>2024</v>
      </c>
      <c r="I188" t="str">
        <f t="shared" si="8"/>
        <v>03072024</v>
      </c>
      <c r="J188" s="5">
        <f t="shared" si="9"/>
        <v>45476</v>
      </c>
    </row>
    <row r="189" spans="6:10" x14ac:dyDescent="0.25">
      <c r="F189" s="59" t="s">
        <v>9</v>
      </c>
      <c r="G189" s="59" t="s">
        <v>12</v>
      </c>
      <c r="H189" s="60">
        <v>2024</v>
      </c>
      <c r="I189" t="str">
        <f t="shared" si="8"/>
        <v>04072024</v>
      </c>
      <c r="J189" s="5">
        <f t="shared" si="9"/>
        <v>45477</v>
      </c>
    </row>
    <row r="190" spans="6:10" x14ac:dyDescent="0.25">
      <c r="F190" s="59" t="s">
        <v>10</v>
      </c>
      <c r="G190" s="59" t="s">
        <v>12</v>
      </c>
      <c r="H190" s="60">
        <v>2024</v>
      </c>
      <c r="I190" t="str">
        <f t="shared" si="8"/>
        <v>05072024</v>
      </c>
      <c r="J190" s="5">
        <f t="shared" si="9"/>
        <v>45478</v>
      </c>
    </row>
    <row r="191" spans="6:10" x14ac:dyDescent="0.25">
      <c r="F191" s="59" t="s">
        <v>11</v>
      </c>
      <c r="G191" s="59" t="s">
        <v>12</v>
      </c>
      <c r="H191" s="60">
        <v>2024</v>
      </c>
      <c r="I191" t="str">
        <f t="shared" si="8"/>
        <v>06072024</v>
      </c>
      <c r="J191" s="5">
        <f t="shared" si="9"/>
        <v>45479</v>
      </c>
    </row>
    <row r="192" spans="6:10" x14ac:dyDescent="0.25">
      <c r="F192" s="59" t="s">
        <v>12</v>
      </c>
      <c r="G192" s="59" t="s">
        <v>12</v>
      </c>
      <c r="H192" s="60">
        <v>2024</v>
      </c>
      <c r="I192" t="str">
        <f t="shared" si="8"/>
        <v>07072024</v>
      </c>
      <c r="J192" s="5">
        <f t="shared" si="9"/>
        <v>45480</v>
      </c>
    </row>
    <row r="193" spans="6:10" x14ac:dyDescent="0.25">
      <c r="F193" s="59" t="s">
        <v>13</v>
      </c>
      <c r="G193" s="59" t="s">
        <v>12</v>
      </c>
      <c r="H193" s="60">
        <v>2024</v>
      </c>
      <c r="I193" t="str">
        <f t="shared" si="8"/>
        <v>08072024</v>
      </c>
      <c r="J193" s="5">
        <f t="shared" si="9"/>
        <v>45481</v>
      </c>
    </row>
    <row r="194" spans="6:10" x14ac:dyDescent="0.25">
      <c r="F194" s="59" t="s">
        <v>14</v>
      </c>
      <c r="G194" s="59" t="s">
        <v>12</v>
      </c>
      <c r="H194" s="60">
        <v>2024</v>
      </c>
      <c r="I194" t="str">
        <f t="shared" si="8"/>
        <v>09072024</v>
      </c>
      <c r="J194" s="5">
        <f t="shared" si="9"/>
        <v>45482</v>
      </c>
    </row>
    <row r="195" spans="6:10" x14ac:dyDescent="0.25">
      <c r="F195" s="13">
        <v>10</v>
      </c>
      <c r="G195" s="59" t="s">
        <v>12</v>
      </c>
      <c r="H195" s="60">
        <v>2024</v>
      </c>
      <c r="I195" t="str">
        <f t="shared" si="8"/>
        <v>10072024</v>
      </c>
      <c r="J195" s="5">
        <f t="shared" si="9"/>
        <v>45483</v>
      </c>
    </row>
    <row r="196" spans="6:10" x14ac:dyDescent="0.25">
      <c r="F196" s="13">
        <f t="shared" ref="F196:F216" si="12">F195+1</f>
        <v>11</v>
      </c>
      <c r="G196" s="59" t="s">
        <v>12</v>
      </c>
      <c r="H196" s="60">
        <v>2024</v>
      </c>
      <c r="I196" t="str">
        <f t="shared" si="8"/>
        <v>11072024</v>
      </c>
      <c r="J196" s="5">
        <f t="shared" si="9"/>
        <v>45484</v>
      </c>
    </row>
    <row r="197" spans="6:10" x14ac:dyDescent="0.25">
      <c r="F197" s="13">
        <f t="shared" si="12"/>
        <v>12</v>
      </c>
      <c r="G197" s="59" t="s">
        <v>12</v>
      </c>
      <c r="H197" s="60">
        <v>2024</v>
      </c>
      <c r="I197" t="str">
        <f t="shared" ref="I197:I216" si="13">F197&amp;G197&amp;H197</f>
        <v>12072024</v>
      </c>
      <c r="J197" s="5">
        <f t="shared" ref="J197:J216" si="14">DATE(H197,G197,F197)</f>
        <v>45485</v>
      </c>
    </row>
    <row r="198" spans="6:10" x14ac:dyDescent="0.25">
      <c r="F198" s="13">
        <f t="shared" si="12"/>
        <v>13</v>
      </c>
      <c r="G198" s="59" t="s">
        <v>12</v>
      </c>
      <c r="H198" s="60">
        <v>2024</v>
      </c>
      <c r="I198" t="str">
        <f t="shared" si="13"/>
        <v>13072024</v>
      </c>
      <c r="J198" s="5">
        <f t="shared" si="14"/>
        <v>45486</v>
      </c>
    </row>
    <row r="199" spans="6:10" x14ac:dyDescent="0.25">
      <c r="F199" s="13">
        <f t="shared" si="12"/>
        <v>14</v>
      </c>
      <c r="G199" s="59" t="s">
        <v>12</v>
      </c>
      <c r="H199" s="60">
        <v>2024</v>
      </c>
      <c r="I199" t="str">
        <f t="shared" si="13"/>
        <v>14072024</v>
      </c>
      <c r="J199" s="5">
        <f t="shared" si="14"/>
        <v>45487</v>
      </c>
    </row>
    <row r="200" spans="6:10" x14ac:dyDescent="0.25">
      <c r="F200" s="13">
        <f t="shared" si="12"/>
        <v>15</v>
      </c>
      <c r="G200" s="59" t="s">
        <v>12</v>
      </c>
      <c r="H200" s="60">
        <v>2024</v>
      </c>
      <c r="I200" t="str">
        <f t="shared" si="13"/>
        <v>15072024</v>
      </c>
      <c r="J200" s="5">
        <f t="shared" si="14"/>
        <v>45488</v>
      </c>
    </row>
    <row r="201" spans="6:10" x14ac:dyDescent="0.25">
      <c r="F201" s="13">
        <f t="shared" si="12"/>
        <v>16</v>
      </c>
      <c r="G201" s="59" t="s">
        <v>12</v>
      </c>
      <c r="H201" s="60">
        <v>2024</v>
      </c>
      <c r="I201" t="str">
        <f t="shared" si="13"/>
        <v>16072024</v>
      </c>
      <c r="J201" s="5">
        <f t="shared" si="14"/>
        <v>45489</v>
      </c>
    </row>
    <row r="202" spans="6:10" x14ac:dyDescent="0.25">
      <c r="F202" s="13">
        <f t="shared" si="12"/>
        <v>17</v>
      </c>
      <c r="G202" s="59" t="s">
        <v>12</v>
      </c>
      <c r="H202" s="60">
        <v>2024</v>
      </c>
      <c r="I202" t="str">
        <f t="shared" si="13"/>
        <v>17072024</v>
      </c>
      <c r="J202" s="5">
        <f t="shared" si="14"/>
        <v>45490</v>
      </c>
    </row>
    <row r="203" spans="6:10" x14ac:dyDescent="0.25">
      <c r="F203" s="13">
        <f t="shared" si="12"/>
        <v>18</v>
      </c>
      <c r="G203" s="59" t="s">
        <v>12</v>
      </c>
      <c r="H203" s="60">
        <v>2024</v>
      </c>
      <c r="I203" t="str">
        <f t="shared" si="13"/>
        <v>18072024</v>
      </c>
      <c r="J203" s="5">
        <f t="shared" si="14"/>
        <v>45491</v>
      </c>
    </row>
    <row r="204" spans="6:10" x14ac:dyDescent="0.25">
      <c r="F204" s="13">
        <f t="shared" si="12"/>
        <v>19</v>
      </c>
      <c r="G204" s="59" t="s">
        <v>12</v>
      </c>
      <c r="H204" s="60">
        <v>2024</v>
      </c>
      <c r="I204" t="str">
        <f t="shared" si="13"/>
        <v>19072024</v>
      </c>
      <c r="J204" s="5">
        <f t="shared" si="14"/>
        <v>45492</v>
      </c>
    </row>
    <row r="205" spans="6:10" x14ac:dyDescent="0.25">
      <c r="F205" s="13">
        <f t="shared" si="12"/>
        <v>20</v>
      </c>
      <c r="G205" s="59" t="s">
        <v>12</v>
      </c>
      <c r="H205" s="60">
        <v>2024</v>
      </c>
      <c r="I205" t="str">
        <f t="shared" si="13"/>
        <v>20072024</v>
      </c>
      <c r="J205" s="5">
        <f t="shared" si="14"/>
        <v>45493</v>
      </c>
    </row>
    <row r="206" spans="6:10" x14ac:dyDescent="0.25">
      <c r="F206" s="13">
        <f t="shared" si="12"/>
        <v>21</v>
      </c>
      <c r="G206" s="59" t="s">
        <v>12</v>
      </c>
      <c r="H206" s="60">
        <v>2024</v>
      </c>
      <c r="I206" t="str">
        <f t="shared" si="13"/>
        <v>21072024</v>
      </c>
      <c r="J206" s="5">
        <f t="shared" si="14"/>
        <v>45494</v>
      </c>
    </row>
    <row r="207" spans="6:10" x14ac:dyDescent="0.25">
      <c r="F207" s="13">
        <f t="shared" si="12"/>
        <v>22</v>
      </c>
      <c r="G207" s="59" t="s">
        <v>12</v>
      </c>
      <c r="H207" s="60">
        <v>2024</v>
      </c>
      <c r="I207" t="str">
        <f t="shared" si="13"/>
        <v>22072024</v>
      </c>
      <c r="J207" s="5">
        <f t="shared" si="14"/>
        <v>45495</v>
      </c>
    </row>
    <row r="208" spans="6:10" x14ac:dyDescent="0.25">
      <c r="F208" s="13">
        <f t="shared" si="12"/>
        <v>23</v>
      </c>
      <c r="G208" s="59" t="s">
        <v>12</v>
      </c>
      <c r="H208" s="60">
        <v>2024</v>
      </c>
      <c r="I208" t="str">
        <f t="shared" si="13"/>
        <v>23072024</v>
      </c>
      <c r="J208" s="5">
        <f t="shared" si="14"/>
        <v>45496</v>
      </c>
    </row>
    <row r="209" spans="6:10" x14ac:dyDescent="0.25">
      <c r="F209" s="13">
        <f t="shared" si="12"/>
        <v>24</v>
      </c>
      <c r="G209" s="59" t="s">
        <v>12</v>
      </c>
      <c r="H209" s="60">
        <v>2024</v>
      </c>
      <c r="I209" t="str">
        <f t="shared" si="13"/>
        <v>24072024</v>
      </c>
      <c r="J209" s="5">
        <f t="shared" si="14"/>
        <v>45497</v>
      </c>
    </row>
    <row r="210" spans="6:10" x14ac:dyDescent="0.25">
      <c r="F210" s="13">
        <f t="shared" si="12"/>
        <v>25</v>
      </c>
      <c r="G210" s="59" t="s">
        <v>12</v>
      </c>
      <c r="H210" s="60">
        <v>2024</v>
      </c>
      <c r="I210" t="str">
        <f t="shared" si="13"/>
        <v>25072024</v>
      </c>
      <c r="J210" s="5">
        <f t="shared" si="14"/>
        <v>45498</v>
      </c>
    </row>
    <row r="211" spans="6:10" x14ac:dyDescent="0.25">
      <c r="F211" s="13">
        <f t="shared" si="12"/>
        <v>26</v>
      </c>
      <c r="G211" s="59" t="s">
        <v>12</v>
      </c>
      <c r="H211" s="60">
        <v>2024</v>
      </c>
      <c r="I211" t="str">
        <f t="shared" si="13"/>
        <v>26072024</v>
      </c>
      <c r="J211" s="5">
        <f t="shared" si="14"/>
        <v>45499</v>
      </c>
    </row>
    <row r="212" spans="6:10" x14ac:dyDescent="0.25">
      <c r="F212" s="13">
        <f t="shared" si="12"/>
        <v>27</v>
      </c>
      <c r="G212" s="59" t="s">
        <v>12</v>
      </c>
      <c r="H212" s="60">
        <v>2024</v>
      </c>
      <c r="I212" t="str">
        <f t="shared" si="13"/>
        <v>27072024</v>
      </c>
      <c r="J212" s="5">
        <f t="shared" si="14"/>
        <v>45500</v>
      </c>
    </row>
    <row r="213" spans="6:10" x14ac:dyDescent="0.25">
      <c r="F213" s="13">
        <f t="shared" si="12"/>
        <v>28</v>
      </c>
      <c r="G213" s="59" t="s">
        <v>12</v>
      </c>
      <c r="H213" s="60">
        <v>2024</v>
      </c>
      <c r="I213" t="str">
        <f t="shared" si="13"/>
        <v>28072024</v>
      </c>
      <c r="J213" s="5">
        <f t="shared" si="14"/>
        <v>45501</v>
      </c>
    </row>
    <row r="214" spans="6:10" x14ac:dyDescent="0.25">
      <c r="F214" s="13">
        <f t="shared" si="12"/>
        <v>29</v>
      </c>
      <c r="G214" s="59" t="s">
        <v>12</v>
      </c>
      <c r="H214" s="60">
        <v>2024</v>
      </c>
      <c r="I214" t="str">
        <f t="shared" si="13"/>
        <v>29072024</v>
      </c>
      <c r="J214" s="5">
        <f t="shared" si="14"/>
        <v>45502</v>
      </c>
    </row>
    <row r="215" spans="6:10" x14ac:dyDescent="0.25">
      <c r="F215" s="13">
        <f t="shared" si="12"/>
        <v>30</v>
      </c>
      <c r="G215" s="59" t="s">
        <v>12</v>
      </c>
      <c r="H215" s="60">
        <v>2024</v>
      </c>
      <c r="I215" t="str">
        <f t="shared" si="13"/>
        <v>30072024</v>
      </c>
      <c r="J215" s="5">
        <f t="shared" si="14"/>
        <v>45503</v>
      </c>
    </row>
    <row r="216" spans="6:10" x14ac:dyDescent="0.25">
      <c r="F216" s="13">
        <f t="shared" si="12"/>
        <v>31</v>
      </c>
      <c r="G216" s="59" t="s">
        <v>12</v>
      </c>
      <c r="H216" s="60">
        <v>2024</v>
      </c>
      <c r="I216" t="str">
        <f t="shared" si="13"/>
        <v>31072024</v>
      </c>
      <c r="J216" s="5">
        <f t="shared" si="14"/>
        <v>45504</v>
      </c>
    </row>
    <row r="217" spans="6:10" x14ac:dyDescent="0.25">
      <c r="F217" s="13" t="s">
        <v>6</v>
      </c>
      <c r="G217" s="61" t="s">
        <v>14</v>
      </c>
      <c r="H217" s="60">
        <v>2024</v>
      </c>
      <c r="I217" s="80" t="str">
        <f>+F217&amp;G217&amp;H217</f>
        <v>01092024</v>
      </c>
      <c r="J217" s="5">
        <v>45536</v>
      </c>
    </row>
    <row r="218" spans="6:10" x14ac:dyDescent="0.25">
      <c r="F218" s="13" t="s">
        <v>7</v>
      </c>
      <c r="G218" s="61" t="s">
        <v>14</v>
      </c>
      <c r="H218" s="60">
        <v>2024</v>
      </c>
      <c r="I218" s="80" t="str">
        <f t="shared" ref="I218:I246" si="15">+F218&amp;G218&amp;H218</f>
        <v>02092024</v>
      </c>
      <c r="J218" s="5">
        <v>45537</v>
      </c>
    </row>
    <row r="219" spans="6:10" x14ac:dyDescent="0.25">
      <c r="F219" s="13" t="s">
        <v>8</v>
      </c>
      <c r="G219" s="61" t="s">
        <v>14</v>
      </c>
      <c r="H219" s="60">
        <v>2024</v>
      </c>
      <c r="I219" s="80" t="str">
        <f t="shared" si="15"/>
        <v>03092024</v>
      </c>
      <c r="J219" s="5">
        <v>45538</v>
      </c>
    </row>
    <row r="220" spans="6:10" x14ac:dyDescent="0.25">
      <c r="F220" s="13" t="s">
        <v>9</v>
      </c>
      <c r="G220" s="61" t="s">
        <v>14</v>
      </c>
      <c r="H220" s="60">
        <v>2024</v>
      </c>
      <c r="I220" s="80" t="str">
        <f t="shared" si="15"/>
        <v>04092024</v>
      </c>
      <c r="J220" s="5">
        <v>45539</v>
      </c>
    </row>
    <row r="221" spans="6:10" x14ac:dyDescent="0.25">
      <c r="F221" s="13" t="s">
        <v>10</v>
      </c>
      <c r="G221" s="61" t="s">
        <v>14</v>
      </c>
      <c r="H221" s="60">
        <v>2024</v>
      </c>
      <c r="I221" s="80" t="str">
        <f t="shared" si="15"/>
        <v>05092024</v>
      </c>
      <c r="J221" s="5">
        <v>45540</v>
      </c>
    </row>
    <row r="222" spans="6:10" x14ac:dyDescent="0.25">
      <c r="F222" s="13" t="s">
        <v>11</v>
      </c>
      <c r="G222" s="61" t="s">
        <v>14</v>
      </c>
      <c r="H222" s="60">
        <v>2024</v>
      </c>
      <c r="I222" s="80" t="str">
        <f t="shared" si="15"/>
        <v>06092024</v>
      </c>
      <c r="J222" s="5">
        <v>45541</v>
      </c>
    </row>
    <row r="223" spans="6:10" x14ac:dyDescent="0.25">
      <c r="F223" s="13" t="s">
        <v>12</v>
      </c>
      <c r="G223" s="61" t="s">
        <v>14</v>
      </c>
      <c r="H223" s="60">
        <v>2024</v>
      </c>
      <c r="I223" s="80" t="str">
        <f t="shared" si="15"/>
        <v>07092024</v>
      </c>
      <c r="J223" s="5">
        <v>45542</v>
      </c>
    </row>
    <row r="224" spans="6:10" x14ac:dyDescent="0.25">
      <c r="F224" s="13" t="s">
        <v>13</v>
      </c>
      <c r="G224" s="61" t="s">
        <v>14</v>
      </c>
      <c r="H224" s="60">
        <v>2024</v>
      </c>
      <c r="I224" s="80" t="str">
        <f t="shared" si="15"/>
        <v>08092024</v>
      </c>
      <c r="J224" s="5">
        <v>45543</v>
      </c>
    </row>
    <row r="225" spans="6:10" x14ac:dyDescent="0.25">
      <c r="F225" s="13" t="s">
        <v>14</v>
      </c>
      <c r="G225" s="61" t="s">
        <v>14</v>
      </c>
      <c r="H225" s="60">
        <v>2024</v>
      </c>
      <c r="I225" s="80" t="str">
        <f t="shared" si="15"/>
        <v>09092024</v>
      </c>
      <c r="J225" s="5">
        <v>45544</v>
      </c>
    </row>
    <row r="226" spans="6:10" x14ac:dyDescent="0.25">
      <c r="F226" s="13">
        <v>10</v>
      </c>
      <c r="G226" s="61" t="s">
        <v>14</v>
      </c>
      <c r="H226" s="60">
        <v>2024</v>
      </c>
      <c r="I226" s="80" t="str">
        <f t="shared" si="15"/>
        <v>10092024</v>
      </c>
      <c r="J226" s="5">
        <v>45545</v>
      </c>
    </row>
    <row r="227" spans="6:10" x14ac:dyDescent="0.25">
      <c r="F227" s="13">
        <v>11</v>
      </c>
      <c r="G227" s="61" t="s">
        <v>14</v>
      </c>
      <c r="H227" s="60">
        <v>2024</v>
      </c>
      <c r="I227" s="80" t="str">
        <f t="shared" si="15"/>
        <v>11092024</v>
      </c>
      <c r="J227" s="5">
        <v>45546</v>
      </c>
    </row>
    <row r="228" spans="6:10" x14ac:dyDescent="0.25">
      <c r="F228" s="13">
        <v>12</v>
      </c>
      <c r="G228" s="61" t="s">
        <v>14</v>
      </c>
      <c r="H228" s="60">
        <v>2024</v>
      </c>
      <c r="I228" s="80" t="str">
        <f t="shared" si="15"/>
        <v>12092024</v>
      </c>
      <c r="J228" s="5">
        <v>45547</v>
      </c>
    </row>
    <row r="229" spans="6:10" x14ac:dyDescent="0.25">
      <c r="F229" s="13">
        <v>13</v>
      </c>
      <c r="G229" s="61" t="s">
        <v>14</v>
      </c>
      <c r="H229" s="60">
        <v>2024</v>
      </c>
      <c r="I229" s="80" t="str">
        <f t="shared" si="15"/>
        <v>13092024</v>
      </c>
      <c r="J229" s="5">
        <v>45548</v>
      </c>
    </row>
    <row r="230" spans="6:10" x14ac:dyDescent="0.25">
      <c r="F230" s="13">
        <v>14</v>
      </c>
      <c r="G230" s="61" t="s">
        <v>14</v>
      </c>
      <c r="H230" s="60">
        <v>2024</v>
      </c>
      <c r="I230" s="80" t="str">
        <f t="shared" si="15"/>
        <v>14092024</v>
      </c>
      <c r="J230" s="5">
        <v>45549</v>
      </c>
    </row>
    <row r="231" spans="6:10" x14ac:dyDescent="0.25">
      <c r="F231" s="13">
        <v>15</v>
      </c>
      <c r="G231" s="61" t="s">
        <v>14</v>
      </c>
      <c r="H231" s="60">
        <v>2024</v>
      </c>
      <c r="I231" s="80" t="str">
        <f t="shared" si="15"/>
        <v>15092024</v>
      </c>
      <c r="J231" s="5">
        <v>45550</v>
      </c>
    </row>
    <row r="232" spans="6:10" x14ac:dyDescent="0.25">
      <c r="F232" s="13">
        <v>16</v>
      </c>
      <c r="G232" s="61" t="s">
        <v>14</v>
      </c>
      <c r="H232" s="60">
        <v>2024</v>
      </c>
      <c r="I232" s="80" t="str">
        <f t="shared" si="15"/>
        <v>16092024</v>
      </c>
      <c r="J232" s="5">
        <v>45551</v>
      </c>
    </row>
    <row r="233" spans="6:10" x14ac:dyDescent="0.25">
      <c r="F233" s="13">
        <v>17</v>
      </c>
      <c r="G233" s="61" t="s">
        <v>14</v>
      </c>
      <c r="H233" s="60">
        <v>2024</v>
      </c>
      <c r="I233" s="80" t="str">
        <f t="shared" si="15"/>
        <v>17092024</v>
      </c>
      <c r="J233" s="5">
        <v>45552</v>
      </c>
    </row>
    <row r="234" spans="6:10" x14ac:dyDescent="0.25">
      <c r="F234" s="13">
        <v>18</v>
      </c>
      <c r="G234" s="61" t="s">
        <v>14</v>
      </c>
      <c r="H234" s="60">
        <v>2024</v>
      </c>
      <c r="I234" s="80" t="str">
        <f t="shared" si="15"/>
        <v>18092024</v>
      </c>
      <c r="J234" s="5">
        <v>45553</v>
      </c>
    </row>
    <row r="235" spans="6:10" x14ac:dyDescent="0.25">
      <c r="F235" s="13">
        <v>19</v>
      </c>
      <c r="G235" s="61" t="s">
        <v>14</v>
      </c>
      <c r="H235" s="60">
        <v>2024</v>
      </c>
      <c r="I235" s="80" t="str">
        <f t="shared" si="15"/>
        <v>19092024</v>
      </c>
      <c r="J235" s="5">
        <v>45554</v>
      </c>
    </row>
    <row r="236" spans="6:10" x14ac:dyDescent="0.25">
      <c r="F236" s="13">
        <v>20</v>
      </c>
      <c r="G236" s="61" t="s">
        <v>14</v>
      </c>
      <c r="H236" s="60">
        <v>2024</v>
      </c>
      <c r="I236" s="80" t="str">
        <f t="shared" si="15"/>
        <v>20092024</v>
      </c>
      <c r="J236" s="5">
        <v>45555</v>
      </c>
    </row>
    <row r="237" spans="6:10" x14ac:dyDescent="0.25">
      <c r="F237" s="13">
        <v>21</v>
      </c>
      <c r="G237" s="61" t="s">
        <v>14</v>
      </c>
      <c r="H237" s="60">
        <v>2024</v>
      </c>
      <c r="I237" s="80" t="str">
        <f t="shared" si="15"/>
        <v>21092024</v>
      </c>
      <c r="J237" s="5">
        <v>45556</v>
      </c>
    </row>
    <row r="238" spans="6:10" x14ac:dyDescent="0.25">
      <c r="F238" s="13">
        <v>22</v>
      </c>
      <c r="G238" s="61" t="s">
        <v>14</v>
      </c>
      <c r="H238" s="60">
        <v>2024</v>
      </c>
      <c r="I238" s="80" t="str">
        <f t="shared" si="15"/>
        <v>22092024</v>
      </c>
      <c r="J238" s="5">
        <v>45557</v>
      </c>
    </row>
    <row r="239" spans="6:10" x14ac:dyDescent="0.25">
      <c r="F239" s="13">
        <v>23</v>
      </c>
      <c r="G239" s="61" t="s">
        <v>14</v>
      </c>
      <c r="H239" s="60">
        <v>2024</v>
      </c>
      <c r="I239" s="80" t="str">
        <f t="shared" si="15"/>
        <v>23092024</v>
      </c>
      <c r="J239" s="5">
        <v>45558</v>
      </c>
    </row>
    <row r="240" spans="6:10" x14ac:dyDescent="0.25">
      <c r="F240" s="13">
        <v>24</v>
      </c>
      <c r="G240" s="61" t="s">
        <v>14</v>
      </c>
      <c r="H240" s="60">
        <v>2024</v>
      </c>
      <c r="I240" s="80" t="str">
        <f t="shared" si="15"/>
        <v>24092024</v>
      </c>
      <c r="J240" s="5">
        <v>45559</v>
      </c>
    </row>
    <row r="241" spans="6:10" x14ac:dyDescent="0.25">
      <c r="F241" s="13">
        <v>25</v>
      </c>
      <c r="G241" s="61" t="s">
        <v>14</v>
      </c>
      <c r="H241" s="60">
        <v>2024</v>
      </c>
      <c r="I241" s="80" t="str">
        <f t="shared" si="15"/>
        <v>25092024</v>
      </c>
      <c r="J241" s="5">
        <v>45560</v>
      </c>
    </row>
    <row r="242" spans="6:10" x14ac:dyDescent="0.25">
      <c r="F242" s="13">
        <v>26</v>
      </c>
      <c r="G242" s="61" t="s">
        <v>14</v>
      </c>
      <c r="H242" s="60">
        <v>2024</v>
      </c>
      <c r="I242" s="80" t="str">
        <f t="shared" si="15"/>
        <v>26092024</v>
      </c>
      <c r="J242" s="5">
        <v>45561</v>
      </c>
    </row>
    <row r="243" spans="6:10" x14ac:dyDescent="0.25">
      <c r="F243" s="13">
        <v>27</v>
      </c>
      <c r="G243" s="61" t="s">
        <v>14</v>
      </c>
      <c r="H243" s="60">
        <v>2024</v>
      </c>
      <c r="I243" s="80" t="str">
        <f t="shared" si="15"/>
        <v>27092024</v>
      </c>
      <c r="J243" s="5">
        <v>45562</v>
      </c>
    </row>
    <row r="244" spans="6:10" x14ac:dyDescent="0.25">
      <c r="F244" s="13">
        <v>28</v>
      </c>
      <c r="G244" s="61" t="s">
        <v>14</v>
      </c>
      <c r="H244" s="60">
        <v>2024</v>
      </c>
      <c r="I244" s="80" t="str">
        <f t="shared" si="15"/>
        <v>28092024</v>
      </c>
      <c r="J244" s="5">
        <v>45563</v>
      </c>
    </row>
    <row r="245" spans="6:10" x14ac:dyDescent="0.25">
      <c r="F245" s="13">
        <v>29</v>
      </c>
      <c r="G245" s="61" t="s">
        <v>14</v>
      </c>
      <c r="H245" s="60">
        <v>2024</v>
      </c>
      <c r="I245" s="80" t="str">
        <f t="shared" si="15"/>
        <v>29092024</v>
      </c>
      <c r="J245" s="5">
        <v>45564</v>
      </c>
    </row>
    <row r="246" spans="6:10" x14ac:dyDescent="0.25">
      <c r="F246" s="13">
        <v>30</v>
      </c>
      <c r="G246" s="61" t="s">
        <v>14</v>
      </c>
      <c r="H246" s="60">
        <v>2024</v>
      </c>
      <c r="I246" s="80" t="str">
        <f t="shared" si="15"/>
        <v>30092024</v>
      </c>
      <c r="J246" s="5">
        <v>45565</v>
      </c>
    </row>
    <row r="247" spans="6:10" x14ac:dyDescent="0.25">
      <c r="F247" s="13" t="s">
        <v>6</v>
      </c>
      <c r="G247" s="61" t="s">
        <v>13</v>
      </c>
      <c r="H247" s="60">
        <v>2024</v>
      </c>
      <c r="I247" s="80" t="str">
        <f>+F247&amp;G247&amp;H247</f>
        <v>01082024</v>
      </c>
      <c r="J247" s="5">
        <v>45505</v>
      </c>
    </row>
    <row r="248" spans="6:10" x14ac:dyDescent="0.25">
      <c r="F248" s="13" t="s">
        <v>7</v>
      </c>
      <c r="G248" s="61" t="s">
        <v>13</v>
      </c>
      <c r="H248" s="60">
        <v>2024</v>
      </c>
      <c r="I248" s="80" t="str">
        <f t="shared" ref="I248:I277" si="16">+F248&amp;G248&amp;H248</f>
        <v>02082024</v>
      </c>
      <c r="J248" s="5">
        <v>45506</v>
      </c>
    </row>
    <row r="249" spans="6:10" x14ac:dyDescent="0.25">
      <c r="F249" s="13" t="s">
        <v>8</v>
      </c>
      <c r="G249" s="61" t="s">
        <v>13</v>
      </c>
      <c r="H249" s="60">
        <v>2024</v>
      </c>
      <c r="I249" s="80" t="str">
        <f t="shared" si="16"/>
        <v>03082024</v>
      </c>
      <c r="J249" s="5">
        <v>45507</v>
      </c>
    </row>
    <row r="250" spans="6:10" x14ac:dyDescent="0.25">
      <c r="F250" s="13" t="s">
        <v>9</v>
      </c>
      <c r="G250" s="61" t="s">
        <v>13</v>
      </c>
      <c r="H250" s="60">
        <v>2024</v>
      </c>
      <c r="I250" s="80" t="str">
        <f t="shared" si="16"/>
        <v>04082024</v>
      </c>
      <c r="J250" s="5">
        <v>45508</v>
      </c>
    </row>
    <row r="251" spans="6:10" x14ac:dyDescent="0.25">
      <c r="F251" s="13" t="s">
        <v>10</v>
      </c>
      <c r="G251" s="61" t="s">
        <v>13</v>
      </c>
      <c r="H251" s="60">
        <v>2024</v>
      </c>
      <c r="I251" s="80" t="str">
        <f t="shared" si="16"/>
        <v>05082024</v>
      </c>
      <c r="J251" s="5">
        <v>45509</v>
      </c>
    </row>
    <row r="252" spans="6:10" x14ac:dyDescent="0.25">
      <c r="F252" s="13" t="s">
        <v>11</v>
      </c>
      <c r="G252" s="61" t="s">
        <v>13</v>
      </c>
      <c r="H252" s="60">
        <v>2024</v>
      </c>
      <c r="I252" s="80" t="str">
        <f t="shared" si="16"/>
        <v>06082024</v>
      </c>
      <c r="J252" s="5">
        <v>45510</v>
      </c>
    </row>
    <row r="253" spans="6:10" x14ac:dyDescent="0.25">
      <c r="F253" s="13" t="s">
        <v>12</v>
      </c>
      <c r="G253" s="61" t="s">
        <v>13</v>
      </c>
      <c r="H253" s="60">
        <v>2024</v>
      </c>
      <c r="I253" s="80" t="str">
        <f t="shared" si="16"/>
        <v>07082024</v>
      </c>
      <c r="J253" s="5">
        <v>45511</v>
      </c>
    </row>
    <row r="254" spans="6:10" x14ac:dyDescent="0.25">
      <c r="F254" s="13" t="s">
        <v>13</v>
      </c>
      <c r="G254" s="61" t="s">
        <v>13</v>
      </c>
      <c r="H254" s="60">
        <v>2024</v>
      </c>
      <c r="I254" s="80" t="str">
        <f t="shared" si="16"/>
        <v>08082024</v>
      </c>
      <c r="J254" s="5">
        <v>45512</v>
      </c>
    </row>
    <row r="255" spans="6:10" x14ac:dyDescent="0.25">
      <c r="F255" s="13" t="s">
        <v>14</v>
      </c>
      <c r="G255" s="61" t="s">
        <v>13</v>
      </c>
      <c r="H255" s="60">
        <v>2024</v>
      </c>
      <c r="I255" s="80" t="str">
        <f t="shared" si="16"/>
        <v>09082024</v>
      </c>
      <c r="J255" s="5">
        <v>45513</v>
      </c>
    </row>
    <row r="256" spans="6:10" x14ac:dyDescent="0.25">
      <c r="F256" s="13">
        <v>10</v>
      </c>
      <c r="G256" s="61" t="s">
        <v>13</v>
      </c>
      <c r="H256" s="60">
        <v>2024</v>
      </c>
      <c r="I256" s="80" t="str">
        <f t="shared" si="16"/>
        <v>10082024</v>
      </c>
      <c r="J256" s="5">
        <v>45514</v>
      </c>
    </row>
    <row r="257" spans="6:10" x14ac:dyDescent="0.25">
      <c r="F257" s="13">
        <v>11</v>
      </c>
      <c r="G257" s="61" t="s">
        <v>13</v>
      </c>
      <c r="H257" s="60">
        <v>2024</v>
      </c>
      <c r="I257" s="80" t="str">
        <f t="shared" si="16"/>
        <v>11082024</v>
      </c>
      <c r="J257" s="5">
        <v>45515</v>
      </c>
    </row>
    <row r="258" spans="6:10" x14ac:dyDescent="0.25">
      <c r="F258" s="13">
        <v>12</v>
      </c>
      <c r="G258" s="61" t="s">
        <v>13</v>
      </c>
      <c r="H258" s="60">
        <v>2024</v>
      </c>
      <c r="I258" s="80" t="str">
        <f t="shared" si="16"/>
        <v>12082024</v>
      </c>
      <c r="J258" s="5">
        <v>45516</v>
      </c>
    </row>
    <row r="259" spans="6:10" x14ac:dyDescent="0.25">
      <c r="F259" s="13">
        <v>13</v>
      </c>
      <c r="G259" s="61" t="s">
        <v>13</v>
      </c>
      <c r="H259" s="60">
        <v>2024</v>
      </c>
      <c r="I259" s="80" t="str">
        <f t="shared" si="16"/>
        <v>13082024</v>
      </c>
      <c r="J259" s="5">
        <v>45517</v>
      </c>
    </row>
    <row r="260" spans="6:10" x14ac:dyDescent="0.25">
      <c r="F260" s="13">
        <v>14</v>
      </c>
      <c r="G260" s="61" t="s">
        <v>13</v>
      </c>
      <c r="H260" s="60">
        <v>2024</v>
      </c>
      <c r="I260" s="80" t="str">
        <f t="shared" si="16"/>
        <v>14082024</v>
      </c>
      <c r="J260" s="5">
        <v>45518</v>
      </c>
    </row>
    <row r="261" spans="6:10" x14ac:dyDescent="0.25">
      <c r="F261" s="13">
        <v>15</v>
      </c>
      <c r="G261" s="61" t="s">
        <v>13</v>
      </c>
      <c r="H261" s="60">
        <v>2024</v>
      </c>
      <c r="I261" s="80" t="str">
        <f t="shared" si="16"/>
        <v>15082024</v>
      </c>
      <c r="J261" s="5">
        <v>45519</v>
      </c>
    </row>
    <row r="262" spans="6:10" x14ac:dyDescent="0.25">
      <c r="F262" s="13">
        <v>16</v>
      </c>
      <c r="G262" s="61" t="s">
        <v>13</v>
      </c>
      <c r="H262" s="60">
        <v>2024</v>
      </c>
      <c r="I262" s="80" t="str">
        <f t="shared" si="16"/>
        <v>16082024</v>
      </c>
      <c r="J262" s="5">
        <v>45520</v>
      </c>
    </row>
    <row r="263" spans="6:10" x14ac:dyDescent="0.25">
      <c r="F263" s="13">
        <v>17</v>
      </c>
      <c r="G263" s="61" t="s">
        <v>13</v>
      </c>
      <c r="H263" s="60">
        <v>2024</v>
      </c>
      <c r="I263" s="80" t="str">
        <f t="shared" si="16"/>
        <v>17082024</v>
      </c>
      <c r="J263" s="5">
        <v>45521</v>
      </c>
    </row>
    <row r="264" spans="6:10" x14ac:dyDescent="0.25">
      <c r="F264" s="13">
        <v>18</v>
      </c>
      <c r="G264" s="61" t="s">
        <v>13</v>
      </c>
      <c r="H264" s="60">
        <v>2024</v>
      </c>
      <c r="I264" s="80" t="str">
        <f t="shared" si="16"/>
        <v>18082024</v>
      </c>
      <c r="J264" s="5">
        <v>45522</v>
      </c>
    </row>
    <row r="265" spans="6:10" x14ac:dyDescent="0.25">
      <c r="F265" s="13">
        <v>19</v>
      </c>
      <c r="G265" s="61" t="s">
        <v>13</v>
      </c>
      <c r="H265" s="60">
        <v>2024</v>
      </c>
      <c r="I265" s="80" t="str">
        <f t="shared" si="16"/>
        <v>19082024</v>
      </c>
      <c r="J265" s="5">
        <v>45523</v>
      </c>
    </row>
    <row r="266" spans="6:10" x14ac:dyDescent="0.25">
      <c r="F266" s="13">
        <v>20</v>
      </c>
      <c r="G266" s="61" t="s">
        <v>13</v>
      </c>
      <c r="H266" s="60">
        <v>2024</v>
      </c>
      <c r="I266" s="80" t="str">
        <f t="shared" si="16"/>
        <v>20082024</v>
      </c>
      <c r="J266" s="5">
        <v>45524</v>
      </c>
    </row>
    <row r="267" spans="6:10" x14ac:dyDescent="0.25">
      <c r="F267" s="13">
        <v>21</v>
      </c>
      <c r="G267" s="61" t="s">
        <v>13</v>
      </c>
      <c r="H267" s="60">
        <v>2024</v>
      </c>
      <c r="I267" s="80" t="str">
        <f t="shared" si="16"/>
        <v>21082024</v>
      </c>
      <c r="J267" s="5">
        <v>45525</v>
      </c>
    </row>
    <row r="268" spans="6:10" x14ac:dyDescent="0.25">
      <c r="F268" s="13">
        <v>22</v>
      </c>
      <c r="G268" s="61" t="s">
        <v>13</v>
      </c>
      <c r="H268" s="60">
        <v>2024</v>
      </c>
      <c r="I268" s="80" t="str">
        <f t="shared" si="16"/>
        <v>22082024</v>
      </c>
      <c r="J268" s="5">
        <v>45526</v>
      </c>
    </row>
    <row r="269" spans="6:10" x14ac:dyDescent="0.25">
      <c r="F269" s="13">
        <v>23</v>
      </c>
      <c r="G269" s="61" t="s">
        <v>13</v>
      </c>
      <c r="H269" s="60">
        <v>2024</v>
      </c>
      <c r="I269" s="80" t="str">
        <f t="shared" si="16"/>
        <v>23082024</v>
      </c>
      <c r="J269" s="5">
        <v>45527</v>
      </c>
    </row>
    <row r="270" spans="6:10" x14ac:dyDescent="0.25">
      <c r="F270" s="13">
        <v>24</v>
      </c>
      <c r="G270" s="61" t="s">
        <v>13</v>
      </c>
      <c r="H270" s="60">
        <v>2024</v>
      </c>
      <c r="I270" s="80" t="str">
        <f t="shared" si="16"/>
        <v>24082024</v>
      </c>
      <c r="J270" s="5">
        <v>45528</v>
      </c>
    </row>
    <row r="271" spans="6:10" x14ac:dyDescent="0.25">
      <c r="F271" s="13">
        <v>25</v>
      </c>
      <c r="G271" s="61" t="s">
        <v>13</v>
      </c>
      <c r="H271" s="60">
        <v>2024</v>
      </c>
      <c r="I271" s="80" t="str">
        <f t="shared" si="16"/>
        <v>25082024</v>
      </c>
      <c r="J271" s="5">
        <v>45529</v>
      </c>
    </row>
    <row r="272" spans="6:10" x14ac:dyDescent="0.25">
      <c r="F272" s="13">
        <v>26</v>
      </c>
      <c r="G272" s="61" t="s">
        <v>13</v>
      </c>
      <c r="H272" s="60">
        <v>2024</v>
      </c>
      <c r="I272" s="80" t="str">
        <f t="shared" si="16"/>
        <v>26082024</v>
      </c>
      <c r="J272" s="5">
        <v>45530</v>
      </c>
    </row>
    <row r="273" spans="6:10" x14ac:dyDescent="0.25">
      <c r="F273" s="13">
        <v>27</v>
      </c>
      <c r="G273" s="61" t="s">
        <v>13</v>
      </c>
      <c r="H273" s="60">
        <v>2024</v>
      </c>
      <c r="I273" s="80" t="str">
        <f t="shared" si="16"/>
        <v>27082024</v>
      </c>
      <c r="J273" s="5">
        <v>45531</v>
      </c>
    </row>
    <row r="274" spans="6:10" x14ac:dyDescent="0.25">
      <c r="F274" s="13">
        <v>28</v>
      </c>
      <c r="G274" s="61" t="s">
        <v>13</v>
      </c>
      <c r="H274" s="60">
        <v>2024</v>
      </c>
      <c r="I274" s="80" t="str">
        <f t="shared" si="16"/>
        <v>28082024</v>
      </c>
      <c r="J274" s="5">
        <v>45532</v>
      </c>
    </row>
    <row r="275" spans="6:10" x14ac:dyDescent="0.25">
      <c r="F275" s="13">
        <v>29</v>
      </c>
      <c r="G275" s="61" t="s">
        <v>13</v>
      </c>
      <c r="H275" s="60">
        <v>2024</v>
      </c>
      <c r="I275" s="80" t="str">
        <f t="shared" si="16"/>
        <v>29082024</v>
      </c>
      <c r="J275" s="5">
        <v>45533</v>
      </c>
    </row>
    <row r="276" spans="6:10" x14ac:dyDescent="0.25">
      <c r="F276" s="13">
        <v>30</v>
      </c>
      <c r="G276" s="61" t="s">
        <v>13</v>
      </c>
      <c r="H276" s="60">
        <v>2024</v>
      </c>
      <c r="I276" s="80" t="str">
        <f t="shared" si="16"/>
        <v>30082024</v>
      </c>
      <c r="J276" s="5">
        <v>45534</v>
      </c>
    </row>
    <row r="277" spans="6:10" x14ac:dyDescent="0.25">
      <c r="F277" s="13">
        <v>31</v>
      </c>
      <c r="G277" s="61" t="s">
        <v>13</v>
      </c>
      <c r="H277" s="60">
        <v>2024</v>
      </c>
      <c r="I277" s="80" t="str">
        <f t="shared" si="16"/>
        <v>31082024</v>
      </c>
      <c r="J277" s="5">
        <v>45535</v>
      </c>
    </row>
    <row r="278" spans="6:10" x14ac:dyDescent="0.25">
      <c r="F278" s="13" t="s">
        <v>6</v>
      </c>
      <c r="G278" s="61" t="s">
        <v>15</v>
      </c>
      <c r="H278" s="60">
        <v>2024</v>
      </c>
      <c r="I278" s="80" t="str">
        <f>+F278&amp;G278&amp;H278</f>
        <v>01102024</v>
      </c>
      <c r="J278" s="5">
        <v>45566</v>
      </c>
    </row>
    <row r="279" spans="6:10" x14ac:dyDescent="0.25">
      <c r="F279" s="13" t="s">
        <v>7</v>
      </c>
      <c r="G279" s="61" t="s">
        <v>15</v>
      </c>
      <c r="H279" s="60">
        <v>2024</v>
      </c>
      <c r="I279" s="80" t="str">
        <f t="shared" ref="I279:I308" si="17">+F279&amp;G279&amp;H279</f>
        <v>02102024</v>
      </c>
      <c r="J279" s="5">
        <v>45567</v>
      </c>
    </row>
    <row r="280" spans="6:10" x14ac:dyDescent="0.25">
      <c r="F280" s="13" t="s">
        <v>8</v>
      </c>
      <c r="G280" s="61" t="s">
        <v>15</v>
      </c>
      <c r="H280" s="60">
        <v>2024</v>
      </c>
      <c r="I280" s="80" t="str">
        <f t="shared" si="17"/>
        <v>03102024</v>
      </c>
      <c r="J280" s="5">
        <v>45568</v>
      </c>
    </row>
    <row r="281" spans="6:10" x14ac:dyDescent="0.25">
      <c r="F281" s="13" t="s">
        <v>9</v>
      </c>
      <c r="G281" s="61" t="s">
        <v>15</v>
      </c>
      <c r="H281" s="60">
        <v>2024</v>
      </c>
      <c r="I281" s="80" t="str">
        <f t="shared" si="17"/>
        <v>04102024</v>
      </c>
      <c r="J281" s="5">
        <v>45569</v>
      </c>
    </row>
    <row r="282" spans="6:10" x14ac:dyDescent="0.25">
      <c r="F282" s="13" t="s">
        <v>10</v>
      </c>
      <c r="G282" s="61" t="s">
        <v>15</v>
      </c>
      <c r="H282" s="60">
        <v>2024</v>
      </c>
      <c r="I282" s="80" t="str">
        <f t="shared" si="17"/>
        <v>05102024</v>
      </c>
      <c r="J282" s="5">
        <v>45570</v>
      </c>
    </row>
    <row r="283" spans="6:10" x14ac:dyDescent="0.25">
      <c r="F283" s="13" t="s">
        <v>11</v>
      </c>
      <c r="G283" s="61" t="s">
        <v>15</v>
      </c>
      <c r="H283" s="60">
        <v>2024</v>
      </c>
      <c r="I283" s="80" t="str">
        <f t="shared" si="17"/>
        <v>06102024</v>
      </c>
      <c r="J283" s="5">
        <v>45571</v>
      </c>
    </row>
    <row r="284" spans="6:10" x14ac:dyDescent="0.25">
      <c r="F284" s="13" t="s">
        <v>12</v>
      </c>
      <c r="G284" s="61" t="s">
        <v>15</v>
      </c>
      <c r="H284" s="60">
        <v>2024</v>
      </c>
      <c r="I284" s="80" t="str">
        <f t="shared" si="17"/>
        <v>07102024</v>
      </c>
      <c r="J284" s="5">
        <v>45572</v>
      </c>
    </row>
    <row r="285" spans="6:10" x14ac:dyDescent="0.25">
      <c r="F285" s="13" t="s">
        <v>13</v>
      </c>
      <c r="G285" s="61" t="s">
        <v>15</v>
      </c>
      <c r="H285" s="60">
        <v>2024</v>
      </c>
      <c r="I285" s="80" t="str">
        <f t="shared" si="17"/>
        <v>08102024</v>
      </c>
      <c r="J285" s="5">
        <v>45573</v>
      </c>
    </row>
    <row r="286" spans="6:10" x14ac:dyDescent="0.25">
      <c r="F286" s="13" t="s">
        <v>14</v>
      </c>
      <c r="G286" s="61" t="s">
        <v>15</v>
      </c>
      <c r="H286" s="60">
        <v>2024</v>
      </c>
      <c r="I286" s="80" t="str">
        <f t="shared" si="17"/>
        <v>09102024</v>
      </c>
      <c r="J286" s="5">
        <v>45574</v>
      </c>
    </row>
    <row r="287" spans="6:10" x14ac:dyDescent="0.25">
      <c r="F287" s="13">
        <v>10</v>
      </c>
      <c r="G287" s="61" t="s">
        <v>15</v>
      </c>
      <c r="H287" s="60">
        <v>2024</v>
      </c>
      <c r="I287" s="80" t="str">
        <f t="shared" si="17"/>
        <v>10102024</v>
      </c>
      <c r="J287" s="5">
        <v>45575</v>
      </c>
    </row>
    <row r="288" spans="6:10" x14ac:dyDescent="0.25">
      <c r="F288" s="13">
        <v>11</v>
      </c>
      <c r="G288" s="61" t="s">
        <v>15</v>
      </c>
      <c r="H288" s="60">
        <v>2024</v>
      </c>
      <c r="I288" s="80" t="str">
        <f t="shared" si="17"/>
        <v>11102024</v>
      </c>
      <c r="J288" s="5">
        <v>45576</v>
      </c>
    </row>
    <row r="289" spans="6:10" x14ac:dyDescent="0.25">
      <c r="F289" s="13">
        <v>12</v>
      </c>
      <c r="G289" s="61" t="s">
        <v>15</v>
      </c>
      <c r="H289" s="60">
        <v>2024</v>
      </c>
      <c r="I289" s="80" t="str">
        <f t="shared" si="17"/>
        <v>12102024</v>
      </c>
      <c r="J289" s="5">
        <v>45577</v>
      </c>
    </row>
    <row r="290" spans="6:10" x14ac:dyDescent="0.25">
      <c r="F290" s="13">
        <v>13</v>
      </c>
      <c r="G290" s="61" t="s">
        <v>15</v>
      </c>
      <c r="H290" s="60">
        <v>2024</v>
      </c>
      <c r="I290" s="80" t="str">
        <f t="shared" si="17"/>
        <v>13102024</v>
      </c>
      <c r="J290" s="5">
        <v>45578</v>
      </c>
    </row>
    <row r="291" spans="6:10" x14ac:dyDescent="0.25">
      <c r="F291" s="13">
        <v>14</v>
      </c>
      <c r="G291" s="61" t="s">
        <v>15</v>
      </c>
      <c r="H291" s="60">
        <v>2024</v>
      </c>
      <c r="I291" s="80" t="str">
        <f t="shared" si="17"/>
        <v>14102024</v>
      </c>
      <c r="J291" s="5">
        <v>45579</v>
      </c>
    </row>
    <row r="292" spans="6:10" x14ac:dyDescent="0.25">
      <c r="F292" s="13">
        <v>15</v>
      </c>
      <c r="G292" s="61" t="s">
        <v>15</v>
      </c>
      <c r="H292" s="60">
        <v>2024</v>
      </c>
      <c r="I292" s="80" t="str">
        <f t="shared" si="17"/>
        <v>15102024</v>
      </c>
      <c r="J292" s="5">
        <v>45580</v>
      </c>
    </row>
    <row r="293" spans="6:10" x14ac:dyDescent="0.25">
      <c r="F293" s="13">
        <v>16</v>
      </c>
      <c r="G293" s="61" t="s">
        <v>15</v>
      </c>
      <c r="H293" s="60">
        <v>2024</v>
      </c>
      <c r="I293" s="80" t="str">
        <f t="shared" si="17"/>
        <v>16102024</v>
      </c>
      <c r="J293" s="5">
        <v>45581</v>
      </c>
    </row>
    <row r="294" spans="6:10" x14ac:dyDescent="0.25">
      <c r="F294" s="13">
        <v>17</v>
      </c>
      <c r="G294" s="61" t="s">
        <v>15</v>
      </c>
      <c r="H294" s="60">
        <v>2024</v>
      </c>
      <c r="I294" s="80" t="str">
        <f t="shared" si="17"/>
        <v>17102024</v>
      </c>
      <c r="J294" s="5">
        <v>45582</v>
      </c>
    </row>
    <row r="295" spans="6:10" x14ac:dyDescent="0.25">
      <c r="F295" s="13">
        <v>18</v>
      </c>
      <c r="G295" s="61" t="s">
        <v>15</v>
      </c>
      <c r="H295" s="60">
        <v>2024</v>
      </c>
      <c r="I295" s="80" t="str">
        <f t="shared" si="17"/>
        <v>18102024</v>
      </c>
      <c r="J295" s="5">
        <v>45583</v>
      </c>
    </row>
    <row r="296" spans="6:10" x14ac:dyDescent="0.25">
      <c r="F296" s="13">
        <v>19</v>
      </c>
      <c r="G296" s="61" t="s">
        <v>15</v>
      </c>
      <c r="H296" s="60">
        <v>2024</v>
      </c>
      <c r="I296" s="80" t="str">
        <f t="shared" si="17"/>
        <v>19102024</v>
      </c>
      <c r="J296" s="5">
        <v>45584</v>
      </c>
    </row>
    <row r="297" spans="6:10" x14ac:dyDescent="0.25">
      <c r="F297" s="13">
        <v>20</v>
      </c>
      <c r="G297" s="61" t="s">
        <v>15</v>
      </c>
      <c r="H297" s="60">
        <v>2024</v>
      </c>
      <c r="I297" s="80" t="str">
        <f t="shared" si="17"/>
        <v>20102024</v>
      </c>
      <c r="J297" s="5">
        <v>45585</v>
      </c>
    </row>
    <row r="298" spans="6:10" x14ac:dyDescent="0.25">
      <c r="F298" s="13">
        <v>21</v>
      </c>
      <c r="G298" s="61" t="s">
        <v>15</v>
      </c>
      <c r="H298" s="60">
        <v>2024</v>
      </c>
      <c r="I298" s="80" t="str">
        <f t="shared" si="17"/>
        <v>21102024</v>
      </c>
      <c r="J298" s="5">
        <v>45586</v>
      </c>
    </row>
    <row r="299" spans="6:10" x14ac:dyDescent="0.25">
      <c r="F299" s="13">
        <v>22</v>
      </c>
      <c r="G299" s="61" t="s">
        <v>15</v>
      </c>
      <c r="H299" s="60">
        <v>2024</v>
      </c>
      <c r="I299" s="80" t="str">
        <f t="shared" si="17"/>
        <v>22102024</v>
      </c>
      <c r="J299" s="5">
        <v>45587</v>
      </c>
    </row>
    <row r="300" spans="6:10" x14ac:dyDescent="0.25">
      <c r="F300" s="13">
        <v>23</v>
      </c>
      <c r="G300" s="61" t="s">
        <v>15</v>
      </c>
      <c r="H300" s="60">
        <v>2024</v>
      </c>
      <c r="I300" s="80" t="str">
        <f t="shared" si="17"/>
        <v>23102024</v>
      </c>
      <c r="J300" s="5">
        <v>45588</v>
      </c>
    </row>
    <row r="301" spans="6:10" x14ac:dyDescent="0.25">
      <c r="F301" s="13">
        <v>24</v>
      </c>
      <c r="G301" s="61" t="s">
        <v>15</v>
      </c>
      <c r="H301" s="60">
        <v>2024</v>
      </c>
      <c r="I301" s="80" t="str">
        <f t="shared" si="17"/>
        <v>24102024</v>
      </c>
      <c r="J301" s="5">
        <v>45589</v>
      </c>
    </row>
    <row r="302" spans="6:10" x14ac:dyDescent="0.25">
      <c r="F302" s="13">
        <v>25</v>
      </c>
      <c r="G302" s="61" t="s">
        <v>15</v>
      </c>
      <c r="H302" s="60">
        <v>2024</v>
      </c>
      <c r="I302" s="80" t="str">
        <f t="shared" si="17"/>
        <v>25102024</v>
      </c>
      <c r="J302" s="5">
        <v>45590</v>
      </c>
    </row>
    <row r="303" spans="6:10" x14ac:dyDescent="0.25">
      <c r="F303" s="13">
        <v>26</v>
      </c>
      <c r="G303" s="61" t="s">
        <v>15</v>
      </c>
      <c r="H303" s="60">
        <v>2024</v>
      </c>
      <c r="I303" s="80" t="str">
        <f t="shared" si="17"/>
        <v>26102024</v>
      </c>
      <c r="J303" s="5">
        <v>45591</v>
      </c>
    </row>
    <row r="304" spans="6:10" x14ac:dyDescent="0.25">
      <c r="F304" s="13">
        <v>27</v>
      </c>
      <c r="G304" s="61" t="s">
        <v>15</v>
      </c>
      <c r="H304" s="60">
        <v>2024</v>
      </c>
      <c r="I304" s="80" t="str">
        <f t="shared" si="17"/>
        <v>27102024</v>
      </c>
      <c r="J304" s="5">
        <v>45592</v>
      </c>
    </row>
    <row r="305" spans="6:10" x14ac:dyDescent="0.25">
      <c r="F305" s="13">
        <v>28</v>
      </c>
      <c r="G305" s="61" t="s">
        <v>15</v>
      </c>
      <c r="H305" s="60">
        <v>2024</v>
      </c>
      <c r="I305" s="80" t="str">
        <f t="shared" si="17"/>
        <v>28102024</v>
      </c>
      <c r="J305" s="5">
        <v>45593</v>
      </c>
    </row>
    <row r="306" spans="6:10" x14ac:dyDescent="0.25">
      <c r="F306" s="13">
        <v>29</v>
      </c>
      <c r="G306" s="61" t="s">
        <v>15</v>
      </c>
      <c r="H306" s="60">
        <v>2024</v>
      </c>
      <c r="I306" s="80" t="str">
        <f t="shared" si="17"/>
        <v>29102024</v>
      </c>
      <c r="J306" s="5">
        <v>45594</v>
      </c>
    </row>
    <row r="307" spans="6:10" x14ac:dyDescent="0.25">
      <c r="F307" s="13">
        <v>30</v>
      </c>
      <c r="G307" s="61" t="s">
        <v>15</v>
      </c>
      <c r="H307" s="60">
        <v>2024</v>
      </c>
      <c r="I307" s="80" t="str">
        <f t="shared" si="17"/>
        <v>30102024</v>
      </c>
      <c r="J307" s="5">
        <v>45595</v>
      </c>
    </row>
    <row r="308" spans="6:10" x14ac:dyDescent="0.25">
      <c r="F308" s="13">
        <v>31</v>
      </c>
      <c r="G308" s="61" t="s">
        <v>15</v>
      </c>
      <c r="H308" s="60">
        <v>2024</v>
      </c>
      <c r="I308" s="80" t="str">
        <f t="shared" si="17"/>
        <v>31102024</v>
      </c>
      <c r="J308" s="5">
        <v>45596</v>
      </c>
    </row>
    <row r="309" spans="6:10" x14ac:dyDescent="0.25">
      <c r="F309" s="13" t="s">
        <v>6</v>
      </c>
      <c r="G309" s="61" t="s">
        <v>16</v>
      </c>
      <c r="H309" s="60">
        <v>2024</v>
      </c>
      <c r="I309" s="80" t="str">
        <f>+F309&amp;G309&amp;H309</f>
        <v>01112024</v>
      </c>
      <c r="J309" s="5">
        <v>45597</v>
      </c>
    </row>
    <row r="310" spans="6:10" x14ac:dyDescent="0.25">
      <c r="F310" s="13" t="s">
        <v>7</v>
      </c>
      <c r="G310" s="61" t="s">
        <v>16</v>
      </c>
      <c r="H310" s="60">
        <v>2024</v>
      </c>
      <c r="I310" s="80" t="str">
        <f t="shared" ref="I310:I338" si="18">+F310&amp;G310&amp;H310</f>
        <v>02112024</v>
      </c>
      <c r="J310" s="5">
        <v>45598</v>
      </c>
    </row>
    <row r="311" spans="6:10" x14ac:dyDescent="0.25">
      <c r="F311" s="13" t="s">
        <v>8</v>
      </c>
      <c r="G311" s="61" t="s">
        <v>16</v>
      </c>
      <c r="H311" s="60">
        <v>2024</v>
      </c>
      <c r="I311" s="80" t="str">
        <f t="shared" si="18"/>
        <v>03112024</v>
      </c>
      <c r="J311" s="5">
        <v>45599</v>
      </c>
    </row>
    <row r="312" spans="6:10" x14ac:dyDescent="0.25">
      <c r="F312" s="13" t="s">
        <v>9</v>
      </c>
      <c r="G312" s="61" t="s">
        <v>16</v>
      </c>
      <c r="H312" s="60">
        <v>2024</v>
      </c>
      <c r="I312" s="80" t="str">
        <f t="shared" si="18"/>
        <v>04112024</v>
      </c>
      <c r="J312" s="5">
        <v>45600</v>
      </c>
    </row>
    <row r="313" spans="6:10" x14ac:dyDescent="0.25">
      <c r="F313" s="13" t="s">
        <v>10</v>
      </c>
      <c r="G313" s="61" t="s">
        <v>16</v>
      </c>
      <c r="H313" s="60">
        <v>2024</v>
      </c>
      <c r="I313" s="80" t="str">
        <f t="shared" si="18"/>
        <v>05112024</v>
      </c>
      <c r="J313" s="5">
        <v>45601</v>
      </c>
    </row>
    <row r="314" spans="6:10" x14ac:dyDescent="0.25">
      <c r="F314" s="13" t="s">
        <v>11</v>
      </c>
      <c r="G314" s="61" t="s">
        <v>16</v>
      </c>
      <c r="H314" s="60">
        <v>2024</v>
      </c>
      <c r="I314" s="80" t="str">
        <f t="shared" si="18"/>
        <v>06112024</v>
      </c>
      <c r="J314" s="5">
        <v>45602</v>
      </c>
    </row>
    <row r="315" spans="6:10" x14ac:dyDescent="0.25">
      <c r="F315" s="13" t="s">
        <v>12</v>
      </c>
      <c r="G315" s="61" t="s">
        <v>16</v>
      </c>
      <c r="H315" s="60">
        <v>2024</v>
      </c>
      <c r="I315" s="80" t="str">
        <f t="shared" si="18"/>
        <v>07112024</v>
      </c>
      <c r="J315" s="5">
        <v>45603</v>
      </c>
    </row>
    <row r="316" spans="6:10" x14ac:dyDescent="0.25">
      <c r="F316" s="13" t="s">
        <v>13</v>
      </c>
      <c r="G316" s="61" t="s">
        <v>16</v>
      </c>
      <c r="H316" s="60">
        <v>2024</v>
      </c>
      <c r="I316" s="80" t="str">
        <f t="shared" si="18"/>
        <v>08112024</v>
      </c>
      <c r="J316" s="5">
        <v>45604</v>
      </c>
    </row>
    <row r="317" spans="6:10" x14ac:dyDescent="0.25">
      <c r="F317" s="13" t="s">
        <v>14</v>
      </c>
      <c r="G317" s="61" t="s">
        <v>16</v>
      </c>
      <c r="H317" s="60">
        <v>2024</v>
      </c>
      <c r="I317" s="80" t="str">
        <f t="shared" si="18"/>
        <v>09112024</v>
      </c>
      <c r="J317" s="5">
        <v>45605</v>
      </c>
    </row>
    <row r="318" spans="6:10" x14ac:dyDescent="0.25">
      <c r="F318" s="13">
        <v>10</v>
      </c>
      <c r="G318" s="61" t="s">
        <v>16</v>
      </c>
      <c r="H318" s="60">
        <v>2024</v>
      </c>
      <c r="I318" s="80" t="str">
        <f t="shared" si="18"/>
        <v>10112024</v>
      </c>
      <c r="J318" s="5">
        <v>45606</v>
      </c>
    </row>
    <row r="319" spans="6:10" x14ac:dyDescent="0.25">
      <c r="F319" s="13">
        <v>11</v>
      </c>
      <c r="G319" s="61" t="s">
        <v>16</v>
      </c>
      <c r="H319" s="60">
        <v>2024</v>
      </c>
      <c r="I319" s="80" t="str">
        <f t="shared" si="18"/>
        <v>11112024</v>
      </c>
      <c r="J319" s="5">
        <v>45607</v>
      </c>
    </row>
    <row r="320" spans="6:10" x14ac:dyDescent="0.25">
      <c r="F320" s="13">
        <v>12</v>
      </c>
      <c r="G320" s="61" t="s">
        <v>16</v>
      </c>
      <c r="H320" s="60">
        <v>2024</v>
      </c>
      <c r="I320" s="80" t="str">
        <f t="shared" si="18"/>
        <v>12112024</v>
      </c>
      <c r="J320" s="5">
        <v>45608</v>
      </c>
    </row>
    <row r="321" spans="6:10" x14ac:dyDescent="0.25">
      <c r="F321" s="13">
        <v>13</v>
      </c>
      <c r="G321" s="61" t="s">
        <v>16</v>
      </c>
      <c r="H321" s="60">
        <v>2024</v>
      </c>
      <c r="I321" s="80" t="str">
        <f t="shared" si="18"/>
        <v>13112024</v>
      </c>
      <c r="J321" s="5">
        <v>45609</v>
      </c>
    </row>
    <row r="322" spans="6:10" x14ac:dyDescent="0.25">
      <c r="F322" s="13">
        <v>14</v>
      </c>
      <c r="G322" s="61" t="s">
        <v>16</v>
      </c>
      <c r="H322" s="60">
        <v>2024</v>
      </c>
      <c r="I322" s="80" t="str">
        <f t="shared" si="18"/>
        <v>14112024</v>
      </c>
      <c r="J322" s="5">
        <v>45610</v>
      </c>
    </row>
    <row r="323" spans="6:10" x14ac:dyDescent="0.25">
      <c r="F323" s="13">
        <v>15</v>
      </c>
      <c r="G323" s="61" t="s">
        <v>16</v>
      </c>
      <c r="H323" s="60">
        <v>2024</v>
      </c>
      <c r="I323" s="80" t="str">
        <f t="shared" si="18"/>
        <v>15112024</v>
      </c>
      <c r="J323" s="5">
        <v>45611</v>
      </c>
    </row>
    <row r="324" spans="6:10" x14ac:dyDescent="0.25">
      <c r="F324" s="13">
        <v>16</v>
      </c>
      <c r="G324" s="61" t="s">
        <v>16</v>
      </c>
      <c r="H324" s="60">
        <v>2024</v>
      </c>
      <c r="I324" s="80" t="str">
        <f t="shared" si="18"/>
        <v>16112024</v>
      </c>
      <c r="J324" s="5">
        <v>45612</v>
      </c>
    </row>
    <row r="325" spans="6:10" x14ac:dyDescent="0.25">
      <c r="F325" s="13">
        <v>17</v>
      </c>
      <c r="G325" s="61" t="s">
        <v>16</v>
      </c>
      <c r="H325" s="60">
        <v>2024</v>
      </c>
      <c r="I325" s="80" t="str">
        <f t="shared" si="18"/>
        <v>17112024</v>
      </c>
      <c r="J325" s="5">
        <v>45613</v>
      </c>
    </row>
    <row r="326" spans="6:10" x14ac:dyDescent="0.25">
      <c r="F326" s="13">
        <v>18</v>
      </c>
      <c r="G326" s="61" t="s">
        <v>16</v>
      </c>
      <c r="H326" s="60">
        <v>2024</v>
      </c>
      <c r="I326" s="80" t="str">
        <f t="shared" si="18"/>
        <v>18112024</v>
      </c>
      <c r="J326" s="5">
        <v>45614</v>
      </c>
    </row>
    <row r="327" spans="6:10" x14ac:dyDescent="0.25">
      <c r="F327" s="13">
        <v>19</v>
      </c>
      <c r="G327" s="61" t="s">
        <v>16</v>
      </c>
      <c r="H327" s="60">
        <v>2024</v>
      </c>
      <c r="I327" s="80" t="str">
        <f t="shared" si="18"/>
        <v>19112024</v>
      </c>
      <c r="J327" s="5">
        <v>45615</v>
      </c>
    </row>
    <row r="328" spans="6:10" x14ac:dyDescent="0.25">
      <c r="F328" s="13">
        <v>20</v>
      </c>
      <c r="G328" s="61" t="s">
        <v>16</v>
      </c>
      <c r="H328" s="60">
        <v>2024</v>
      </c>
      <c r="I328" s="80" t="str">
        <f t="shared" si="18"/>
        <v>20112024</v>
      </c>
      <c r="J328" s="5">
        <v>45616</v>
      </c>
    </row>
    <row r="329" spans="6:10" x14ac:dyDescent="0.25">
      <c r="F329" s="13">
        <v>21</v>
      </c>
      <c r="G329" s="61" t="s">
        <v>16</v>
      </c>
      <c r="H329" s="60">
        <v>2024</v>
      </c>
      <c r="I329" s="80" t="str">
        <f t="shared" si="18"/>
        <v>21112024</v>
      </c>
      <c r="J329" s="5">
        <v>45617</v>
      </c>
    </row>
    <row r="330" spans="6:10" x14ac:dyDescent="0.25">
      <c r="F330" s="13">
        <v>22</v>
      </c>
      <c r="G330" s="61" t="s">
        <v>16</v>
      </c>
      <c r="H330" s="60">
        <v>2024</v>
      </c>
      <c r="I330" s="80" t="str">
        <f t="shared" si="18"/>
        <v>22112024</v>
      </c>
      <c r="J330" s="5">
        <v>45618</v>
      </c>
    </row>
    <row r="331" spans="6:10" x14ac:dyDescent="0.25">
      <c r="F331" s="13">
        <v>23</v>
      </c>
      <c r="G331" s="61" t="s">
        <v>16</v>
      </c>
      <c r="H331" s="60">
        <v>2024</v>
      </c>
      <c r="I331" s="80" t="str">
        <f t="shared" si="18"/>
        <v>23112024</v>
      </c>
      <c r="J331" s="5">
        <v>45619</v>
      </c>
    </row>
    <row r="332" spans="6:10" x14ac:dyDescent="0.25">
      <c r="F332" s="13">
        <v>24</v>
      </c>
      <c r="G332" s="61" t="s">
        <v>16</v>
      </c>
      <c r="H332" s="60">
        <v>2024</v>
      </c>
      <c r="I332" s="80" t="str">
        <f t="shared" si="18"/>
        <v>24112024</v>
      </c>
      <c r="J332" s="5">
        <v>45620</v>
      </c>
    </row>
    <row r="333" spans="6:10" x14ac:dyDescent="0.25">
      <c r="F333" s="13">
        <v>25</v>
      </c>
      <c r="G333" s="61" t="s">
        <v>16</v>
      </c>
      <c r="H333" s="60">
        <v>2024</v>
      </c>
      <c r="I333" s="80" t="str">
        <f t="shared" si="18"/>
        <v>25112024</v>
      </c>
      <c r="J333" s="5">
        <v>45621</v>
      </c>
    </row>
    <row r="334" spans="6:10" x14ac:dyDescent="0.25">
      <c r="F334" s="13">
        <v>26</v>
      </c>
      <c r="G334" s="61" t="s">
        <v>16</v>
      </c>
      <c r="H334" s="60">
        <v>2024</v>
      </c>
      <c r="I334" s="80" t="str">
        <f t="shared" si="18"/>
        <v>26112024</v>
      </c>
      <c r="J334" s="5">
        <v>45622</v>
      </c>
    </row>
    <row r="335" spans="6:10" x14ac:dyDescent="0.25">
      <c r="F335" s="13">
        <v>27</v>
      </c>
      <c r="G335" s="61" t="s">
        <v>16</v>
      </c>
      <c r="H335" s="60">
        <v>2024</v>
      </c>
      <c r="I335" s="80" t="str">
        <f t="shared" si="18"/>
        <v>27112024</v>
      </c>
      <c r="J335" s="5">
        <v>45623</v>
      </c>
    </row>
    <row r="336" spans="6:10" x14ac:dyDescent="0.25">
      <c r="F336" s="13">
        <v>28</v>
      </c>
      <c r="G336" s="61" t="s">
        <v>16</v>
      </c>
      <c r="H336" s="60">
        <v>2024</v>
      </c>
      <c r="I336" s="80" t="str">
        <f t="shared" si="18"/>
        <v>28112024</v>
      </c>
      <c r="J336" s="5">
        <v>45624</v>
      </c>
    </row>
    <row r="337" spans="6:10" x14ac:dyDescent="0.25">
      <c r="F337" s="13">
        <v>29</v>
      </c>
      <c r="G337" s="61" t="s">
        <v>16</v>
      </c>
      <c r="H337" s="60">
        <v>2024</v>
      </c>
      <c r="I337" s="80" t="str">
        <f t="shared" si="18"/>
        <v>29112024</v>
      </c>
      <c r="J337" s="5">
        <v>45625</v>
      </c>
    </row>
    <row r="338" spans="6:10" x14ac:dyDescent="0.25">
      <c r="F338" s="13">
        <v>30</v>
      </c>
      <c r="G338" s="61" t="s">
        <v>16</v>
      </c>
      <c r="H338" s="60">
        <v>2024</v>
      </c>
      <c r="I338" s="80" t="str">
        <f t="shared" si="18"/>
        <v>30112024</v>
      </c>
      <c r="J338" s="5">
        <v>45626</v>
      </c>
    </row>
    <row r="339" spans="6:10" x14ac:dyDescent="0.25">
      <c r="F339" s="13" t="s">
        <v>6</v>
      </c>
      <c r="G339" s="61" t="s">
        <v>17</v>
      </c>
      <c r="H339" s="60">
        <v>2024</v>
      </c>
      <c r="I339" s="80" t="str">
        <f>+F339&amp;G339&amp;H339</f>
        <v>01122024</v>
      </c>
      <c r="J339" s="5">
        <v>45627</v>
      </c>
    </row>
    <row r="340" spans="6:10" x14ac:dyDescent="0.25">
      <c r="F340" s="13" t="s">
        <v>7</v>
      </c>
      <c r="G340" s="61" t="s">
        <v>17</v>
      </c>
      <c r="H340" s="60">
        <v>2024</v>
      </c>
      <c r="I340" s="80" t="str">
        <f t="shared" ref="I340:I369" si="19">+F340&amp;G340&amp;H340</f>
        <v>02122024</v>
      </c>
      <c r="J340" s="5">
        <v>45628</v>
      </c>
    </row>
    <row r="341" spans="6:10" x14ac:dyDescent="0.25">
      <c r="F341" s="13" t="s">
        <v>8</v>
      </c>
      <c r="G341" s="61" t="s">
        <v>17</v>
      </c>
      <c r="H341" s="60">
        <v>2024</v>
      </c>
      <c r="I341" s="80" t="str">
        <f t="shared" si="19"/>
        <v>03122024</v>
      </c>
      <c r="J341" s="5">
        <v>45629</v>
      </c>
    </row>
    <row r="342" spans="6:10" x14ac:dyDescent="0.25">
      <c r="F342" s="13" t="s">
        <v>9</v>
      </c>
      <c r="G342" s="61" t="s">
        <v>17</v>
      </c>
      <c r="H342" s="60">
        <v>2024</v>
      </c>
      <c r="I342" s="80" t="str">
        <f t="shared" si="19"/>
        <v>04122024</v>
      </c>
      <c r="J342" s="5">
        <v>45630</v>
      </c>
    </row>
    <row r="343" spans="6:10" x14ac:dyDescent="0.25">
      <c r="F343" s="13" t="s">
        <v>10</v>
      </c>
      <c r="G343" s="61" t="s">
        <v>17</v>
      </c>
      <c r="H343" s="60">
        <v>2024</v>
      </c>
      <c r="I343" s="80" t="str">
        <f t="shared" si="19"/>
        <v>05122024</v>
      </c>
      <c r="J343" s="5">
        <v>45631</v>
      </c>
    </row>
    <row r="344" spans="6:10" x14ac:dyDescent="0.25">
      <c r="F344" s="13" t="s">
        <v>11</v>
      </c>
      <c r="G344" s="61" t="s">
        <v>17</v>
      </c>
      <c r="H344" s="60">
        <v>2024</v>
      </c>
      <c r="I344" s="80" t="str">
        <f t="shared" si="19"/>
        <v>06122024</v>
      </c>
      <c r="J344" s="5">
        <v>45632</v>
      </c>
    </row>
    <row r="345" spans="6:10" x14ac:dyDescent="0.25">
      <c r="F345" s="13" t="s">
        <v>12</v>
      </c>
      <c r="G345" s="61" t="s">
        <v>17</v>
      </c>
      <c r="H345" s="60">
        <v>2024</v>
      </c>
      <c r="I345" s="80" t="str">
        <f t="shared" si="19"/>
        <v>07122024</v>
      </c>
      <c r="J345" s="5">
        <v>45633</v>
      </c>
    </row>
    <row r="346" spans="6:10" x14ac:dyDescent="0.25">
      <c r="F346" s="13" t="s">
        <v>13</v>
      </c>
      <c r="G346" s="61" t="s">
        <v>17</v>
      </c>
      <c r="H346" s="60">
        <v>2024</v>
      </c>
      <c r="I346" s="80" t="str">
        <f t="shared" si="19"/>
        <v>08122024</v>
      </c>
      <c r="J346" s="5">
        <v>45634</v>
      </c>
    </row>
    <row r="347" spans="6:10" x14ac:dyDescent="0.25">
      <c r="F347" s="13" t="s">
        <v>14</v>
      </c>
      <c r="G347" s="61" t="s">
        <v>17</v>
      </c>
      <c r="H347" s="60">
        <v>2024</v>
      </c>
      <c r="I347" s="80" t="str">
        <f t="shared" si="19"/>
        <v>09122024</v>
      </c>
      <c r="J347" s="5">
        <v>45635</v>
      </c>
    </row>
    <row r="348" spans="6:10" x14ac:dyDescent="0.25">
      <c r="F348" s="13">
        <v>10</v>
      </c>
      <c r="G348" s="61" t="s">
        <v>17</v>
      </c>
      <c r="H348" s="60">
        <v>2024</v>
      </c>
      <c r="I348" s="80" t="str">
        <f t="shared" si="19"/>
        <v>10122024</v>
      </c>
      <c r="J348" s="5">
        <v>45636</v>
      </c>
    </row>
    <row r="349" spans="6:10" x14ac:dyDescent="0.25">
      <c r="F349" s="13">
        <v>11</v>
      </c>
      <c r="G349" s="61" t="s">
        <v>17</v>
      </c>
      <c r="H349" s="60">
        <v>2024</v>
      </c>
      <c r="I349" s="80" t="str">
        <f t="shared" si="19"/>
        <v>11122024</v>
      </c>
      <c r="J349" s="5">
        <v>45637</v>
      </c>
    </row>
    <row r="350" spans="6:10" x14ac:dyDescent="0.25">
      <c r="F350" s="13">
        <v>12</v>
      </c>
      <c r="G350" s="61" t="s">
        <v>17</v>
      </c>
      <c r="H350" s="60">
        <v>2024</v>
      </c>
      <c r="I350" s="80" t="str">
        <f t="shared" si="19"/>
        <v>12122024</v>
      </c>
      <c r="J350" s="5">
        <v>45638</v>
      </c>
    </row>
    <row r="351" spans="6:10" x14ac:dyDescent="0.25">
      <c r="F351" s="13">
        <v>13</v>
      </c>
      <c r="G351" s="61" t="s">
        <v>17</v>
      </c>
      <c r="H351" s="60">
        <v>2024</v>
      </c>
      <c r="I351" s="80" t="str">
        <f t="shared" si="19"/>
        <v>13122024</v>
      </c>
      <c r="J351" s="5">
        <v>45639</v>
      </c>
    </row>
    <row r="352" spans="6:10" x14ac:dyDescent="0.25">
      <c r="F352" s="13">
        <v>14</v>
      </c>
      <c r="G352" s="61" t="s">
        <v>17</v>
      </c>
      <c r="H352" s="60">
        <v>2024</v>
      </c>
      <c r="I352" s="80" t="str">
        <f t="shared" si="19"/>
        <v>14122024</v>
      </c>
      <c r="J352" s="5">
        <v>45640</v>
      </c>
    </row>
    <row r="353" spans="6:10" x14ac:dyDescent="0.25">
      <c r="F353" s="13">
        <v>15</v>
      </c>
      <c r="G353" s="61" t="s">
        <v>17</v>
      </c>
      <c r="H353" s="60">
        <v>2024</v>
      </c>
      <c r="I353" s="80" t="str">
        <f t="shared" si="19"/>
        <v>15122024</v>
      </c>
      <c r="J353" s="5">
        <v>45641</v>
      </c>
    </row>
    <row r="354" spans="6:10" x14ac:dyDescent="0.25">
      <c r="F354" s="13">
        <v>16</v>
      </c>
      <c r="G354" s="61" t="s">
        <v>17</v>
      </c>
      <c r="H354" s="60">
        <v>2024</v>
      </c>
      <c r="I354" s="80" t="str">
        <f t="shared" si="19"/>
        <v>16122024</v>
      </c>
      <c r="J354" s="5">
        <v>45642</v>
      </c>
    </row>
    <row r="355" spans="6:10" x14ac:dyDescent="0.25">
      <c r="F355" s="13">
        <v>17</v>
      </c>
      <c r="G355" s="61" t="s">
        <v>17</v>
      </c>
      <c r="H355" s="60">
        <v>2024</v>
      </c>
      <c r="I355" s="80" t="str">
        <f t="shared" si="19"/>
        <v>17122024</v>
      </c>
      <c r="J355" s="5">
        <v>45643</v>
      </c>
    </row>
    <row r="356" spans="6:10" x14ac:dyDescent="0.25">
      <c r="F356" s="13">
        <v>18</v>
      </c>
      <c r="G356" s="61" t="s">
        <v>17</v>
      </c>
      <c r="H356" s="60">
        <v>2024</v>
      </c>
      <c r="I356" s="80" t="str">
        <f t="shared" si="19"/>
        <v>18122024</v>
      </c>
      <c r="J356" s="5">
        <v>45644</v>
      </c>
    </row>
    <row r="357" spans="6:10" x14ac:dyDescent="0.25">
      <c r="F357" s="13">
        <v>19</v>
      </c>
      <c r="G357" s="61" t="s">
        <v>17</v>
      </c>
      <c r="H357" s="60">
        <v>2024</v>
      </c>
      <c r="I357" s="80" t="str">
        <f t="shared" si="19"/>
        <v>19122024</v>
      </c>
      <c r="J357" s="5">
        <v>45645</v>
      </c>
    </row>
    <row r="358" spans="6:10" x14ac:dyDescent="0.25">
      <c r="F358" s="13">
        <v>20</v>
      </c>
      <c r="G358" s="61" t="s">
        <v>17</v>
      </c>
      <c r="H358" s="60">
        <v>2024</v>
      </c>
      <c r="I358" s="80" t="str">
        <f t="shared" si="19"/>
        <v>20122024</v>
      </c>
      <c r="J358" s="5">
        <v>45646</v>
      </c>
    </row>
    <row r="359" spans="6:10" x14ac:dyDescent="0.25">
      <c r="F359" s="13">
        <v>21</v>
      </c>
      <c r="G359" s="61" t="s">
        <v>17</v>
      </c>
      <c r="H359" s="60">
        <v>2024</v>
      </c>
      <c r="I359" s="80" t="str">
        <f t="shared" si="19"/>
        <v>21122024</v>
      </c>
      <c r="J359" s="5">
        <v>45647</v>
      </c>
    </row>
    <row r="360" spans="6:10" x14ac:dyDescent="0.25">
      <c r="F360" s="13">
        <v>22</v>
      </c>
      <c r="G360" s="61" t="s">
        <v>17</v>
      </c>
      <c r="H360" s="60">
        <v>2024</v>
      </c>
      <c r="I360" s="80" t="str">
        <f t="shared" si="19"/>
        <v>22122024</v>
      </c>
      <c r="J360" s="5">
        <v>45648</v>
      </c>
    </row>
    <row r="361" spans="6:10" x14ac:dyDescent="0.25">
      <c r="F361" s="13">
        <v>23</v>
      </c>
      <c r="G361" s="61" t="s">
        <v>17</v>
      </c>
      <c r="H361" s="60">
        <v>2024</v>
      </c>
      <c r="I361" s="80" t="str">
        <f t="shared" si="19"/>
        <v>23122024</v>
      </c>
      <c r="J361" s="5">
        <v>45649</v>
      </c>
    </row>
    <row r="362" spans="6:10" x14ac:dyDescent="0.25">
      <c r="F362" s="13">
        <v>24</v>
      </c>
      <c r="G362" s="61" t="s">
        <v>17</v>
      </c>
      <c r="H362" s="60">
        <v>2024</v>
      </c>
      <c r="I362" s="80" t="str">
        <f t="shared" si="19"/>
        <v>24122024</v>
      </c>
      <c r="J362" s="5">
        <v>45650</v>
      </c>
    </row>
    <row r="363" spans="6:10" x14ac:dyDescent="0.25">
      <c r="F363" s="13">
        <v>25</v>
      </c>
      <c r="G363" s="61" t="s">
        <v>17</v>
      </c>
      <c r="H363" s="60">
        <v>2024</v>
      </c>
      <c r="I363" s="80" t="str">
        <f t="shared" si="19"/>
        <v>25122024</v>
      </c>
      <c r="J363" s="5">
        <v>45651</v>
      </c>
    </row>
    <row r="364" spans="6:10" x14ac:dyDescent="0.25">
      <c r="F364" s="13">
        <v>26</v>
      </c>
      <c r="G364" s="61" t="s">
        <v>17</v>
      </c>
      <c r="H364" s="60">
        <v>2024</v>
      </c>
      <c r="I364" s="80" t="str">
        <f t="shared" si="19"/>
        <v>26122024</v>
      </c>
      <c r="J364" s="5">
        <v>45652</v>
      </c>
    </row>
    <row r="365" spans="6:10" x14ac:dyDescent="0.25">
      <c r="F365" s="13">
        <v>27</v>
      </c>
      <c r="G365" s="61" t="s">
        <v>17</v>
      </c>
      <c r="H365" s="60">
        <v>2024</v>
      </c>
      <c r="I365" s="80" t="str">
        <f t="shared" si="19"/>
        <v>27122024</v>
      </c>
      <c r="J365" s="5">
        <v>45653</v>
      </c>
    </row>
    <row r="366" spans="6:10" x14ac:dyDescent="0.25">
      <c r="F366" s="13">
        <v>28</v>
      </c>
      <c r="G366" s="61" t="s">
        <v>17</v>
      </c>
      <c r="H366" s="60">
        <v>2024</v>
      </c>
      <c r="I366" s="80" t="str">
        <f t="shared" si="19"/>
        <v>28122024</v>
      </c>
      <c r="J366" s="5">
        <v>45654</v>
      </c>
    </row>
    <row r="367" spans="6:10" x14ac:dyDescent="0.25">
      <c r="F367" s="13">
        <v>29</v>
      </c>
      <c r="G367" s="61" t="s">
        <v>17</v>
      </c>
      <c r="H367" s="60">
        <v>2024</v>
      </c>
      <c r="I367" s="80" t="str">
        <f t="shared" si="19"/>
        <v>29122024</v>
      </c>
      <c r="J367" s="5">
        <v>45655</v>
      </c>
    </row>
    <row r="368" spans="6:10" x14ac:dyDescent="0.25">
      <c r="F368" s="13">
        <v>30</v>
      </c>
      <c r="G368" s="61" t="s">
        <v>17</v>
      </c>
      <c r="H368" s="60">
        <v>2024</v>
      </c>
      <c r="I368" s="80" t="str">
        <f t="shared" si="19"/>
        <v>30122024</v>
      </c>
      <c r="J368" s="5">
        <v>45656</v>
      </c>
    </row>
    <row r="369" spans="6:10" x14ac:dyDescent="0.25">
      <c r="F369" s="13">
        <v>31</v>
      </c>
      <c r="G369" s="61" t="s">
        <v>17</v>
      </c>
      <c r="H369" s="60">
        <v>2024</v>
      </c>
      <c r="I369" s="80" t="str">
        <f t="shared" si="19"/>
        <v>31122024</v>
      </c>
      <c r="J369" s="5">
        <v>45657</v>
      </c>
    </row>
    <row r="370" spans="6:10" x14ac:dyDescent="0.25">
      <c r="F370" s="59" t="s">
        <v>6</v>
      </c>
      <c r="G370" s="59" t="s">
        <v>6</v>
      </c>
      <c r="H370" s="60">
        <v>2025</v>
      </c>
      <c r="I370" t="str">
        <f t="shared" ref="I370:I433" si="20">F370&amp;G370&amp;H370</f>
        <v>01012025</v>
      </c>
      <c r="J370" s="5">
        <f t="shared" ref="J370:J433" si="21">DATE(H370,G370,F370)</f>
        <v>45658</v>
      </c>
    </row>
    <row r="371" spans="6:10" x14ac:dyDescent="0.25">
      <c r="F371" s="59" t="s">
        <v>7</v>
      </c>
      <c r="G371" s="59" t="s">
        <v>6</v>
      </c>
      <c r="H371" s="60">
        <v>2025</v>
      </c>
      <c r="I371" t="str">
        <f t="shared" si="20"/>
        <v>02012025</v>
      </c>
      <c r="J371" s="5">
        <f t="shared" si="21"/>
        <v>45659</v>
      </c>
    </row>
    <row r="372" spans="6:10" x14ac:dyDescent="0.25">
      <c r="F372" s="59" t="s">
        <v>8</v>
      </c>
      <c r="G372" s="59" t="s">
        <v>6</v>
      </c>
      <c r="H372" s="60">
        <v>2025</v>
      </c>
      <c r="I372" t="str">
        <f t="shared" si="20"/>
        <v>03012025</v>
      </c>
      <c r="J372" s="5">
        <f t="shared" si="21"/>
        <v>45660</v>
      </c>
    </row>
    <row r="373" spans="6:10" x14ac:dyDescent="0.25">
      <c r="F373" s="59" t="s">
        <v>9</v>
      </c>
      <c r="G373" s="59" t="s">
        <v>6</v>
      </c>
      <c r="H373" s="60">
        <v>2025</v>
      </c>
      <c r="I373" t="str">
        <f t="shared" si="20"/>
        <v>04012025</v>
      </c>
      <c r="J373" s="5">
        <f t="shared" si="21"/>
        <v>45661</v>
      </c>
    </row>
    <row r="374" spans="6:10" x14ac:dyDescent="0.25">
      <c r="F374" s="59" t="s">
        <v>10</v>
      </c>
      <c r="G374" s="59" t="s">
        <v>6</v>
      </c>
      <c r="H374" s="60">
        <v>2025</v>
      </c>
      <c r="I374" t="str">
        <f t="shared" si="20"/>
        <v>05012025</v>
      </c>
      <c r="J374" s="5">
        <f t="shared" si="21"/>
        <v>45662</v>
      </c>
    </row>
    <row r="375" spans="6:10" x14ac:dyDescent="0.25">
      <c r="F375" s="59" t="s">
        <v>11</v>
      </c>
      <c r="G375" s="59" t="s">
        <v>6</v>
      </c>
      <c r="H375" s="60">
        <v>2025</v>
      </c>
      <c r="I375" t="str">
        <f t="shared" si="20"/>
        <v>06012025</v>
      </c>
      <c r="J375" s="5">
        <f t="shared" si="21"/>
        <v>45663</v>
      </c>
    </row>
    <row r="376" spans="6:10" x14ac:dyDescent="0.25">
      <c r="F376" s="59" t="s">
        <v>12</v>
      </c>
      <c r="G376" s="59" t="s">
        <v>6</v>
      </c>
      <c r="H376" s="60">
        <v>2025</v>
      </c>
      <c r="I376" t="str">
        <f t="shared" si="20"/>
        <v>07012025</v>
      </c>
      <c r="J376" s="5">
        <f t="shared" si="21"/>
        <v>45664</v>
      </c>
    </row>
    <row r="377" spans="6:10" x14ac:dyDescent="0.25">
      <c r="F377" s="59" t="s">
        <v>13</v>
      </c>
      <c r="G377" s="59" t="s">
        <v>6</v>
      </c>
      <c r="H377" s="60">
        <v>2025</v>
      </c>
      <c r="I377" t="str">
        <f t="shared" si="20"/>
        <v>08012025</v>
      </c>
      <c r="J377" s="5">
        <f t="shared" si="21"/>
        <v>45665</v>
      </c>
    </row>
    <row r="378" spans="6:10" x14ac:dyDescent="0.25">
      <c r="F378" s="59" t="s">
        <v>14</v>
      </c>
      <c r="G378" s="59" t="s">
        <v>6</v>
      </c>
      <c r="H378" s="60">
        <v>2025</v>
      </c>
      <c r="I378" t="str">
        <f t="shared" si="20"/>
        <v>09012025</v>
      </c>
      <c r="J378" s="5">
        <f t="shared" si="21"/>
        <v>45666</v>
      </c>
    </row>
    <row r="379" spans="6:10" x14ac:dyDescent="0.25">
      <c r="F379" s="13">
        <v>10</v>
      </c>
      <c r="G379" s="59" t="s">
        <v>6</v>
      </c>
      <c r="H379" s="60">
        <v>2025</v>
      </c>
      <c r="I379" t="str">
        <f t="shared" si="20"/>
        <v>10012025</v>
      </c>
      <c r="J379" s="5">
        <f t="shared" si="21"/>
        <v>45667</v>
      </c>
    </row>
    <row r="380" spans="6:10" x14ac:dyDescent="0.25">
      <c r="F380" s="13">
        <f t="shared" ref="F380:F399" si="22">F379+1</f>
        <v>11</v>
      </c>
      <c r="G380" s="59" t="s">
        <v>6</v>
      </c>
      <c r="H380" s="60">
        <v>2025</v>
      </c>
      <c r="I380" t="str">
        <f t="shared" si="20"/>
        <v>11012025</v>
      </c>
      <c r="J380" s="5">
        <f t="shared" si="21"/>
        <v>45668</v>
      </c>
    </row>
    <row r="381" spans="6:10" x14ac:dyDescent="0.25">
      <c r="F381" s="13">
        <f t="shared" si="22"/>
        <v>12</v>
      </c>
      <c r="G381" s="59" t="s">
        <v>6</v>
      </c>
      <c r="H381" s="60">
        <v>2025</v>
      </c>
      <c r="I381" t="str">
        <f t="shared" si="20"/>
        <v>12012025</v>
      </c>
      <c r="J381" s="5">
        <f t="shared" si="21"/>
        <v>45669</v>
      </c>
    </row>
    <row r="382" spans="6:10" x14ac:dyDescent="0.25">
      <c r="F382" s="13">
        <f t="shared" si="22"/>
        <v>13</v>
      </c>
      <c r="G382" s="59" t="s">
        <v>6</v>
      </c>
      <c r="H382" s="60">
        <v>2025</v>
      </c>
      <c r="I382" t="str">
        <f t="shared" si="20"/>
        <v>13012025</v>
      </c>
      <c r="J382" s="5">
        <f t="shared" si="21"/>
        <v>45670</v>
      </c>
    </row>
    <row r="383" spans="6:10" x14ac:dyDescent="0.25">
      <c r="F383" s="13">
        <f t="shared" si="22"/>
        <v>14</v>
      </c>
      <c r="G383" s="59" t="s">
        <v>6</v>
      </c>
      <c r="H383" s="60">
        <v>2025</v>
      </c>
      <c r="I383" t="str">
        <f t="shared" si="20"/>
        <v>14012025</v>
      </c>
      <c r="J383" s="5">
        <f t="shared" si="21"/>
        <v>45671</v>
      </c>
    </row>
    <row r="384" spans="6:10" x14ac:dyDescent="0.25">
      <c r="F384" s="13">
        <f t="shared" si="22"/>
        <v>15</v>
      </c>
      <c r="G384" s="59" t="s">
        <v>6</v>
      </c>
      <c r="H384" s="60">
        <v>2025</v>
      </c>
      <c r="I384" t="str">
        <f t="shared" si="20"/>
        <v>15012025</v>
      </c>
      <c r="J384" s="5">
        <f t="shared" si="21"/>
        <v>45672</v>
      </c>
    </row>
    <row r="385" spans="6:10" x14ac:dyDescent="0.25">
      <c r="F385" s="13">
        <f t="shared" si="22"/>
        <v>16</v>
      </c>
      <c r="G385" s="59" t="s">
        <v>6</v>
      </c>
      <c r="H385" s="60">
        <v>2025</v>
      </c>
      <c r="I385" t="str">
        <f t="shared" si="20"/>
        <v>16012025</v>
      </c>
      <c r="J385" s="5">
        <f t="shared" si="21"/>
        <v>45673</v>
      </c>
    </row>
    <row r="386" spans="6:10" x14ac:dyDescent="0.25">
      <c r="F386" s="13">
        <f t="shared" si="22"/>
        <v>17</v>
      </c>
      <c r="G386" s="59" t="s">
        <v>6</v>
      </c>
      <c r="H386" s="60">
        <v>2025</v>
      </c>
      <c r="I386" t="str">
        <f t="shared" si="20"/>
        <v>17012025</v>
      </c>
      <c r="J386" s="5">
        <f t="shared" si="21"/>
        <v>45674</v>
      </c>
    </row>
    <row r="387" spans="6:10" x14ac:dyDescent="0.25">
      <c r="F387" s="13">
        <f t="shared" si="22"/>
        <v>18</v>
      </c>
      <c r="G387" s="59" t="s">
        <v>6</v>
      </c>
      <c r="H387" s="60">
        <v>2025</v>
      </c>
      <c r="I387" t="str">
        <f t="shared" si="20"/>
        <v>18012025</v>
      </c>
      <c r="J387" s="5">
        <f t="shared" si="21"/>
        <v>45675</v>
      </c>
    </row>
    <row r="388" spans="6:10" x14ac:dyDescent="0.25">
      <c r="F388" s="13">
        <f t="shared" si="22"/>
        <v>19</v>
      </c>
      <c r="G388" s="59" t="s">
        <v>6</v>
      </c>
      <c r="H388" s="60">
        <v>2025</v>
      </c>
      <c r="I388" t="str">
        <f t="shared" si="20"/>
        <v>19012025</v>
      </c>
      <c r="J388" s="5">
        <f t="shared" si="21"/>
        <v>45676</v>
      </c>
    </row>
    <row r="389" spans="6:10" x14ac:dyDescent="0.25">
      <c r="F389" s="13">
        <f t="shared" si="22"/>
        <v>20</v>
      </c>
      <c r="G389" s="59" t="s">
        <v>6</v>
      </c>
      <c r="H389" s="60">
        <v>2025</v>
      </c>
      <c r="I389" t="str">
        <f t="shared" si="20"/>
        <v>20012025</v>
      </c>
      <c r="J389" s="5">
        <f t="shared" si="21"/>
        <v>45677</v>
      </c>
    </row>
    <row r="390" spans="6:10" x14ac:dyDescent="0.25">
      <c r="F390" s="13">
        <f t="shared" si="22"/>
        <v>21</v>
      </c>
      <c r="G390" s="59" t="s">
        <v>6</v>
      </c>
      <c r="H390" s="60">
        <v>2025</v>
      </c>
      <c r="I390" t="str">
        <f t="shared" si="20"/>
        <v>21012025</v>
      </c>
      <c r="J390" s="5">
        <f t="shared" si="21"/>
        <v>45678</v>
      </c>
    </row>
    <row r="391" spans="6:10" x14ac:dyDescent="0.25">
      <c r="F391" s="13">
        <f t="shared" si="22"/>
        <v>22</v>
      </c>
      <c r="G391" s="59" t="s">
        <v>6</v>
      </c>
      <c r="H391" s="60">
        <v>2025</v>
      </c>
      <c r="I391" t="str">
        <f t="shared" si="20"/>
        <v>22012025</v>
      </c>
      <c r="J391" s="5">
        <f t="shared" si="21"/>
        <v>45679</v>
      </c>
    </row>
    <row r="392" spans="6:10" x14ac:dyDescent="0.25">
      <c r="F392" s="13">
        <f t="shared" si="22"/>
        <v>23</v>
      </c>
      <c r="G392" s="59" t="s">
        <v>6</v>
      </c>
      <c r="H392" s="60">
        <v>2025</v>
      </c>
      <c r="I392" t="str">
        <f t="shared" si="20"/>
        <v>23012025</v>
      </c>
      <c r="J392" s="5">
        <f t="shared" si="21"/>
        <v>45680</v>
      </c>
    </row>
    <row r="393" spans="6:10" x14ac:dyDescent="0.25">
      <c r="F393" s="13">
        <f t="shared" si="22"/>
        <v>24</v>
      </c>
      <c r="G393" s="59" t="s">
        <v>6</v>
      </c>
      <c r="H393" s="60">
        <v>2025</v>
      </c>
      <c r="I393" t="str">
        <f t="shared" si="20"/>
        <v>24012025</v>
      </c>
      <c r="J393" s="5">
        <f t="shared" si="21"/>
        <v>45681</v>
      </c>
    </row>
    <row r="394" spans="6:10" x14ac:dyDescent="0.25">
      <c r="F394" s="13">
        <f t="shared" si="22"/>
        <v>25</v>
      </c>
      <c r="G394" s="59" t="s">
        <v>6</v>
      </c>
      <c r="H394" s="60">
        <v>2025</v>
      </c>
      <c r="I394" t="str">
        <f t="shared" si="20"/>
        <v>25012025</v>
      </c>
      <c r="J394" s="5">
        <f t="shared" si="21"/>
        <v>45682</v>
      </c>
    </row>
    <row r="395" spans="6:10" x14ac:dyDescent="0.25">
      <c r="F395" s="13">
        <f t="shared" si="22"/>
        <v>26</v>
      </c>
      <c r="G395" s="59" t="s">
        <v>6</v>
      </c>
      <c r="H395" s="60">
        <v>2025</v>
      </c>
      <c r="I395" t="str">
        <f t="shared" si="20"/>
        <v>26012025</v>
      </c>
      <c r="J395" s="5">
        <f t="shared" si="21"/>
        <v>45683</v>
      </c>
    </row>
    <row r="396" spans="6:10" x14ac:dyDescent="0.25">
      <c r="F396" s="13">
        <f t="shared" si="22"/>
        <v>27</v>
      </c>
      <c r="G396" s="59" t="s">
        <v>6</v>
      </c>
      <c r="H396" s="60">
        <v>2025</v>
      </c>
      <c r="I396" t="str">
        <f t="shared" si="20"/>
        <v>27012025</v>
      </c>
      <c r="J396" s="5">
        <f t="shared" si="21"/>
        <v>45684</v>
      </c>
    </row>
    <row r="397" spans="6:10" x14ac:dyDescent="0.25">
      <c r="F397" s="13">
        <f t="shared" si="22"/>
        <v>28</v>
      </c>
      <c r="G397" s="59" t="s">
        <v>6</v>
      </c>
      <c r="H397" s="60">
        <v>2025</v>
      </c>
      <c r="I397" t="str">
        <f t="shared" si="20"/>
        <v>28012025</v>
      </c>
      <c r="J397" s="5">
        <f t="shared" si="21"/>
        <v>45685</v>
      </c>
    </row>
    <row r="398" spans="6:10" x14ac:dyDescent="0.25">
      <c r="F398" s="13">
        <f t="shared" si="22"/>
        <v>29</v>
      </c>
      <c r="G398" s="59" t="s">
        <v>6</v>
      </c>
      <c r="H398" s="60">
        <v>2025</v>
      </c>
      <c r="I398" t="str">
        <f t="shared" si="20"/>
        <v>29012025</v>
      </c>
      <c r="J398" s="5">
        <f t="shared" si="21"/>
        <v>45686</v>
      </c>
    </row>
    <row r="399" spans="6:10" x14ac:dyDescent="0.25">
      <c r="F399" s="13">
        <f t="shared" si="22"/>
        <v>30</v>
      </c>
      <c r="G399" s="59" t="s">
        <v>6</v>
      </c>
      <c r="H399" s="60">
        <v>2025</v>
      </c>
      <c r="I399" t="str">
        <f t="shared" si="20"/>
        <v>30012025</v>
      </c>
      <c r="J399" s="5">
        <f t="shared" si="21"/>
        <v>45687</v>
      </c>
    </row>
    <row r="400" spans="6:10" x14ac:dyDescent="0.25">
      <c r="F400" s="13">
        <v>31</v>
      </c>
      <c r="G400" s="59" t="s">
        <v>6</v>
      </c>
      <c r="H400" s="60">
        <v>2025</v>
      </c>
      <c r="I400" t="str">
        <f t="shared" si="20"/>
        <v>31012025</v>
      </c>
      <c r="J400" s="5">
        <f t="shared" si="21"/>
        <v>45688</v>
      </c>
    </row>
    <row r="401" spans="6:10" x14ac:dyDescent="0.25">
      <c r="F401" s="59" t="s">
        <v>6</v>
      </c>
      <c r="G401" s="59" t="s">
        <v>7</v>
      </c>
      <c r="H401" s="60">
        <v>2025</v>
      </c>
      <c r="I401" t="str">
        <f t="shared" si="20"/>
        <v>01022025</v>
      </c>
      <c r="J401" s="5">
        <f t="shared" si="21"/>
        <v>45689</v>
      </c>
    </row>
    <row r="402" spans="6:10" x14ac:dyDescent="0.25">
      <c r="F402" s="59" t="s">
        <v>7</v>
      </c>
      <c r="G402" s="59" t="s">
        <v>7</v>
      </c>
      <c r="H402" s="60">
        <v>2025</v>
      </c>
      <c r="I402" t="str">
        <f t="shared" si="20"/>
        <v>02022025</v>
      </c>
      <c r="J402" s="5">
        <f t="shared" si="21"/>
        <v>45690</v>
      </c>
    </row>
    <row r="403" spans="6:10" x14ac:dyDescent="0.25">
      <c r="F403" s="59" t="s">
        <v>8</v>
      </c>
      <c r="G403" s="59" t="s">
        <v>7</v>
      </c>
      <c r="H403" s="60">
        <v>2025</v>
      </c>
      <c r="I403" t="str">
        <f t="shared" si="20"/>
        <v>03022025</v>
      </c>
      <c r="J403" s="5">
        <f t="shared" si="21"/>
        <v>45691</v>
      </c>
    </row>
    <row r="404" spans="6:10" x14ac:dyDescent="0.25">
      <c r="F404" s="59" t="s">
        <v>9</v>
      </c>
      <c r="G404" s="59" t="s">
        <v>7</v>
      </c>
      <c r="H404" s="60">
        <v>2025</v>
      </c>
      <c r="I404" t="str">
        <f t="shared" si="20"/>
        <v>04022025</v>
      </c>
      <c r="J404" s="5">
        <f t="shared" si="21"/>
        <v>45692</v>
      </c>
    </row>
    <row r="405" spans="6:10" x14ac:dyDescent="0.25">
      <c r="F405" s="59" t="s">
        <v>10</v>
      </c>
      <c r="G405" s="59" t="s">
        <v>7</v>
      </c>
      <c r="H405" s="60">
        <v>2025</v>
      </c>
      <c r="I405" t="str">
        <f t="shared" si="20"/>
        <v>05022025</v>
      </c>
      <c r="J405" s="5">
        <f t="shared" si="21"/>
        <v>45693</v>
      </c>
    </row>
    <row r="406" spans="6:10" x14ac:dyDescent="0.25">
      <c r="F406" s="59" t="s">
        <v>11</v>
      </c>
      <c r="G406" s="59" t="s">
        <v>7</v>
      </c>
      <c r="H406" s="60">
        <v>2025</v>
      </c>
      <c r="I406" t="str">
        <f t="shared" si="20"/>
        <v>06022025</v>
      </c>
      <c r="J406" s="5">
        <f t="shared" si="21"/>
        <v>45694</v>
      </c>
    </row>
    <row r="407" spans="6:10" x14ac:dyDescent="0.25">
      <c r="F407" s="59" t="s">
        <v>12</v>
      </c>
      <c r="G407" s="59" t="s">
        <v>7</v>
      </c>
      <c r="H407" s="60">
        <v>2025</v>
      </c>
      <c r="I407" t="str">
        <f t="shared" si="20"/>
        <v>07022025</v>
      </c>
      <c r="J407" s="5">
        <f t="shared" si="21"/>
        <v>45695</v>
      </c>
    </row>
    <row r="408" spans="6:10" x14ac:dyDescent="0.25">
      <c r="F408" s="59" t="s">
        <v>13</v>
      </c>
      <c r="G408" s="59" t="s">
        <v>7</v>
      </c>
      <c r="H408" s="60">
        <v>2025</v>
      </c>
      <c r="I408" t="str">
        <f t="shared" si="20"/>
        <v>08022025</v>
      </c>
      <c r="J408" s="5">
        <f t="shared" si="21"/>
        <v>45696</v>
      </c>
    </row>
    <row r="409" spans="6:10" x14ac:dyDescent="0.25">
      <c r="F409" s="59" t="s">
        <v>14</v>
      </c>
      <c r="G409" s="59" t="s">
        <v>7</v>
      </c>
      <c r="H409" s="60">
        <v>2025</v>
      </c>
      <c r="I409" t="str">
        <f t="shared" si="20"/>
        <v>09022025</v>
      </c>
      <c r="J409" s="5">
        <f t="shared" si="21"/>
        <v>45697</v>
      </c>
    </row>
    <row r="410" spans="6:10" x14ac:dyDescent="0.25">
      <c r="F410" s="13">
        <v>10</v>
      </c>
      <c r="G410" s="59" t="s">
        <v>7</v>
      </c>
      <c r="H410" s="60">
        <v>2025</v>
      </c>
      <c r="I410" t="str">
        <f t="shared" si="20"/>
        <v>10022025</v>
      </c>
      <c r="J410" s="5">
        <f t="shared" si="21"/>
        <v>45698</v>
      </c>
    </row>
    <row r="411" spans="6:10" x14ac:dyDescent="0.25">
      <c r="F411" s="13">
        <f t="shared" ref="F411:F428" si="23">F410+1</f>
        <v>11</v>
      </c>
      <c r="G411" s="59" t="s">
        <v>7</v>
      </c>
      <c r="H411" s="60">
        <v>2025</v>
      </c>
      <c r="I411" t="str">
        <f t="shared" si="20"/>
        <v>11022025</v>
      </c>
      <c r="J411" s="5">
        <f t="shared" si="21"/>
        <v>45699</v>
      </c>
    </row>
    <row r="412" spans="6:10" x14ac:dyDescent="0.25">
      <c r="F412" s="13">
        <f t="shared" si="23"/>
        <v>12</v>
      </c>
      <c r="G412" s="59" t="s">
        <v>7</v>
      </c>
      <c r="H412" s="60">
        <v>2025</v>
      </c>
      <c r="I412" t="str">
        <f t="shared" si="20"/>
        <v>12022025</v>
      </c>
      <c r="J412" s="5">
        <f t="shared" si="21"/>
        <v>45700</v>
      </c>
    </row>
    <row r="413" spans="6:10" x14ac:dyDescent="0.25">
      <c r="F413" s="13">
        <f t="shared" si="23"/>
        <v>13</v>
      </c>
      <c r="G413" s="59" t="s">
        <v>7</v>
      </c>
      <c r="H413" s="60">
        <v>2025</v>
      </c>
      <c r="I413" t="str">
        <f t="shared" si="20"/>
        <v>13022025</v>
      </c>
      <c r="J413" s="5">
        <f t="shared" si="21"/>
        <v>45701</v>
      </c>
    </row>
    <row r="414" spans="6:10" x14ac:dyDescent="0.25">
      <c r="F414" s="13">
        <f t="shared" si="23"/>
        <v>14</v>
      </c>
      <c r="G414" s="59" t="s">
        <v>7</v>
      </c>
      <c r="H414" s="60">
        <v>2025</v>
      </c>
      <c r="I414" t="str">
        <f t="shared" si="20"/>
        <v>14022025</v>
      </c>
      <c r="J414" s="5">
        <f t="shared" si="21"/>
        <v>45702</v>
      </c>
    </row>
    <row r="415" spans="6:10" x14ac:dyDescent="0.25">
      <c r="F415" s="13">
        <f t="shared" si="23"/>
        <v>15</v>
      </c>
      <c r="G415" s="59" t="s">
        <v>7</v>
      </c>
      <c r="H415" s="60">
        <v>2025</v>
      </c>
      <c r="I415" t="str">
        <f t="shared" si="20"/>
        <v>15022025</v>
      </c>
      <c r="J415" s="5">
        <f t="shared" si="21"/>
        <v>45703</v>
      </c>
    </row>
    <row r="416" spans="6:10" x14ac:dyDescent="0.25">
      <c r="F416" s="13">
        <f t="shared" si="23"/>
        <v>16</v>
      </c>
      <c r="G416" s="59" t="s">
        <v>7</v>
      </c>
      <c r="H416" s="60">
        <v>2025</v>
      </c>
      <c r="I416" t="str">
        <f t="shared" si="20"/>
        <v>16022025</v>
      </c>
      <c r="J416" s="5">
        <f t="shared" si="21"/>
        <v>45704</v>
      </c>
    </row>
    <row r="417" spans="6:10" x14ac:dyDescent="0.25">
      <c r="F417" s="13">
        <f t="shared" si="23"/>
        <v>17</v>
      </c>
      <c r="G417" s="59" t="s">
        <v>7</v>
      </c>
      <c r="H417" s="60">
        <v>2025</v>
      </c>
      <c r="I417" t="str">
        <f t="shared" si="20"/>
        <v>17022025</v>
      </c>
      <c r="J417" s="5">
        <f t="shared" si="21"/>
        <v>45705</v>
      </c>
    </row>
    <row r="418" spans="6:10" x14ac:dyDescent="0.25">
      <c r="F418" s="13">
        <f t="shared" si="23"/>
        <v>18</v>
      </c>
      <c r="G418" s="59" t="s">
        <v>7</v>
      </c>
      <c r="H418" s="60">
        <v>2025</v>
      </c>
      <c r="I418" t="str">
        <f t="shared" si="20"/>
        <v>18022025</v>
      </c>
      <c r="J418" s="5">
        <f t="shared" si="21"/>
        <v>45706</v>
      </c>
    </row>
    <row r="419" spans="6:10" x14ac:dyDescent="0.25">
      <c r="F419" s="13">
        <f t="shared" si="23"/>
        <v>19</v>
      </c>
      <c r="G419" s="59" t="s">
        <v>7</v>
      </c>
      <c r="H419" s="60">
        <v>2025</v>
      </c>
      <c r="I419" t="str">
        <f t="shared" si="20"/>
        <v>19022025</v>
      </c>
      <c r="J419" s="5">
        <f t="shared" si="21"/>
        <v>45707</v>
      </c>
    </row>
    <row r="420" spans="6:10" x14ac:dyDescent="0.25">
      <c r="F420" s="13">
        <f t="shared" si="23"/>
        <v>20</v>
      </c>
      <c r="G420" s="59" t="s">
        <v>7</v>
      </c>
      <c r="H420" s="60">
        <v>2025</v>
      </c>
      <c r="I420" t="str">
        <f t="shared" si="20"/>
        <v>20022025</v>
      </c>
      <c r="J420" s="5">
        <f t="shared" si="21"/>
        <v>45708</v>
      </c>
    </row>
    <row r="421" spans="6:10" x14ac:dyDescent="0.25">
      <c r="F421" s="13">
        <f t="shared" si="23"/>
        <v>21</v>
      </c>
      <c r="G421" s="59" t="s">
        <v>7</v>
      </c>
      <c r="H421" s="60">
        <v>2025</v>
      </c>
      <c r="I421" t="str">
        <f t="shared" si="20"/>
        <v>21022025</v>
      </c>
      <c r="J421" s="5">
        <f t="shared" si="21"/>
        <v>45709</v>
      </c>
    </row>
    <row r="422" spans="6:10" x14ac:dyDescent="0.25">
      <c r="F422" s="13">
        <f t="shared" si="23"/>
        <v>22</v>
      </c>
      <c r="G422" s="59" t="s">
        <v>7</v>
      </c>
      <c r="H422" s="60">
        <v>2025</v>
      </c>
      <c r="I422" t="str">
        <f t="shared" si="20"/>
        <v>22022025</v>
      </c>
      <c r="J422" s="5">
        <f t="shared" si="21"/>
        <v>45710</v>
      </c>
    </row>
    <row r="423" spans="6:10" x14ac:dyDescent="0.25">
      <c r="F423" s="13">
        <f t="shared" si="23"/>
        <v>23</v>
      </c>
      <c r="G423" s="59" t="s">
        <v>7</v>
      </c>
      <c r="H423" s="60">
        <v>2025</v>
      </c>
      <c r="I423" t="str">
        <f t="shared" si="20"/>
        <v>23022025</v>
      </c>
      <c r="J423" s="5">
        <f t="shared" si="21"/>
        <v>45711</v>
      </c>
    </row>
    <row r="424" spans="6:10" x14ac:dyDescent="0.25">
      <c r="F424" s="13">
        <f t="shared" si="23"/>
        <v>24</v>
      </c>
      <c r="G424" s="59" t="s">
        <v>7</v>
      </c>
      <c r="H424" s="60">
        <v>2025</v>
      </c>
      <c r="I424" t="str">
        <f t="shared" si="20"/>
        <v>24022025</v>
      </c>
      <c r="J424" s="5">
        <f t="shared" si="21"/>
        <v>45712</v>
      </c>
    </row>
    <row r="425" spans="6:10" x14ac:dyDescent="0.25">
      <c r="F425" s="13">
        <f t="shared" si="23"/>
        <v>25</v>
      </c>
      <c r="G425" s="59" t="s">
        <v>7</v>
      </c>
      <c r="H425" s="60">
        <v>2025</v>
      </c>
      <c r="I425" t="str">
        <f t="shared" si="20"/>
        <v>25022025</v>
      </c>
      <c r="J425" s="5">
        <f t="shared" si="21"/>
        <v>45713</v>
      </c>
    </row>
    <row r="426" spans="6:10" x14ac:dyDescent="0.25">
      <c r="F426" s="13">
        <f t="shared" si="23"/>
        <v>26</v>
      </c>
      <c r="G426" s="59" t="s">
        <v>7</v>
      </c>
      <c r="H426" s="60">
        <v>2025</v>
      </c>
      <c r="I426" t="str">
        <f t="shared" si="20"/>
        <v>26022025</v>
      </c>
      <c r="J426" s="5">
        <f t="shared" si="21"/>
        <v>45714</v>
      </c>
    </row>
    <row r="427" spans="6:10" x14ac:dyDescent="0.25">
      <c r="F427" s="13">
        <f t="shared" si="23"/>
        <v>27</v>
      </c>
      <c r="G427" s="59" t="s">
        <v>7</v>
      </c>
      <c r="H427" s="60">
        <v>2025</v>
      </c>
      <c r="I427" t="str">
        <f t="shared" si="20"/>
        <v>27022025</v>
      </c>
      <c r="J427" s="5">
        <f t="shared" si="21"/>
        <v>45715</v>
      </c>
    </row>
    <row r="428" spans="6:10" x14ac:dyDescent="0.25">
      <c r="F428" s="13">
        <f t="shared" si="23"/>
        <v>28</v>
      </c>
      <c r="G428" s="59" t="s">
        <v>7</v>
      </c>
      <c r="H428" s="60">
        <v>2025</v>
      </c>
      <c r="I428" t="str">
        <f t="shared" si="20"/>
        <v>28022025</v>
      </c>
      <c r="J428" s="5">
        <f t="shared" si="21"/>
        <v>45716</v>
      </c>
    </row>
    <row r="429" spans="6:10" x14ac:dyDescent="0.25">
      <c r="F429" s="59" t="s">
        <v>6</v>
      </c>
      <c r="G429" s="59" t="s">
        <v>8</v>
      </c>
      <c r="H429" s="60">
        <v>2025</v>
      </c>
      <c r="I429" t="str">
        <f t="shared" si="20"/>
        <v>01032025</v>
      </c>
      <c r="J429" s="5">
        <f t="shared" si="21"/>
        <v>45717</v>
      </c>
    </row>
    <row r="430" spans="6:10" x14ac:dyDescent="0.25">
      <c r="F430" s="59" t="s">
        <v>7</v>
      </c>
      <c r="G430" s="59" t="s">
        <v>8</v>
      </c>
      <c r="H430" s="60">
        <v>2025</v>
      </c>
      <c r="I430" t="str">
        <f t="shared" si="20"/>
        <v>02032025</v>
      </c>
      <c r="J430" s="5">
        <f t="shared" si="21"/>
        <v>45718</v>
      </c>
    </row>
    <row r="431" spans="6:10" x14ac:dyDescent="0.25">
      <c r="F431" s="59" t="s">
        <v>8</v>
      </c>
      <c r="G431" s="59" t="s">
        <v>8</v>
      </c>
      <c r="H431" s="60">
        <v>2025</v>
      </c>
      <c r="I431" t="str">
        <f t="shared" si="20"/>
        <v>03032025</v>
      </c>
      <c r="J431" s="5">
        <f t="shared" si="21"/>
        <v>45719</v>
      </c>
    </row>
    <row r="432" spans="6:10" x14ac:dyDescent="0.25">
      <c r="F432" s="59" t="s">
        <v>9</v>
      </c>
      <c r="G432" s="59" t="s">
        <v>8</v>
      </c>
      <c r="H432" s="60">
        <v>2025</v>
      </c>
      <c r="I432" t="str">
        <f t="shared" si="20"/>
        <v>04032025</v>
      </c>
      <c r="J432" s="5">
        <f t="shared" si="21"/>
        <v>45720</v>
      </c>
    </row>
    <row r="433" spans="6:10" x14ac:dyDescent="0.25">
      <c r="F433" s="59" t="s">
        <v>10</v>
      </c>
      <c r="G433" s="59" t="s">
        <v>8</v>
      </c>
      <c r="H433" s="60">
        <v>2025</v>
      </c>
      <c r="I433" t="str">
        <f t="shared" si="20"/>
        <v>05032025</v>
      </c>
      <c r="J433" s="5">
        <f t="shared" si="21"/>
        <v>45721</v>
      </c>
    </row>
    <row r="434" spans="6:10" x14ac:dyDescent="0.25">
      <c r="F434" s="59" t="s">
        <v>11</v>
      </c>
      <c r="G434" s="59" t="s">
        <v>8</v>
      </c>
      <c r="H434" s="60">
        <v>2025</v>
      </c>
      <c r="I434" t="str">
        <f t="shared" ref="I434:I497" si="24">F434&amp;G434&amp;H434</f>
        <v>06032025</v>
      </c>
      <c r="J434" s="5">
        <f t="shared" ref="J434:J497" si="25">DATE(H434,G434,F434)</f>
        <v>45722</v>
      </c>
    </row>
    <row r="435" spans="6:10" x14ac:dyDescent="0.25">
      <c r="F435" s="59" t="s">
        <v>12</v>
      </c>
      <c r="G435" s="59" t="s">
        <v>8</v>
      </c>
      <c r="H435" s="60">
        <v>2025</v>
      </c>
      <c r="I435" t="str">
        <f t="shared" si="24"/>
        <v>07032025</v>
      </c>
      <c r="J435" s="5">
        <f t="shared" si="25"/>
        <v>45723</v>
      </c>
    </row>
    <row r="436" spans="6:10" x14ac:dyDescent="0.25">
      <c r="F436" s="59" t="s">
        <v>13</v>
      </c>
      <c r="G436" s="59" t="s">
        <v>8</v>
      </c>
      <c r="H436" s="60">
        <v>2025</v>
      </c>
      <c r="I436" t="str">
        <f t="shared" si="24"/>
        <v>08032025</v>
      </c>
      <c r="J436" s="5">
        <f t="shared" si="25"/>
        <v>45724</v>
      </c>
    </row>
    <row r="437" spans="6:10" x14ac:dyDescent="0.25">
      <c r="F437" s="59" t="s">
        <v>14</v>
      </c>
      <c r="G437" s="59" t="s">
        <v>8</v>
      </c>
      <c r="H437" s="60">
        <v>2025</v>
      </c>
      <c r="I437" t="str">
        <f t="shared" si="24"/>
        <v>09032025</v>
      </c>
      <c r="J437" s="5">
        <f t="shared" si="25"/>
        <v>45725</v>
      </c>
    </row>
    <row r="438" spans="6:10" x14ac:dyDescent="0.25">
      <c r="F438" s="13">
        <v>10</v>
      </c>
      <c r="G438" s="59" t="s">
        <v>8</v>
      </c>
      <c r="H438" s="60">
        <v>2025</v>
      </c>
      <c r="I438" t="str">
        <f t="shared" si="24"/>
        <v>10032025</v>
      </c>
      <c r="J438" s="5">
        <f t="shared" si="25"/>
        <v>45726</v>
      </c>
    </row>
    <row r="439" spans="6:10" x14ac:dyDescent="0.25">
      <c r="F439" s="13">
        <f t="shared" ref="F439:F459" si="26">F438+1</f>
        <v>11</v>
      </c>
      <c r="G439" s="59" t="s">
        <v>8</v>
      </c>
      <c r="H439" s="60">
        <v>2025</v>
      </c>
      <c r="I439" t="str">
        <f t="shared" si="24"/>
        <v>11032025</v>
      </c>
      <c r="J439" s="5">
        <f t="shared" si="25"/>
        <v>45727</v>
      </c>
    </row>
    <row r="440" spans="6:10" x14ac:dyDescent="0.25">
      <c r="F440" s="13">
        <f t="shared" si="26"/>
        <v>12</v>
      </c>
      <c r="G440" s="59" t="s">
        <v>8</v>
      </c>
      <c r="H440" s="60">
        <v>2025</v>
      </c>
      <c r="I440" t="str">
        <f t="shared" si="24"/>
        <v>12032025</v>
      </c>
      <c r="J440" s="5">
        <f t="shared" si="25"/>
        <v>45728</v>
      </c>
    </row>
    <row r="441" spans="6:10" x14ac:dyDescent="0.25">
      <c r="F441" s="13">
        <f t="shared" si="26"/>
        <v>13</v>
      </c>
      <c r="G441" s="59" t="s">
        <v>8</v>
      </c>
      <c r="H441" s="60">
        <v>2025</v>
      </c>
      <c r="I441" t="str">
        <f t="shared" si="24"/>
        <v>13032025</v>
      </c>
      <c r="J441" s="5">
        <f t="shared" si="25"/>
        <v>45729</v>
      </c>
    </row>
    <row r="442" spans="6:10" x14ac:dyDescent="0.25">
      <c r="F442" s="13">
        <f t="shared" si="26"/>
        <v>14</v>
      </c>
      <c r="G442" s="59" t="s">
        <v>8</v>
      </c>
      <c r="H442" s="60">
        <v>2025</v>
      </c>
      <c r="I442" t="str">
        <f t="shared" si="24"/>
        <v>14032025</v>
      </c>
      <c r="J442" s="5">
        <f t="shared" si="25"/>
        <v>45730</v>
      </c>
    </row>
    <row r="443" spans="6:10" x14ac:dyDescent="0.25">
      <c r="F443" s="13">
        <f t="shared" si="26"/>
        <v>15</v>
      </c>
      <c r="G443" s="59" t="s">
        <v>8</v>
      </c>
      <c r="H443" s="60">
        <v>2025</v>
      </c>
      <c r="I443" t="str">
        <f t="shared" si="24"/>
        <v>15032025</v>
      </c>
      <c r="J443" s="5">
        <f t="shared" si="25"/>
        <v>45731</v>
      </c>
    </row>
    <row r="444" spans="6:10" x14ac:dyDescent="0.25">
      <c r="F444" s="13">
        <f t="shared" si="26"/>
        <v>16</v>
      </c>
      <c r="G444" s="59" t="s">
        <v>8</v>
      </c>
      <c r="H444" s="60">
        <v>2025</v>
      </c>
      <c r="I444" t="str">
        <f t="shared" si="24"/>
        <v>16032025</v>
      </c>
      <c r="J444" s="5">
        <f t="shared" si="25"/>
        <v>45732</v>
      </c>
    </row>
    <row r="445" spans="6:10" x14ac:dyDescent="0.25">
      <c r="F445" s="13">
        <f t="shared" si="26"/>
        <v>17</v>
      </c>
      <c r="G445" s="59" t="s">
        <v>8</v>
      </c>
      <c r="H445" s="60">
        <v>2025</v>
      </c>
      <c r="I445" t="str">
        <f t="shared" si="24"/>
        <v>17032025</v>
      </c>
      <c r="J445" s="5">
        <f t="shared" si="25"/>
        <v>45733</v>
      </c>
    </row>
    <row r="446" spans="6:10" x14ac:dyDescent="0.25">
      <c r="F446" s="13">
        <f t="shared" si="26"/>
        <v>18</v>
      </c>
      <c r="G446" s="59" t="s">
        <v>8</v>
      </c>
      <c r="H446" s="60">
        <v>2025</v>
      </c>
      <c r="I446" t="str">
        <f t="shared" si="24"/>
        <v>18032025</v>
      </c>
      <c r="J446" s="5">
        <f t="shared" si="25"/>
        <v>45734</v>
      </c>
    </row>
    <row r="447" spans="6:10" x14ac:dyDescent="0.25">
      <c r="F447" s="13">
        <f t="shared" si="26"/>
        <v>19</v>
      </c>
      <c r="G447" s="59" t="s">
        <v>8</v>
      </c>
      <c r="H447" s="60">
        <v>2025</v>
      </c>
      <c r="I447" t="str">
        <f t="shared" si="24"/>
        <v>19032025</v>
      </c>
      <c r="J447" s="5">
        <f t="shared" si="25"/>
        <v>45735</v>
      </c>
    </row>
    <row r="448" spans="6:10" x14ac:dyDescent="0.25">
      <c r="F448" s="13">
        <f t="shared" si="26"/>
        <v>20</v>
      </c>
      <c r="G448" s="59" t="s">
        <v>8</v>
      </c>
      <c r="H448" s="60">
        <v>2025</v>
      </c>
      <c r="I448" t="str">
        <f t="shared" si="24"/>
        <v>20032025</v>
      </c>
      <c r="J448" s="5">
        <f t="shared" si="25"/>
        <v>45736</v>
      </c>
    </row>
    <row r="449" spans="6:10" x14ac:dyDescent="0.25">
      <c r="F449" s="13">
        <f t="shared" si="26"/>
        <v>21</v>
      </c>
      <c r="G449" s="59" t="s">
        <v>8</v>
      </c>
      <c r="H449" s="60">
        <v>2025</v>
      </c>
      <c r="I449" t="str">
        <f t="shared" si="24"/>
        <v>21032025</v>
      </c>
      <c r="J449" s="5">
        <f t="shared" si="25"/>
        <v>45737</v>
      </c>
    </row>
    <row r="450" spans="6:10" x14ac:dyDescent="0.25">
      <c r="F450" s="13">
        <f t="shared" si="26"/>
        <v>22</v>
      </c>
      <c r="G450" s="59" t="s">
        <v>8</v>
      </c>
      <c r="H450" s="60">
        <v>2025</v>
      </c>
      <c r="I450" t="str">
        <f t="shared" si="24"/>
        <v>22032025</v>
      </c>
      <c r="J450" s="5">
        <f t="shared" si="25"/>
        <v>45738</v>
      </c>
    </row>
    <row r="451" spans="6:10" x14ac:dyDescent="0.25">
      <c r="F451" s="13">
        <f t="shared" si="26"/>
        <v>23</v>
      </c>
      <c r="G451" s="59" t="s">
        <v>8</v>
      </c>
      <c r="H451" s="60">
        <v>2025</v>
      </c>
      <c r="I451" t="str">
        <f t="shared" si="24"/>
        <v>23032025</v>
      </c>
      <c r="J451" s="5">
        <f t="shared" si="25"/>
        <v>45739</v>
      </c>
    </row>
    <row r="452" spans="6:10" x14ac:dyDescent="0.25">
      <c r="F452" s="13">
        <f t="shared" si="26"/>
        <v>24</v>
      </c>
      <c r="G452" s="59" t="s">
        <v>8</v>
      </c>
      <c r="H452" s="60">
        <v>2025</v>
      </c>
      <c r="I452" t="str">
        <f t="shared" si="24"/>
        <v>24032025</v>
      </c>
      <c r="J452" s="5">
        <f t="shared" si="25"/>
        <v>45740</v>
      </c>
    </row>
    <row r="453" spans="6:10" x14ac:dyDescent="0.25">
      <c r="F453" s="13">
        <f t="shared" si="26"/>
        <v>25</v>
      </c>
      <c r="G453" s="59" t="s">
        <v>8</v>
      </c>
      <c r="H453" s="60">
        <v>2025</v>
      </c>
      <c r="I453" t="str">
        <f t="shared" si="24"/>
        <v>25032025</v>
      </c>
      <c r="J453" s="5">
        <f t="shared" si="25"/>
        <v>45741</v>
      </c>
    </row>
    <row r="454" spans="6:10" x14ac:dyDescent="0.25">
      <c r="F454" s="13">
        <f t="shared" si="26"/>
        <v>26</v>
      </c>
      <c r="G454" s="59" t="s">
        <v>8</v>
      </c>
      <c r="H454" s="60">
        <v>2025</v>
      </c>
      <c r="I454" t="str">
        <f t="shared" si="24"/>
        <v>26032025</v>
      </c>
      <c r="J454" s="5">
        <f t="shared" si="25"/>
        <v>45742</v>
      </c>
    </row>
    <row r="455" spans="6:10" x14ac:dyDescent="0.25">
      <c r="F455" s="13">
        <f t="shared" si="26"/>
        <v>27</v>
      </c>
      <c r="G455" s="59" t="s">
        <v>8</v>
      </c>
      <c r="H455" s="60">
        <v>2025</v>
      </c>
      <c r="I455" t="str">
        <f t="shared" si="24"/>
        <v>27032025</v>
      </c>
      <c r="J455" s="5">
        <f t="shared" si="25"/>
        <v>45743</v>
      </c>
    </row>
    <row r="456" spans="6:10" x14ac:dyDescent="0.25">
      <c r="F456" s="13">
        <f t="shared" si="26"/>
        <v>28</v>
      </c>
      <c r="G456" s="59" t="s">
        <v>8</v>
      </c>
      <c r="H456" s="60">
        <v>2025</v>
      </c>
      <c r="I456" t="str">
        <f t="shared" si="24"/>
        <v>28032025</v>
      </c>
      <c r="J456" s="5">
        <f t="shared" si="25"/>
        <v>45744</v>
      </c>
    </row>
    <row r="457" spans="6:10" x14ac:dyDescent="0.25">
      <c r="F457" s="13">
        <f t="shared" si="26"/>
        <v>29</v>
      </c>
      <c r="G457" s="59" t="s">
        <v>8</v>
      </c>
      <c r="H457" s="60">
        <v>2025</v>
      </c>
      <c r="I457" t="str">
        <f t="shared" si="24"/>
        <v>29032025</v>
      </c>
      <c r="J457" s="5">
        <f t="shared" si="25"/>
        <v>45745</v>
      </c>
    </row>
    <row r="458" spans="6:10" x14ac:dyDescent="0.25">
      <c r="F458" s="13">
        <f t="shared" si="26"/>
        <v>30</v>
      </c>
      <c r="G458" s="59" t="s">
        <v>8</v>
      </c>
      <c r="H458" s="60">
        <v>2025</v>
      </c>
      <c r="I458" t="str">
        <f t="shared" si="24"/>
        <v>30032025</v>
      </c>
      <c r="J458" s="5">
        <f t="shared" si="25"/>
        <v>45746</v>
      </c>
    </row>
    <row r="459" spans="6:10" x14ac:dyDescent="0.25">
      <c r="F459" s="13">
        <f t="shared" si="26"/>
        <v>31</v>
      </c>
      <c r="G459" s="59" t="s">
        <v>8</v>
      </c>
      <c r="H459" s="60">
        <v>2025</v>
      </c>
      <c r="I459" t="str">
        <f t="shared" si="24"/>
        <v>31032025</v>
      </c>
      <c r="J459" s="5">
        <f t="shared" si="25"/>
        <v>45747</v>
      </c>
    </row>
    <row r="460" spans="6:10" x14ac:dyDescent="0.25">
      <c r="F460" s="59" t="s">
        <v>6</v>
      </c>
      <c r="G460" s="59" t="s">
        <v>9</v>
      </c>
      <c r="H460" s="60">
        <v>2025</v>
      </c>
      <c r="I460" t="str">
        <f t="shared" si="24"/>
        <v>01042025</v>
      </c>
      <c r="J460" s="5">
        <f t="shared" si="25"/>
        <v>45748</v>
      </c>
    </row>
    <row r="461" spans="6:10" x14ac:dyDescent="0.25">
      <c r="F461" s="59" t="s">
        <v>7</v>
      </c>
      <c r="G461" s="59" t="s">
        <v>9</v>
      </c>
      <c r="H461" s="60">
        <v>2025</v>
      </c>
      <c r="I461" t="str">
        <f t="shared" si="24"/>
        <v>02042025</v>
      </c>
      <c r="J461" s="5">
        <f t="shared" si="25"/>
        <v>45749</v>
      </c>
    </row>
    <row r="462" spans="6:10" x14ac:dyDescent="0.25">
      <c r="F462" s="59" t="s">
        <v>8</v>
      </c>
      <c r="G462" s="59" t="s">
        <v>9</v>
      </c>
      <c r="H462" s="60">
        <v>2025</v>
      </c>
      <c r="I462" t="str">
        <f t="shared" si="24"/>
        <v>03042025</v>
      </c>
      <c r="J462" s="5">
        <f t="shared" si="25"/>
        <v>45750</v>
      </c>
    </row>
    <row r="463" spans="6:10" x14ac:dyDescent="0.25">
      <c r="F463" s="59" t="s">
        <v>9</v>
      </c>
      <c r="G463" s="59" t="s">
        <v>9</v>
      </c>
      <c r="H463" s="60">
        <v>2025</v>
      </c>
      <c r="I463" t="str">
        <f t="shared" si="24"/>
        <v>04042025</v>
      </c>
      <c r="J463" s="5">
        <f t="shared" si="25"/>
        <v>45751</v>
      </c>
    </row>
    <row r="464" spans="6:10" x14ac:dyDescent="0.25">
      <c r="F464" s="59" t="s">
        <v>10</v>
      </c>
      <c r="G464" s="59" t="s">
        <v>9</v>
      </c>
      <c r="H464" s="60">
        <v>2025</v>
      </c>
      <c r="I464" t="str">
        <f t="shared" si="24"/>
        <v>05042025</v>
      </c>
      <c r="J464" s="5">
        <f t="shared" si="25"/>
        <v>45752</v>
      </c>
    </row>
    <row r="465" spans="6:10" x14ac:dyDescent="0.25">
      <c r="F465" s="59" t="s">
        <v>11</v>
      </c>
      <c r="G465" s="59" t="s">
        <v>9</v>
      </c>
      <c r="H465" s="60">
        <v>2025</v>
      </c>
      <c r="I465" t="str">
        <f t="shared" si="24"/>
        <v>06042025</v>
      </c>
      <c r="J465" s="5">
        <f t="shared" si="25"/>
        <v>45753</v>
      </c>
    </row>
    <row r="466" spans="6:10" x14ac:dyDescent="0.25">
      <c r="F466" s="59" t="s">
        <v>12</v>
      </c>
      <c r="G466" s="59" t="s">
        <v>9</v>
      </c>
      <c r="H466" s="60">
        <v>2025</v>
      </c>
      <c r="I466" t="str">
        <f t="shared" si="24"/>
        <v>07042025</v>
      </c>
      <c r="J466" s="5">
        <f t="shared" si="25"/>
        <v>45754</v>
      </c>
    </row>
    <row r="467" spans="6:10" x14ac:dyDescent="0.25">
      <c r="F467" s="59" t="s">
        <v>13</v>
      </c>
      <c r="G467" s="59" t="s">
        <v>9</v>
      </c>
      <c r="H467" s="60">
        <v>2025</v>
      </c>
      <c r="I467" t="str">
        <f t="shared" si="24"/>
        <v>08042025</v>
      </c>
      <c r="J467" s="5">
        <f t="shared" si="25"/>
        <v>45755</v>
      </c>
    </row>
    <row r="468" spans="6:10" x14ac:dyDescent="0.25">
      <c r="F468" s="59" t="s">
        <v>14</v>
      </c>
      <c r="G468" s="59" t="s">
        <v>9</v>
      </c>
      <c r="H468" s="60">
        <v>2025</v>
      </c>
      <c r="I468" t="str">
        <f t="shared" si="24"/>
        <v>09042025</v>
      </c>
      <c r="J468" s="5">
        <f t="shared" si="25"/>
        <v>45756</v>
      </c>
    </row>
    <row r="469" spans="6:10" x14ac:dyDescent="0.25">
      <c r="F469" s="13">
        <v>10</v>
      </c>
      <c r="G469" s="59" t="s">
        <v>9</v>
      </c>
      <c r="H469" s="60">
        <v>2025</v>
      </c>
      <c r="I469" t="str">
        <f t="shared" si="24"/>
        <v>10042025</v>
      </c>
      <c r="J469" s="5">
        <f t="shared" si="25"/>
        <v>45757</v>
      </c>
    </row>
    <row r="470" spans="6:10" x14ac:dyDescent="0.25">
      <c r="F470" s="13">
        <f t="shared" ref="F470:F489" si="27">F469+1</f>
        <v>11</v>
      </c>
      <c r="G470" s="59" t="s">
        <v>9</v>
      </c>
      <c r="H470" s="60">
        <v>2025</v>
      </c>
      <c r="I470" t="str">
        <f t="shared" si="24"/>
        <v>11042025</v>
      </c>
      <c r="J470" s="5">
        <f t="shared" si="25"/>
        <v>45758</v>
      </c>
    </row>
    <row r="471" spans="6:10" x14ac:dyDescent="0.25">
      <c r="F471" s="13">
        <f t="shared" si="27"/>
        <v>12</v>
      </c>
      <c r="G471" s="59" t="s">
        <v>9</v>
      </c>
      <c r="H471" s="60">
        <v>2025</v>
      </c>
      <c r="I471" t="str">
        <f t="shared" si="24"/>
        <v>12042025</v>
      </c>
      <c r="J471" s="5">
        <f t="shared" si="25"/>
        <v>45759</v>
      </c>
    </row>
    <row r="472" spans="6:10" x14ac:dyDescent="0.25">
      <c r="F472" s="13">
        <f t="shared" si="27"/>
        <v>13</v>
      </c>
      <c r="G472" s="59" t="s">
        <v>9</v>
      </c>
      <c r="H472" s="60">
        <v>2025</v>
      </c>
      <c r="I472" t="str">
        <f t="shared" si="24"/>
        <v>13042025</v>
      </c>
      <c r="J472" s="5">
        <f t="shared" si="25"/>
        <v>45760</v>
      </c>
    </row>
    <row r="473" spans="6:10" x14ac:dyDescent="0.25">
      <c r="F473" s="13">
        <f t="shared" si="27"/>
        <v>14</v>
      </c>
      <c r="G473" s="59" t="s">
        <v>9</v>
      </c>
      <c r="H473" s="60">
        <v>2025</v>
      </c>
      <c r="I473" t="str">
        <f t="shared" si="24"/>
        <v>14042025</v>
      </c>
      <c r="J473" s="5">
        <f t="shared" si="25"/>
        <v>45761</v>
      </c>
    </row>
    <row r="474" spans="6:10" x14ac:dyDescent="0.25">
      <c r="F474" s="13">
        <f t="shared" si="27"/>
        <v>15</v>
      </c>
      <c r="G474" s="59" t="s">
        <v>9</v>
      </c>
      <c r="H474" s="60">
        <v>2025</v>
      </c>
      <c r="I474" t="str">
        <f t="shared" si="24"/>
        <v>15042025</v>
      </c>
      <c r="J474" s="5">
        <f t="shared" si="25"/>
        <v>45762</v>
      </c>
    </row>
    <row r="475" spans="6:10" x14ac:dyDescent="0.25">
      <c r="F475" s="13">
        <f t="shared" si="27"/>
        <v>16</v>
      </c>
      <c r="G475" s="59" t="s">
        <v>9</v>
      </c>
      <c r="H475" s="60">
        <v>2025</v>
      </c>
      <c r="I475" t="str">
        <f t="shared" si="24"/>
        <v>16042025</v>
      </c>
      <c r="J475" s="5">
        <f t="shared" si="25"/>
        <v>45763</v>
      </c>
    </row>
    <row r="476" spans="6:10" x14ac:dyDescent="0.25">
      <c r="F476" s="13">
        <f t="shared" si="27"/>
        <v>17</v>
      </c>
      <c r="G476" s="59" t="s">
        <v>9</v>
      </c>
      <c r="H476" s="60">
        <v>2025</v>
      </c>
      <c r="I476" t="str">
        <f t="shared" si="24"/>
        <v>17042025</v>
      </c>
      <c r="J476" s="5">
        <f t="shared" si="25"/>
        <v>45764</v>
      </c>
    </row>
    <row r="477" spans="6:10" x14ac:dyDescent="0.25">
      <c r="F477" s="13">
        <f t="shared" si="27"/>
        <v>18</v>
      </c>
      <c r="G477" s="59" t="s">
        <v>9</v>
      </c>
      <c r="H477" s="60">
        <v>2025</v>
      </c>
      <c r="I477" t="str">
        <f t="shared" si="24"/>
        <v>18042025</v>
      </c>
      <c r="J477" s="5">
        <f t="shared" si="25"/>
        <v>45765</v>
      </c>
    </row>
    <row r="478" spans="6:10" x14ac:dyDescent="0.25">
      <c r="F478" s="13">
        <f t="shared" si="27"/>
        <v>19</v>
      </c>
      <c r="G478" s="59" t="s">
        <v>9</v>
      </c>
      <c r="H478" s="60">
        <v>2025</v>
      </c>
      <c r="I478" t="str">
        <f t="shared" si="24"/>
        <v>19042025</v>
      </c>
      <c r="J478" s="5">
        <f t="shared" si="25"/>
        <v>45766</v>
      </c>
    </row>
    <row r="479" spans="6:10" x14ac:dyDescent="0.25">
      <c r="F479" s="13">
        <f t="shared" si="27"/>
        <v>20</v>
      </c>
      <c r="G479" s="59" t="s">
        <v>9</v>
      </c>
      <c r="H479" s="60">
        <v>2025</v>
      </c>
      <c r="I479" t="str">
        <f t="shared" si="24"/>
        <v>20042025</v>
      </c>
      <c r="J479" s="5">
        <f t="shared" si="25"/>
        <v>45767</v>
      </c>
    </row>
    <row r="480" spans="6:10" x14ac:dyDescent="0.25">
      <c r="F480" s="13">
        <f t="shared" si="27"/>
        <v>21</v>
      </c>
      <c r="G480" s="59" t="s">
        <v>9</v>
      </c>
      <c r="H480" s="60">
        <v>2025</v>
      </c>
      <c r="I480" t="str">
        <f t="shared" si="24"/>
        <v>21042025</v>
      </c>
      <c r="J480" s="5">
        <f t="shared" si="25"/>
        <v>45768</v>
      </c>
    </row>
    <row r="481" spans="6:10" x14ac:dyDescent="0.25">
      <c r="F481" s="13">
        <f t="shared" si="27"/>
        <v>22</v>
      </c>
      <c r="G481" s="59" t="s">
        <v>9</v>
      </c>
      <c r="H481" s="60">
        <v>2025</v>
      </c>
      <c r="I481" t="str">
        <f t="shared" si="24"/>
        <v>22042025</v>
      </c>
      <c r="J481" s="5">
        <f t="shared" si="25"/>
        <v>45769</v>
      </c>
    </row>
    <row r="482" spans="6:10" x14ac:dyDescent="0.25">
      <c r="F482" s="13">
        <f t="shared" si="27"/>
        <v>23</v>
      </c>
      <c r="G482" s="59" t="s">
        <v>9</v>
      </c>
      <c r="H482" s="60">
        <v>2025</v>
      </c>
      <c r="I482" t="str">
        <f t="shared" si="24"/>
        <v>23042025</v>
      </c>
      <c r="J482" s="5">
        <f t="shared" si="25"/>
        <v>45770</v>
      </c>
    </row>
    <row r="483" spans="6:10" x14ac:dyDescent="0.25">
      <c r="F483" s="13">
        <f t="shared" si="27"/>
        <v>24</v>
      </c>
      <c r="G483" s="59" t="s">
        <v>9</v>
      </c>
      <c r="H483" s="60">
        <v>2025</v>
      </c>
      <c r="I483" t="str">
        <f t="shared" si="24"/>
        <v>24042025</v>
      </c>
      <c r="J483" s="5">
        <f t="shared" si="25"/>
        <v>45771</v>
      </c>
    </row>
    <row r="484" spans="6:10" x14ac:dyDescent="0.25">
      <c r="F484" s="13">
        <f t="shared" si="27"/>
        <v>25</v>
      </c>
      <c r="G484" s="59" t="s">
        <v>9</v>
      </c>
      <c r="H484" s="60">
        <v>2025</v>
      </c>
      <c r="I484" t="str">
        <f t="shared" si="24"/>
        <v>25042025</v>
      </c>
      <c r="J484" s="5">
        <f t="shared" si="25"/>
        <v>45772</v>
      </c>
    </row>
    <row r="485" spans="6:10" x14ac:dyDescent="0.25">
      <c r="F485" s="13">
        <f t="shared" si="27"/>
        <v>26</v>
      </c>
      <c r="G485" s="59" t="s">
        <v>9</v>
      </c>
      <c r="H485" s="60">
        <v>2025</v>
      </c>
      <c r="I485" t="str">
        <f t="shared" si="24"/>
        <v>26042025</v>
      </c>
      <c r="J485" s="5">
        <f t="shared" si="25"/>
        <v>45773</v>
      </c>
    </row>
    <row r="486" spans="6:10" x14ac:dyDescent="0.25">
      <c r="F486" s="13">
        <f t="shared" si="27"/>
        <v>27</v>
      </c>
      <c r="G486" s="59" t="s">
        <v>9</v>
      </c>
      <c r="H486" s="60">
        <v>2025</v>
      </c>
      <c r="I486" t="str">
        <f t="shared" si="24"/>
        <v>27042025</v>
      </c>
      <c r="J486" s="5">
        <f t="shared" si="25"/>
        <v>45774</v>
      </c>
    </row>
    <row r="487" spans="6:10" x14ac:dyDescent="0.25">
      <c r="F487" s="13">
        <f t="shared" si="27"/>
        <v>28</v>
      </c>
      <c r="G487" s="59" t="s">
        <v>9</v>
      </c>
      <c r="H487" s="60">
        <v>2025</v>
      </c>
      <c r="I487" t="str">
        <f t="shared" si="24"/>
        <v>28042025</v>
      </c>
      <c r="J487" s="5">
        <f t="shared" si="25"/>
        <v>45775</v>
      </c>
    </row>
    <row r="488" spans="6:10" x14ac:dyDescent="0.25">
      <c r="F488" s="13">
        <f t="shared" si="27"/>
        <v>29</v>
      </c>
      <c r="G488" s="59" t="s">
        <v>9</v>
      </c>
      <c r="H488" s="60">
        <v>2025</v>
      </c>
      <c r="I488" t="str">
        <f t="shared" si="24"/>
        <v>29042025</v>
      </c>
      <c r="J488" s="5">
        <f t="shared" si="25"/>
        <v>45776</v>
      </c>
    </row>
    <row r="489" spans="6:10" x14ac:dyDescent="0.25">
      <c r="F489" s="13">
        <f t="shared" si="27"/>
        <v>30</v>
      </c>
      <c r="G489" s="59" t="s">
        <v>9</v>
      </c>
      <c r="H489" s="60">
        <v>2025</v>
      </c>
      <c r="I489" t="str">
        <f t="shared" si="24"/>
        <v>30042025</v>
      </c>
      <c r="J489" s="5">
        <f t="shared" si="25"/>
        <v>45777</v>
      </c>
    </row>
    <row r="490" spans="6:10" x14ac:dyDescent="0.25">
      <c r="F490" s="59" t="s">
        <v>6</v>
      </c>
      <c r="G490" s="59" t="s">
        <v>10</v>
      </c>
      <c r="H490" s="60">
        <v>2025</v>
      </c>
      <c r="I490" t="str">
        <f t="shared" si="24"/>
        <v>01052025</v>
      </c>
      <c r="J490" s="5">
        <f t="shared" si="25"/>
        <v>45778</v>
      </c>
    </row>
    <row r="491" spans="6:10" x14ac:dyDescent="0.25">
      <c r="F491" s="59" t="s">
        <v>7</v>
      </c>
      <c r="G491" s="59" t="s">
        <v>10</v>
      </c>
      <c r="H491" s="60">
        <v>2025</v>
      </c>
      <c r="I491" t="str">
        <f t="shared" si="24"/>
        <v>02052025</v>
      </c>
      <c r="J491" s="5">
        <f t="shared" si="25"/>
        <v>45779</v>
      </c>
    </row>
    <row r="492" spans="6:10" x14ac:dyDescent="0.25">
      <c r="F492" s="59" t="s">
        <v>8</v>
      </c>
      <c r="G492" s="59" t="s">
        <v>10</v>
      </c>
      <c r="H492" s="60">
        <v>2025</v>
      </c>
      <c r="I492" t="str">
        <f t="shared" si="24"/>
        <v>03052025</v>
      </c>
      <c r="J492" s="5">
        <f t="shared" si="25"/>
        <v>45780</v>
      </c>
    </row>
    <row r="493" spans="6:10" x14ac:dyDescent="0.25">
      <c r="F493" s="59" t="s">
        <v>9</v>
      </c>
      <c r="G493" s="59" t="s">
        <v>10</v>
      </c>
      <c r="H493" s="60">
        <v>2025</v>
      </c>
      <c r="I493" t="str">
        <f t="shared" si="24"/>
        <v>04052025</v>
      </c>
      <c r="J493" s="5">
        <f t="shared" si="25"/>
        <v>45781</v>
      </c>
    </row>
    <row r="494" spans="6:10" x14ac:dyDescent="0.25">
      <c r="F494" s="59" t="s">
        <v>10</v>
      </c>
      <c r="G494" s="59" t="s">
        <v>10</v>
      </c>
      <c r="H494" s="60">
        <v>2025</v>
      </c>
      <c r="I494" t="str">
        <f t="shared" si="24"/>
        <v>05052025</v>
      </c>
      <c r="J494" s="5">
        <f t="shared" si="25"/>
        <v>45782</v>
      </c>
    </row>
    <row r="495" spans="6:10" x14ac:dyDescent="0.25">
      <c r="F495" s="59" t="s">
        <v>11</v>
      </c>
      <c r="G495" s="59" t="s">
        <v>10</v>
      </c>
      <c r="H495" s="60">
        <v>2025</v>
      </c>
      <c r="I495" t="str">
        <f t="shared" si="24"/>
        <v>06052025</v>
      </c>
      <c r="J495" s="5">
        <f t="shared" si="25"/>
        <v>45783</v>
      </c>
    </row>
    <row r="496" spans="6:10" x14ac:dyDescent="0.25">
      <c r="F496" s="59" t="s">
        <v>12</v>
      </c>
      <c r="G496" s="59" t="s">
        <v>10</v>
      </c>
      <c r="H496" s="60">
        <v>2025</v>
      </c>
      <c r="I496" t="str">
        <f t="shared" si="24"/>
        <v>07052025</v>
      </c>
      <c r="J496" s="5">
        <f t="shared" si="25"/>
        <v>45784</v>
      </c>
    </row>
    <row r="497" spans="6:10" x14ac:dyDescent="0.25">
      <c r="F497" s="59" t="s">
        <v>13</v>
      </c>
      <c r="G497" s="59" t="s">
        <v>10</v>
      </c>
      <c r="H497" s="60">
        <v>2025</v>
      </c>
      <c r="I497" t="str">
        <f t="shared" si="24"/>
        <v>08052025</v>
      </c>
      <c r="J497" s="5">
        <f t="shared" si="25"/>
        <v>45785</v>
      </c>
    </row>
    <row r="498" spans="6:10" x14ac:dyDescent="0.25">
      <c r="F498" s="59" t="s">
        <v>14</v>
      </c>
      <c r="G498" s="59" t="s">
        <v>10</v>
      </c>
      <c r="H498" s="60">
        <v>2025</v>
      </c>
      <c r="I498" t="str">
        <f t="shared" ref="I498:I561" si="28">F498&amp;G498&amp;H498</f>
        <v>09052025</v>
      </c>
      <c r="J498" s="5">
        <f t="shared" ref="J498:J561" si="29">DATE(H498,G498,F498)</f>
        <v>45786</v>
      </c>
    </row>
    <row r="499" spans="6:10" x14ac:dyDescent="0.25">
      <c r="F499" s="13">
        <v>10</v>
      </c>
      <c r="G499" s="59" t="s">
        <v>10</v>
      </c>
      <c r="H499" s="60">
        <v>2025</v>
      </c>
      <c r="I499" t="str">
        <f t="shared" si="28"/>
        <v>10052025</v>
      </c>
      <c r="J499" s="5">
        <f t="shared" si="29"/>
        <v>45787</v>
      </c>
    </row>
    <row r="500" spans="6:10" x14ac:dyDescent="0.25">
      <c r="F500" s="13">
        <f t="shared" ref="F500:F520" si="30">F499+1</f>
        <v>11</v>
      </c>
      <c r="G500" s="59" t="s">
        <v>10</v>
      </c>
      <c r="H500" s="60">
        <v>2025</v>
      </c>
      <c r="I500" t="str">
        <f t="shared" si="28"/>
        <v>11052025</v>
      </c>
      <c r="J500" s="5">
        <f t="shared" si="29"/>
        <v>45788</v>
      </c>
    </row>
    <row r="501" spans="6:10" x14ac:dyDescent="0.25">
      <c r="F501" s="13">
        <f t="shared" si="30"/>
        <v>12</v>
      </c>
      <c r="G501" s="59" t="s">
        <v>10</v>
      </c>
      <c r="H501" s="60">
        <v>2025</v>
      </c>
      <c r="I501" t="str">
        <f t="shared" si="28"/>
        <v>12052025</v>
      </c>
      <c r="J501" s="5">
        <f t="shared" si="29"/>
        <v>45789</v>
      </c>
    </row>
    <row r="502" spans="6:10" x14ac:dyDescent="0.25">
      <c r="F502" s="13">
        <f t="shared" si="30"/>
        <v>13</v>
      </c>
      <c r="G502" s="59" t="s">
        <v>10</v>
      </c>
      <c r="H502" s="60">
        <v>2025</v>
      </c>
      <c r="I502" t="str">
        <f t="shared" si="28"/>
        <v>13052025</v>
      </c>
      <c r="J502" s="5">
        <f t="shared" si="29"/>
        <v>45790</v>
      </c>
    </row>
    <row r="503" spans="6:10" x14ac:dyDescent="0.25">
      <c r="F503" s="13">
        <f t="shared" si="30"/>
        <v>14</v>
      </c>
      <c r="G503" s="59" t="s">
        <v>10</v>
      </c>
      <c r="H503" s="60">
        <v>2025</v>
      </c>
      <c r="I503" t="str">
        <f t="shared" si="28"/>
        <v>14052025</v>
      </c>
      <c r="J503" s="5">
        <f t="shared" si="29"/>
        <v>45791</v>
      </c>
    </row>
    <row r="504" spans="6:10" x14ac:dyDescent="0.25">
      <c r="F504" s="13">
        <f t="shared" si="30"/>
        <v>15</v>
      </c>
      <c r="G504" s="59" t="s">
        <v>10</v>
      </c>
      <c r="H504" s="60">
        <v>2025</v>
      </c>
      <c r="I504" t="str">
        <f t="shared" si="28"/>
        <v>15052025</v>
      </c>
      <c r="J504" s="5">
        <f t="shared" si="29"/>
        <v>45792</v>
      </c>
    </row>
    <row r="505" spans="6:10" x14ac:dyDescent="0.25">
      <c r="F505" s="13">
        <f t="shared" si="30"/>
        <v>16</v>
      </c>
      <c r="G505" s="59" t="s">
        <v>10</v>
      </c>
      <c r="H505" s="60">
        <v>2025</v>
      </c>
      <c r="I505" t="str">
        <f t="shared" si="28"/>
        <v>16052025</v>
      </c>
      <c r="J505" s="5">
        <f t="shared" si="29"/>
        <v>45793</v>
      </c>
    </row>
    <row r="506" spans="6:10" x14ac:dyDescent="0.25">
      <c r="F506" s="13">
        <f t="shared" si="30"/>
        <v>17</v>
      </c>
      <c r="G506" s="59" t="s">
        <v>10</v>
      </c>
      <c r="H506" s="60">
        <v>2025</v>
      </c>
      <c r="I506" t="str">
        <f t="shared" si="28"/>
        <v>17052025</v>
      </c>
      <c r="J506" s="5">
        <f t="shared" si="29"/>
        <v>45794</v>
      </c>
    </row>
    <row r="507" spans="6:10" x14ac:dyDescent="0.25">
      <c r="F507" s="13">
        <f t="shared" si="30"/>
        <v>18</v>
      </c>
      <c r="G507" s="59" t="s">
        <v>10</v>
      </c>
      <c r="H507" s="60">
        <v>2025</v>
      </c>
      <c r="I507" t="str">
        <f t="shared" si="28"/>
        <v>18052025</v>
      </c>
      <c r="J507" s="5">
        <f t="shared" si="29"/>
        <v>45795</v>
      </c>
    </row>
    <row r="508" spans="6:10" x14ac:dyDescent="0.25">
      <c r="F508" s="13">
        <f t="shared" si="30"/>
        <v>19</v>
      </c>
      <c r="G508" s="59" t="s">
        <v>10</v>
      </c>
      <c r="H508" s="60">
        <v>2025</v>
      </c>
      <c r="I508" t="str">
        <f t="shared" si="28"/>
        <v>19052025</v>
      </c>
      <c r="J508" s="5">
        <f t="shared" si="29"/>
        <v>45796</v>
      </c>
    </row>
    <row r="509" spans="6:10" x14ac:dyDescent="0.25">
      <c r="F509" s="13">
        <f t="shared" si="30"/>
        <v>20</v>
      </c>
      <c r="G509" s="59" t="s">
        <v>10</v>
      </c>
      <c r="H509" s="60">
        <v>2025</v>
      </c>
      <c r="I509" t="str">
        <f t="shared" si="28"/>
        <v>20052025</v>
      </c>
      <c r="J509" s="5">
        <f t="shared" si="29"/>
        <v>45797</v>
      </c>
    </row>
    <row r="510" spans="6:10" x14ac:dyDescent="0.25">
      <c r="F510" s="13">
        <f t="shared" si="30"/>
        <v>21</v>
      </c>
      <c r="G510" s="59" t="s">
        <v>10</v>
      </c>
      <c r="H510" s="60">
        <v>2025</v>
      </c>
      <c r="I510" t="str">
        <f t="shared" si="28"/>
        <v>21052025</v>
      </c>
      <c r="J510" s="5">
        <f t="shared" si="29"/>
        <v>45798</v>
      </c>
    </row>
    <row r="511" spans="6:10" x14ac:dyDescent="0.25">
      <c r="F511" s="13">
        <f t="shared" si="30"/>
        <v>22</v>
      </c>
      <c r="G511" s="59" t="s">
        <v>10</v>
      </c>
      <c r="H511" s="60">
        <v>2025</v>
      </c>
      <c r="I511" t="str">
        <f t="shared" si="28"/>
        <v>22052025</v>
      </c>
      <c r="J511" s="5">
        <f t="shared" si="29"/>
        <v>45799</v>
      </c>
    </row>
    <row r="512" spans="6:10" x14ac:dyDescent="0.25">
      <c r="F512" s="13">
        <f t="shared" si="30"/>
        <v>23</v>
      </c>
      <c r="G512" s="59" t="s">
        <v>10</v>
      </c>
      <c r="H512" s="60">
        <v>2025</v>
      </c>
      <c r="I512" t="str">
        <f t="shared" si="28"/>
        <v>23052025</v>
      </c>
      <c r="J512" s="5">
        <f t="shared" si="29"/>
        <v>45800</v>
      </c>
    </row>
    <row r="513" spans="6:10" x14ac:dyDescent="0.25">
      <c r="F513" s="13">
        <f t="shared" si="30"/>
        <v>24</v>
      </c>
      <c r="G513" s="59" t="s">
        <v>10</v>
      </c>
      <c r="H513" s="60">
        <v>2025</v>
      </c>
      <c r="I513" t="str">
        <f t="shared" si="28"/>
        <v>24052025</v>
      </c>
      <c r="J513" s="5">
        <f t="shared" si="29"/>
        <v>45801</v>
      </c>
    </row>
    <row r="514" spans="6:10" x14ac:dyDescent="0.25">
      <c r="F514" s="13">
        <f t="shared" si="30"/>
        <v>25</v>
      </c>
      <c r="G514" s="59" t="s">
        <v>10</v>
      </c>
      <c r="H514" s="60">
        <v>2025</v>
      </c>
      <c r="I514" t="str">
        <f t="shared" si="28"/>
        <v>25052025</v>
      </c>
      <c r="J514" s="5">
        <f t="shared" si="29"/>
        <v>45802</v>
      </c>
    </row>
    <row r="515" spans="6:10" x14ac:dyDescent="0.25">
      <c r="F515" s="13">
        <f t="shared" si="30"/>
        <v>26</v>
      </c>
      <c r="G515" s="59" t="s">
        <v>10</v>
      </c>
      <c r="H515" s="60">
        <v>2025</v>
      </c>
      <c r="I515" t="str">
        <f t="shared" si="28"/>
        <v>26052025</v>
      </c>
      <c r="J515" s="5">
        <f t="shared" si="29"/>
        <v>45803</v>
      </c>
    </row>
    <row r="516" spans="6:10" x14ac:dyDescent="0.25">
      <c r="F516" s="13">
        <f t="shared" si="30"/>
        <v>27</v>
      </c>
      <c r="G516" s="59" t="s">
        <v>10</v>
      </c>
      <c r="H516" s="60">
        <v>2025</v>
      </c>
      <c r="I516" t="str">
        <f t="shared" si="28"/>
        <v>27052025</v>
      </c>
      <c r="J516" s="5">
        <f t="shared" si="29"/>
        <v>45804</v>
      </c>
    </row>
    <row r="517" spans="6:10" x14ac:dyDescent="0.25">
      <c r="F517" s="13">
        <f t="shared" si="30"/>
        <v>28</v>
      </c>
      <c r="G517" s="59" t="s">
        <v>10</v>
      </c>
      <c r="H517" s="60">
        <v>2025</v>
      </c>
      <c r="I517" t="str">
        <f t="shared" si="28"/>
        <v>28052025</v>
      </c>
      <c r="J517" s="5">
        <f t="shared" si="29"/>
        <v>45805</v>
      </c>
    </row>
    <row r="518" spans="6:10" x14ac:dyDescent="0.25">
      <c r="F518" s="13">
        <f t="shared" si="30"/>
        <v>29</v>
      </c>
      <c r="G518" s="59" t="s">
        <v>10</v>
      </c>
      <c r="H518" s="60">
        <v>2025</v>
      </c>
      <c r="I518" t="str">
        <f t="shared" si="28"/>
        <v>29052025</v>
      </c>
      <c r="J518" s="5">
        <f t="shared" si="29"/>
        <v>45806</v>
      </c>
    </row>
    <row r="519" spans="6:10" x14ac:dyDescent="0.25">
      <c r="F519" s="13">
        <f t="shared" si="30"/>
        <v>30</v>
      </c>
      <c r="G519" s="59" t="s">
        <v>10</v>
      </c>
      <c r="H519" s="60">
        <v>2025</v>
      </c>
      <c r="I519" t="str">
        <f t="shared" si="28"/>
        <v>30052025</v>
      </c>
      <c r="J519" s="5">
        <f t="shared" si="29"/>
        <v>45807</v>
      </c>
    </row>
    <row r="520" spans="6:10" x14ac:dyDescent="0.25">
      <c r="F520" s="13">
        <f t="shared" si="30"/>
        <v>31</v>
      </c>
      <c r="G520" s="59" t="s">
        <v>10</v>
      </c>
      <c r="H520" s="60">
        <v>2025</v>
      </c>
      <c r="I520" t="str">
        <f t="shared" si="28"/>
        <v>31052025</v>
      </c>
      <c r="J520" s="5">
        <f t="shared" si="29"/>
        <v>45808</v>
      </c>
    </row>
    <row r="521" spans="6:10" x14ac:dyDescent="0.25">
      <c r="F521" s="59" t="s">
        <v>6</v>
      </c>
      <c r="G521" s="59" t="s">
        <v>11</v>
      </c>
      <c r="H521" s="60">
        <v>2025</v>
      </c>
      <c r="I521" t="str">
        <f t="shared" si="28"/>
        <v>01062025</v>
      </c>
      <c r="J521" s="5">
        <f t="shared" si="29"/>
        <v>45809</v>
      </c>
    </row>
    <row r="522" spans="6:10" x14ac:dyDescent="0.25">
      <c r="F522" s="59" t="s">
        <v>7</v>
      </c>
      <c r="G522" s="59" t="s">
        <v>11</v>
      </c>
      <c r="H522" s="60">
        <v>2025</v>
      </c>
      <c r="I522" t="str">
        <f t="shared" si="28"/>
        <v>02062025</v>
      </c>
      <c r="J522" s="5">
        <f t="shared" si="29"/>
        <v>45810</v>
      </c>
    </row>
    <row r="523" spans="6:10" x14ac:dyDescent="0.25">
      <c r="F523" s="59" t="s">
        <v>8</v>
      </c>
      <c r="G523" s="59" t="s">
        <v>11</v>
      </c>
      <c r="H523" s="60">
        <v>2025</v>
      </c>
      <c r="I523" t="str">
        <f t="shared" si="28"/>
        <v>03062025</v>
      </c>
      <c r="J523" s="5">
        <f t="shared" si="29"/>
        <v>45811</v>
      </c>
    </row>
    <row r="524" spans="6:10" x14ac:dyDescent="0.25">
      <c r="F524" s="59" t="s">
        <v>9</v>
      </c>
      <c r="G524" s="59" t="s">
        <v>11</v>
      </c>
      <c r="H524" s="60">
        <v>2025</v>
      </c>
      <c r="I524" t="str">
        <f t="shared" si="28"/>
        <v>04062025</v>
      </c>
      <c r="J524" s="5">
        <f t="shared" si="29"/>
        <v>45812</v>
      </c>
    </row>
    <row r="525" spans="6:10" x14ac:dyDescent="0.25">
      <c r="F525" s="59" t="s">
        <v>10</v>
      </c>
      <c r="G525" s="59" t="s">
        <v>11</v>
      </c>
      <c r="H525" s="60">
        <v>2025</v>
      </c>
      <c r="I525" t="str">
        <f t="shared" si="28"/>
        <v>05062025</v>
      </c>
      <c r="J525" s="5">
        <f t="shared" si="29"/>
        <v>45813</v>
      </c>
    </row>
    <row r="526" spans="6:10" x14ac:dyDescent="0.25">
      <c r="F526" s="59" t="s">
        <v>11</v>
      </c>
      <c r="G526" s="59" t="s">
        <v>11</v>
      </c>
      <c r="H526" s="60">
        <v>2025</v>
      </c>
      <c r="I526" t="str">
        <f t="shared" si="28"/>
        <v>06062025</v>
      </c>
      <c r="J526" s="5">
        <f t="shared" si="29"/>
        <v>45814</v>
      </c>
    </row>
    <row r="527" spans="6:10" x14ac:dyDescent="0.25">
      <c r="F527" s="59" t="s">
        <v>12</v>
      </c>
      <c r="G527" s="59" t="s">
        <v>11</v>
      </c>
      <c r="H527" s="60">
        <v>2025</v>
      </c>
      <c r="I527" t="str">
        <f t="shared" si="28"/>
        <v>07062025</v>
      </c>
      <c r="J527" s="5">
        <f t="shared" si="29"/>
        <v>45815</v>
      </c>
    </row>
    <row r="528" spans="6:10" x14ac:dyDescent="0.25">
      <c r="F528" s="59" t="s">
        <v>13</v>
      </c>
      <c r="G528" s="59" t="s">
        <v>11</v>
      </c>
      <c r="H528" s="60">
        <v>2025</v>
      </c>
      <c r="I528" t="str">
        <f t="shared" si="28"/>
        <v>08062025</v>
      </c>
      <c r="J528" s="5">
        <f t="shared" si="29"/>
        <v>45816</v>
      </c>
    </row>
    <row r="529" spans="6:10" x14ac:dyDescent="0.25">
      <c r="F529" s="59" t="s">
        <v>14</v>
      </c>
      <c r="G529" s="59" t="s">
        <v>11</v>
      </c>
      <c r="H529" s="60">
        <v>2025</v>
      </c>
      <c r="I529" t="str">
        <f t="shared" si="28"/>
        <v>09062025</v>
      </c>
      <c r="J529" s="5">
        <f t="shared" si="29"/>
        <v>45817</v>
      </c>
    </row>
    <row r="530" spans="6:10" x14ac:dyDescent="0.25">
      <c r="F530" s="13">
        <v>10</v>
      </c>
      <c r="G530" s="59" t="s">
        <v>11</v>
      </c>
      <c r="H530" s="60">
        <v>2025</v>
      </c>
      <c r="I530" t="str">
        <f t="shared" si="28"/>
        <v>10062025</v>
      </c>
      <c r="J530" s="5">
        <f t="shared" si="29"/>
        <v>45818</v>
      </c>
    </row>
    <row r="531" spans="6:10" x14ac:dyDescent="0.25">
      <c r="F531" s="13">
        <f t="shared" ref="F531:F550" si="31">F530+1</f>
        <v>11</v>
      </c>
      <c r="G531" s="59" t="s">
        <v>11</v>
      </c>
      <c r="H531" s="60">
        <v>2025</v>
      </c>
      <c r="I531" t="str">
        <f t="shared" si="28"/>
        <v>11062025</v>
      </c>
      <c r="J531" s="5">
        <f t="shared" si="29"/>
        <v>45819</v>
      </c>
    </row>
    <row r="532" spans="6:10" x14ac:dyDescent="0.25">
      <c r="F532" s="13">
        <f t="shared" si="31"/>
        <v>12</v>
      </c>
      <c r="G532" s="59" t="s">
        <v>11</v>
      </c>
      <c r="H532" s="60">
        <v>2025</v>
      </c>
      <c r="I532" t="str">
        <f t="shared" si="28"/>
        <v>12062025</v>
      </c>
      <c r="J532" s="5">
        <f t="shared" si="29"/>
        <v>45820</v>
      </c>
    </row>
    <row r="533" spans="6:10" x14ac:dyDescent="0.25">
      <c r="F533" s="13">
        <f t="shared" si="31"/>
        <v>13</v>
      </c>
      <c r="G533" s="59" t="s">
        <v>11</v>
      </c>
      <c r="H533" s="60">
        <v>2025</v>
      </c>
      <c r="I533" t="str">
        <f t="shared" si="28"/>
        <v>13062025</v>
      </c>
      <c r="J533" s="5">
        <f t="shared" si="29"/>
        <v>45821</v>
      </c>
    </row>
    <row r="534" spans="6:10" x14ac:dyDescent="0.25">
      <c r="F534" s="13">
        <f t="shared" si="31"/>
        <v>14</v>
      </c>
      <c r="G534" s="59" t="s">
        <v>11</v>
      </c>
      <c r="H534" s="60">
        <v>2025</v>
      </c>
      <c r="I534" t="str">
        <f t="shared" si="28"/>
        <v>14062025</v>
      </c>
      <c r="J534" s="5">
        <f t="shared" si="29"/>
        <v>45822</v>
      </c>
    </row>
    <row r="535" spans="6:10" x14ac:dyDescent="0.25">
      <c r="F535" s="13">
        <f t="shared" si="31"/>
        <v>15</v>
      </c>
      <c r="G535" s="59" t="s">
        <v>11</v>
      </c>
      <c r="H535" s="60">
        <v>2025</v>
      </c>
      <c r="I535" t="str">
        <f t="shared" si="28"/>
        <v>15062025</v>
      </c>
      <c r="J535" s="5">
        <f t="shared" si="29"/>
        <v>45823</v>
      </c>
    </row>
    <row r="536" spans="6:10" x14ac:dyDescent="0.25">
      <c r="F536" s="13">
        <f t="shared" si="31"/>
        <v>16</v>
      </c>
      <c r="G536" s="59" t="s">
        <v>11</v>
      </c>
      <c r="H536" s="60">
        <v>2025</v>
      </c>
      <c r="I536" t="str">
        <f t="shared" si="28"/>
        <v>16062025</v>
      </c>
      <c r="J536" s="5">
        <f t="shared" si="29"/>
        <v>45824</v>
      </c>
    </row>
    <row r="537" spans="6:10" x14ac:dyDescent="0.25">
      <c r="F537" s="13">
        <f t="shared" si="31"/>
        <v>17</v>
      </c>
      <c r="G537" s="59" t="s">
        <v>11</v>
      </c>
      <c r="H537" s="60">
        <v>2025</v>
      </c>
      <c r="I537" t="str">
        <f t="shared" si="28"/>
        <v>17062025</v>
      </c>
      <c r="J537" s="5">
        <f t="shared" si="29"/>
        <v>45825</v>
      </c>
    </row>
    <row r="538" spans="6:10" x14ac:dyDescent="0.25">
      <c r="F538" s="13">
        <f t="shared" si="31"/>
        <v>18</v>
      </c>
      <c r="G538" s="59" t="s">
        <v>11</v>
      </c>
      <c r="H538" s="60">
        <v>2025</v>
      </c>
      <c r="I538" t="str">
        <f t="shared" si="28"/>
        <v>18062025</v>
      </c>
      <c r="J538" s="5">
        <f t="shared" si="29"/>
        <v>45826</v>
      </c>
    </row>
    <row r="539" spans="6:10" x14ac:dyDescent="0.25">
      <c r="F539" s="13">
        <f t="shared" si="31"/>
        <v>19</v>
      </c>
      <c r="G539" s="59" t="s">
        <v>11</v>
      </c>
      <c r="H539" s="60">
        <v>2025</v>
      </c>
      <c r="I539" t="str">
        <f t="shared" si="28"/>
        <v>19062025</v>
      </c>
      <c r="J539" s="5">
        <f t="shared" si="29"/>
        <v>45827</v>
      </c>
    </row>
    <row r="540" spans="6:10" x14ac:dyDescent="0.25">
      <c r="F540" s="13">
        <f t="shared" si="31"/>
        <v>20</v>
      </c>
      <c r="G540" s="59" t="s">
        <v>11</v>
      </c>
      <c r="H540" s="60">
        <v>2025</v>
      </c>
      <c r="I540" t="str">
        <f t="shared" si="28"/>
        <v>20062025</v>
      </c>
      <c r="J540" s="5">
        <f t="shared" si="29"/>
        <v>45828</v>
      </c>
    </row>
    <row r="541" spans="6:10" x14ac:dyDescent="0.25">
      <c r="F541" s="13">
        <f t="shared" si="31"/>
        <v>21</v>
      </c>
      <c r="G541" s="59" t="s">
        <v>11</v>
      </c>
      <c r="H541" s="60">
        <v>2025</v>
      </c>
      <c r="I541" t="str">
        <f t="shared" si="28"/>
        <v>21062025</v>
      </c>
      <c r="J541" s="5">
        <f t="shared" si="29"/>
        <v>45829</v>
      </c>
    </row>
    <row r="542" spans="6:10" x14ac:dyDescent="0.25">
      <c r="F542" s="13">
        <f t="shared" si="31"/>
        <v>22</v>
      </c>
      <c r="G542" s="59" t="s">
        <v>11</v>
      </c>
      <c r="H542" s="60">
        <v>2025</v>
      </c>
      <c r="I542" t="str">
        <f t="shared" si="28"/>
        <v>22062025</v>
      </c>
      <c r="J542" s="5">
        <f t="shared" si="29"/>
        <v>45830</v>
      </c>
    </row>
    <row r="543" spans="6:10" x14ac:dyDescent="0.25">
      <c r="F543" s="13">
        <f t="shared" si="31"/>
        <v>23</v>
      </c>
      <c r="G543" s="59" t="s">
        <v>11</v>
      </c>
      <c r="H543" s="60">
        <v>2025</v>
      </c>
      <c r="I543" t="str">
        <f t="shared" si="28"/>
        <v>23062025</v>
      </c>
      <c r="J543" s="5">
        <f t="shared" si="29"/>
        <v>45831</v>
      </c>
    </row>
    <row r="544" spans="6:10" x14ac:dyDescent="0.25">
      <c r="F544" s="13">
        <f t="shared" si="31"/>
        <v>24</v>
      </c>
      <c r="G544" s="59" t="s">
        <v>11</v>
      </c>
      <c r="H544" s="60">
        <v>2025</v>
      </c>
      <c r="I544" t="str">
        <f t="shared" si="28"/>
        <v>24062025</v>
      </c>
      <c r="J544" s="5">
        <f t="shared" si="29"/>
        <v>45832</v>
      </c>
    </row>
    <row r="545" spans="6:10" x14ac:dyDescent="0.25">
      <c r="F545" s="13">
        <f t="shared" si="31"/>
        <v>25</v>
      </c>
      <c r="G545" s="59" t="s">
        <v>11</v>
      </c>
      <c r="H545" s="60">
        <v>2025</v>
      </c>
      <c r="I545" t="str">
        <f t="shared" si="28"/>
        <v>25062025</v>
      </c>
      <c r="J545" s="5">
        <f t="shared" si="29"/>
        <v>45833</v>
      </c>
    </row>
    <row r="546" spans="6:10" x14ac:dyDescent="0.25">
      <c r="F546" s="13">
        <f t="shared" si="31"/>
        <v>26</v>
      </c>
      <c r="G546" s="59" t="s">
        <v>11</v>
      </c>
      <c r="H546" s="60">
        <v>2025</v>
      </c>
      <c r="I546" t="str">
        <f t="shared" si="28"/>
        <v>26062025</v>
      </c>
      <c r="J546" s="5">
        <f t="shared" si="29"/>
        <v>45834</v>
      </c>
    </row>
    <row r="547" spans="6:10" x14ac:dyDescent="0.25">
      <c r="F547" s="13">
        <f t="shared" si="31"/>
        <v>27</v>
      </c>
      <c r="G547" s="59" t="s">
        <v>11</v>
      </c>
      <c r="H547" s="60">
        <v>2025</v>
      </c>
      <c r="I547" t="str">
        <f t="shared" si="28"/>
        <v>27062025</v>
      </c>
      <c r="J547" s="5">
        <f t="shared" si="29"/>
        <v>45835</v>
      </c>
    </row>
    <row r="548" spans="6:10" x14ac:dyDescent="0.25">
      <c r="F548" s="13">
        <f t="shared" si="31"/>
        <v>28</v>
      </c>
      <c r="G548" s="59" t="s">
        <v>11</v>
      </c>
      <c r="H548" s="60">
        <v>2025</v>
      </c>
      <c r="I548" t="str">
        <f t="shared" si="28"/>
        <v>28062025</v>
      </c>
      <c r="J548" s="5">
        <f t="shared" si="29"/>
        <v>45836</v>
      </c>
    </row>
    <row r="549" spans="6:10" x14ac:dyDescent="0.25">
      <c r="F549" s="13">
        <f t="shared" si="31"/>
        <v>29</v>
      </c>
      <c r="G549" s="59" t="s">
        <v>11</v>
      </c>
      <c r="H549" s="60">
        <v>2025</v>
      </c>
      <c r="I549" t="str">
        <f t="shared" si="28"/>
        <v>29062025</v>
      </c>
      <c r="J549" s="5">
        <f t="shared" si="29"/>
        <v>45837</v>
      </c>
    </row>
    <row r="550" spans="6:10" x14ac:dyDescent="0.25">
      <c r="F550" s="13">
        <f t="shared" si="31"/>
        <v>30</v>
      </c>
      <c r="G550" s="59" t="s">
        <v>11</v>
      </c>
      <c r="H550" s="60">
        <v>2025</v>
      </c>
      <c r="I550" t="str">
        <f t="shared" si="28"/>
        <v>30062025</v>
      </c>
      <c r="J550" s="5">
        <f t="shared" si="29"/>
        <v>45838</v>
      </c>
    </row>
    <row r="551" spans="6:10" x14ac:dyDescent="0.25">
      <c r="F551" s="59" t="s">
        <v>6</v>
      </c>
      <c r="G551" s="59" t="s">
        <v>12</v>
      </c>
      <c r="H551" s="60">
        <v>2025</v>
      </c>
      <c r="I551" t="str">
        <f t="shared" si="28"/>
        <v>01072025</v>
      </c>
      <c r="J551" s="5">
        <f t="shared" si="29"/>
        <v>45839</v>
      </c>
    </row>
    <row r="552" spans="6:10" x14ac:dyDescent="0.25">
      <c r="F552" s="59" t="s">
        <v>7</v>
      </c>
      <c r="G552" s="59" t="s">
        <v>12</v>
      </c>
      <c r="H552" s="60">
        <v>2025</v>
      </c>
      <c r="I552" t="str">
        <f t="shared" si="28"/>
        <v>02072025</v>
      </c>
      <c r="J552" s="5">
        <f t="shared" si="29"/>
        <v>45840</v>
      </c>
    </row>
    <row r="553" spans="6:10" x14ac:dyDescent="0.25">
      <c r="F553" s="59" t="s">
        <v>8</v>
      </c>
      <c r="G553" s="59" t="s">
        <v>12</v>
      </c>
      <c r="H553" s="60">
        <v>2025</v>
      </c>
      <c r="I553" t="str">
        <f t="shared" si="28"/>
        <v>03072025</v>
      </c>
      <c r="J553" s="5">
        <f t="shared" si="29"/>
        <v>45841</v>
      </c>
    </row>
    <row r="554" spans="6:10" x14ac:dyDescent="0.25">
      <c r="F554" s="59" t="s">
        <v>9</v>
      </c>
      <c r="G554" s="59" t="s">
        <v>12</v>
      </c>
      <c r="H554" s="60">
        <v>2025</v>
      </c>
      <c r="I554" t="str">
        <f t="shared" si="28"/>
        <v>04072025</v>
      </c>
      <c r="J554" s="5">
        <f t="shared" si="29"/>
        <v>45842</v>
      </c>
    </row>
    <row r="555" spans="6:10" x14ac:dyDescent="0.25">
      <c r="F555" s="59" t="s">
        <v>10</v>
      </c>
      <c r="G555" s="59" t="s">
        <v>12</v>
      </c>
      <c r="H555" s="60">
        <v>2025</v>
      </c>
      <c r="I555" t="str">
        <f t="shared" si="28"/>
        <v>05072025</v>
      </c>
      <c r="J555" s="5">
        <f t="shared" si="29"/>
        <v>45843</v>
      </c>
    </row>
    <row r="556" spans="6:10" x14ac:dyDescent="0.25">
      <c r="F556" s="59" t="s">
        <v>11</v>
      </c>
      <c r="G556" s="59" t="s">
        <v>12</v>
      </c>
      <c r="H556" s="60">
        <v>2025</v>
      </c>
      <c r="I556" t="str">
        <f t="shared" si="28"/>
        <v>06072025</v>
      </c>
      <c r="J556" s="5">
        <f t="shared" si="29"/>
        <v>45844</v>
      </c>
    </row>
    <row r="557" spans="6:10" x14ac:dyDescent="0.25">
      <c r="F557" s="59" t="s">
        <v>12</v>
      </c>
      <c r="G557" s="59" t="s">
        <v>12</v>
      </c>
      <c r="H557" s="60">
        <v>2025</v>
      </c>
      <c r="I557" t="str">
        <f t="shared" si="28"/>
        <v>07072025</v>
      </c>
      <c r="J557" s="5">
        <f t="shared" si="29"/>
        <v>45845</v>
      </c>
    </row>
    <row r="558" spans="6:10" x14ac:dyDescent="0.25">
      <c r="F558" s="59" t="s">
        <v>13</v>
      </c>
      <c r="G558" s="59" t="s">
        <v>12</v>
      </c>
      <c r="H558" s="60">
        <v>2025</v>
      </c>
      <c r="I558" t="str">
        <f t="shared" si="28"/>
        <v>08072025</v>
      </c>
      <c r="J558" s="5">
        <f t="shared" si="29"/>
        <v>45846</v>
      </c>
    </row>
    <row r="559" spans="6:10" x14ac:dyDescent="0.25">
      <c r="F559" s="59" t="s">
        <v>14</v>
      </c>
      <c r="G559" s="59" t="s">
        <v>12</v>
      </c>
      <c r="H559" s="60">
        <v>2025</v>
      </c>
      <c r="I559" t="str">
        <f t="shared" si="28"/>
        <v>09072025</v>
      </c>
      <c r="J559" s="5">
        <f t="shared" si="29"/>
        <v>45847</v>
      </c>
    </row>
    <row r="560" spans="6:10" x14ac:dyDescent="0.25">
      <c r="F560" s="13">
        <v>10</v>
      </c>
      <c r="G560" s="59" t="s">
        <v>12</v>
      </c>
      <c r="H560" s="60">
        <v>2025</v>
      </c>
      <c r="I560" t="str">
        <f t="shared" si="28"/>
        <v>10072025</v>
      </c>
      <c r="J560" s="5">
        <f t="shared" si="29"/>
        <v>45848</v>
      </c>
    </row>
    <row r="561" spans="6:10" x14ac:dyDescent="0.25">
      <c r="F561" s="13">
        <f t="shared" ref="F561:F581" si="32">F560+1</f>
        <v>11</v>
      </c>
      <c r="G561" s="59" t="s">
        <v>12</v>
      </c>
      <c r="H561" s="60">
        <v>2025</v>
      </c>
      <c r="I561" t="str">
        <f t="shared" si="28"/>
        <v>11072025</v>
      </c>
      <c r="J561" s="5">
        <f t="shared" si="29"/>
        <v>45849</v>
      </c>
    </row>
    <row r="562" spans="6:10" x14ac:dyDescent="0.25">
      <c r="F562" s="13">
        <f t="shared" si="32"/>
        <v>12</v>
      </c>
      <c r="G562" s="59" t="s">
        <v>12</v>
      </c>
      <c r="H562" s="60">
        <v>2025</v>
      </c>
      <c r="I562" t="str">
        <f t="shared" ref="I562:I625" si="33">F562&amp;G562&amp;H562</f>
        <v>12072025</v>
      </c>
      <c r="J562" s="5">
        <f t="shared" ref="J562:J625" si="34">DATE(H562,G562,F562)</f>
        <v>45850</v>
      </c>
    </row>
    <row r="563" spans="6:10" x14ac:dyDescent="0.25">
      <c r="F563" s="13">
        <f t="shared" si="32"/>
        <v>13</v>
      </c>
      <c r="G563" s="59" t="s">
        <v>12</v>
      </c>
      <c r="H563" s="60">
        <v>2025</v>
      </c>
      <c r="I563" t="str">
        <f t="shared" si="33"/>
        <v>13072025</v>
      </c>
      <c r="J563" s="5">
        <f t="shared" si="34"/>
        <v>45851</v>
      </c>
    </row>
    <row r="564" spans="6:10" x14ac:dyDescent="0.25">
      <c r="F564" s="13">
        <f t="shared" si="32"/>
        <v>14</v>
      </c>
      <c r="G564" s="59" t="s">
        <v>12</v>
      </c>
      <c r="H564" s="60">
        <v>2025</v>
      </c>
      <c r="I564" t="str">
        <f t="shared" si="33"/>
        <v>14072025</v>
      </c>
      <c r="J564" s="5">
        <f t="shared" si="34"/>
        <v>45852</v>
      </c>
    </row>
    <row r="565" spans="6:10" x14ac:dyDescent="0.25">
      <c r="F565" s="13">
        <f t="shared" si="32"/>
        <v>15</v>
      </c>
      <c r="G565" s="59" t="s">
        <v>12</v>
      </c>
      <c r="H565" s="60">
        <v>2025</v>
      </c>
      <c r="I565" t="str">
        <f t="shared" si="33"/>
        <v>15072025</v>
      </c>
      <c r="J565" s="5">
        <f t="shared" si="34"/>
        <v>45853</v>
      </c>
    </row>
    <row r="566" spans="6:10" x14ac:dyDescent="0.25">
      <c r="F566" s="13">
        <f t="shared" si="32"/>
        <v>16</v>
      </c>
      <c r="G566" s="59" t="s">
        <v>12</v>
      </c>
      <c r="H566" s="60">
        <v>2025</v>
      </c>
      <c r="I566" t="str">
        <f t="shared" si="33"/>
        <v>16072025</v>
      </c>
      <c r="J566" s="5">
        <f t="shared" si="34"/>
        <v>45854</v>
      </c>
    </row>
    <row r="567" spans="6:10" x14ac:dyDescent="0.25">
      <c r="F567" s="13">
        <f t="shared" si="32"/>
        <v>17</v>
      </c>
      <c r="G567" s="59" t="s">
        <v>12</v>
      </c>
      <c r="H567" s="60">
        <v>2025</v>
      </c>
      <c r="I567" t="str">
        <f t="shared" si="33"/>
        <v>17072025</v>
      </c>
      <c r="J567" s="5">
        <f t="shared" si="34"/>
        <v>45855</v>
      </c>
    </row>
    <row r="568" spans="6:10" x14ac:dyDescent="0.25">
      <c r="F568" s="13">
        <f t="shared" si="32"/>
        <v>18</v>
      </c>
      <c r="G568" s="59" t="s">
        <v>12</v>
      </c>
      <c r="H568" s="60">
        <v>2025</v>
      </c>
      <c r="I568" t="str">
        <f t="shared" si="33"/>
        <v>18072025</v>
      </c>
      <c r="J568" s="5">
        <f t="shared" si="34"/>
        <v>45856</v>
      </c>
    </row>
    <row r="569" spans="6:10" x14ac:dyDescent="0.25">
      <c r="F569" s="13">
        <f t="shared" si="32"/>
        <v>19</v>
      </c>
      <c r="G569" s="59" t="s">
        <v>12</v>
      </c>
      <c r="H569" s="60">
        <v>2025</v>
      </c>
      <c r="I569" t="str">
        <f t="shared" si="33"/>
        <v>19072025</v>
      </c>
      <c r="J569" s="5">
        <f t="shared" si="34"/>
        <v>45857</v>
      </c>
    </row>
    <row r="570" spans="6:10" x14ac:dyDescent="0.25">
      <c r="F570" s="13">
        <f t="shared" si="32"/>
        <v>20</v>
      </c>
      <c r="G570" s="59" t="s">
        <v>12</v>
      </c>
      <c r="H570" s="60">
        <v>2025</v>
      </c>
      <c r="I570" t="str">
        <f t="shared" si="33"/>
        <v>20072025</v>
      </c>
      <c r="J570" s="5">
        <f t="shared" si="34"/>
        <v>45858</v>
      </c>
    </row>
    <row r="571" spans="6:10" x14ac:dyDescent="0.25">
      <c r="F571" s="13">
        <f t="shared" si="32"/>
        <v>21</v>
      </c>
      <c r="G571" s="59" t="s">
        <v>12</v>
      </c>
      <c r="H571" s="60">
        <v>2025</v>
      </c>
      <c r="I571" t="str">
        <f t="shared" si="33"/>
        <v>21072025</v>
      </c>
      <c r="J571" s="5">
        <f t="shared" si="34"/>
        <v>45859</v>
      </c>
    </row>
    <row r="572" spans="6:10" x14ac:dyDescent="0.25">
      <c r="F572" s="13">
        <f t="shared" si="32"/>
        <v>22</v>
      </c>
      <c r="G572" s="59" t="s">
        <v>12</v>
      </c>
      <c r="H572" s="60">
        <v>2025</v>
      </c>
      <c r="I572" t="str">
        <f t="shared" si="33"/>
        <v>22072025</v>
      </c>
      <c r="J572" s="5">
        <f t="shared" si="34"/>
        <v>45860</v>
      </c>
    </row>
    <row r="573" spans="6:10" x14ac:dyDescent="0.25">
      <c r="F573" s="13">
        <f t="shared" si="32"/>
        <v>23</v>
      </c>
      <c r="G573" s="59" t="s">
        <v>12</v>
      </c>
      <c r="H573" s="60">
        <v>2025</v>
      </c>
      <c r="I573" t="str">
        <f t="shared" si="33"/>
        <v>23072025</v>
      </c>
      <c r="J573" s="5">
        <f t="shared" si="34"/>
        <v>45861</v>
      </c>
    </row>
    <row r="574" spans="6:10" x14ac:dyDescent="0.25">
      <c r="F574" s="13">
        <f t="shared" si="32"/>
        <v>24</v>
      </c>
      <c r="G574" s="59" t="s">
        <v>12</v>
      </c>
      <c r="H574" s="60">
        <v>2025</v>
      </c>
      <c r="I574" t="str">
        <f t="shared" si="33"/>
        <v>24072025</v>
      </c>
      <c r="J574" s="5">
        <f t="shared" si="34"/>
        <v>45862</v>
      </c>
    </row>
    <row r="575" spans="6:10" x14ac:dyDescent="0.25">
      <c r="F575" s="13">
        <f t="shared" si="32"/>
        <v>25</v>
      </c>
      <c r="G575" s="59" t="s">
        <v>12</v>
      </c>
      <c r="H575" s="60">
        <v>2025</v>
      </c>
      <c r="I575" t="str">
        <f t="shared" si="33"/>
        <v>25072025</v>
      </c>
      <c r="J575" s="5">
        <f t="shared" si="34"/>
        <v>45863</v>
      </c>
    </row>
    <row r="576" spans="6:10" x14ac:dyDescent="0.25">
      <c r="F576" s="13">
        <f t="shared" si="32"/>
        <v>26</v>
      </c>
      <c r="G576" s="59" t="s">
        <v>12</v>
      </c>
      <c r="H576" s="60">
        <v>2025</v>
      </c>
      <c r="I576" t="str">
        <f t="shared" si="33"/>
        <v>26072025</v>
      </c>
      <c r="J576" s="5">
        <f t="shared" si="34"/>
        <v>45864</v>
      </c>
    </row>
    <row r="577" spans="6:12" x14ac:dyDescent="0.25">
      <c r="F577" s="13">
        <f t="shared" si="32"/>
        <v>27</v>
      </c>
      <c r="G577" s="59" t="s">
        <v>12</v>
      </c>
      <c r="H577" s="60">
        <v>2025</v>
      </c>
      <c r="I577" t="str">
        <f t="shared" si="33"/>
        <v>27072025</v>
      </c>
      <c r="J577" s="5">
        <f t="shared" si="34"/>
        <v>45865</v>
      </c>
    </row>
    <row r="578" spans="6:12" x14ac:dyDescent="0.25">
      <c r="F578" s="13">
        <f t="shared" si="32"/>
        <v>28</v>
      </c>
      <c r="G578" s="59" t="s">
        <v>12</v>
      </c>
      <c r="H578" s="60">
        <v>2025</v>
      </c>
      <c r="I578" t="str">
        <f t="shared" si="33"/>
        <v>28072025</v>
      </c>
      <c r="J578" s="5">
        <f t="shared" si="34"/>
        <v>45866</v>
      </c>
    </row>
    <row r="579" spans="6:12" x14ac:dyDescent="0.25">
      <c r="F579" s="13">
        <f t="shared" si="32"/>
        <v>29</v>
      </c>
      <c r="G579" s="59" t="s">
        <v>12</v>
      </c>
      <c r="H579" s="60">
        <v>2025</v>
      </c>
      <c r="I579" t="str">
        <f t="shared" si="33"/>
        <v>29072025</v>
      </c>
      <c r="J579" s="5">
        <f t="shared" si="34"/>
        <v>45867</v>
      </c>
    </row>
    <row r="580" spans="6:12" x14ac:dyDescent="0.25">
      <c r="F580" s="13">
        <f t="shared" si="32"/>
        <v>30</v>
      </c>
      <c r="G580" s="59" t="s">
        <v>12</v>
      </c>
      <c r="H580" s="60">
        <v>2025</v>
      </c>
      <c r="I580" t="str">
        <f t="shared" si="33"/>
        <v>30072025</v>
      </c>
      <c r="J580" s="5">
        <f t="shared" si="34"/>
        <v>45868</v>
      </c>
    </row>
    <row r="581" spans="6:12" x14ac:dyDescent="0.25">
      <c r="F581" s="13">
        <f t="shared" si="32"/>
        <v>31</v>
      </c>
      <c r="G581" s="59" t="s">
        <v>12</v>
      </c>
      <c r="H581" s="60">
        <v>2025</v>
      </c>
      <c r="I581" t="str">
        <f t="shared" si="33"/>
        <v>31072025</v>
      </c>
      <c r="J581" s="5">
        <f t="shared" si="34"/>
        <v>45869</v>
      </c>
    </row>
    <row r="582" spans="6:12" x14ac:dyDescent="0.25">
      <c r="F582" s="13" t="s">
        <v>6</v>
      </c>
      <c r="G582" s="61" t="s">
        <v>14</v>
      </c>
      <c r="H582" s="60">
        <v>2025</v>
      </c>
      <c r="I582" t="str">
        <f t="shared" si="33"/>
        <v>01092025</v>
      </c>
      <c r="J582" s="5">
        <f t="shared" si="34"/>
        <v>45901</v>
      </c>
    </row>
    <row r="583" spans="6:12" x14ac:dyDescent="0.25">
      <c r="F583" s="13" t="s">
        <v>7</v>
      </c>
      <c r="G583" s="61" t="s">
        <v>14</v>
      </c>
      <c r="H583" s="60">
        <v>2025</v>
      </c>
      <c r="I583" t="str">
        <f t="shared" si="33"/>
        <v>02092025</v>
      </c>
      <c r="J583" s="5">
        <f t="shared" si="34"/>
        <v>45902</v>
      </c>
    </row>
    <row r="584" spans="6:12" x14ac:dyDescent="0.25">
      <c r="F584" s="13" t="s">
        <v>8</v>
      </c>
      <c r="G584" s="61" t="s">
        <v>14</v>
      </c>
      <c r="H584" s="60">
        <v>2025</v>
      </c>
      <c r="I584" t="str">
        <f t="shared" si="33"/>
        <v>03092025</v>
      </c>
      <c r="J584" s="5">
        <f t="shared" si="34"/>
        <v>45903</v>
      </c>
      <c r="K584" s="17"/>
    </row>
    <row r="585" spans="6:12" x14ac:dyDescent="0.25">
      <c r="F585" s="13" t="s">
        <v>9</v>
      </c>
      <c r="G585" s="61" t="s">
        <v>14</v>
      </c>
      <c r="H585" s="60">
        <v>2025</v>
      </c>
      <c r="I585" t="str">
        <f t="shared" si="33"/>
        <v>04092025</v>
      </c>
      <c r="J585" s="5">
        <f t="shared" si="34"/>
        <v>45904</v>
      </c>
    </row>
    <row r="586" spans="6:12" x14ac:dyDescent="0.25">
      <c r="F586" s="13" t="s">
        <v>10</v>
      </c>
      <c r="G586" s="61" t="s">
        <v>14</v>
      </c>
      <c r="H586" s="60">
        <v>2025</v>
      </c>
      <c r="I586" t="str">
        <f t="shared" si="33"/>
        <v>05092025</v>
      </c>
      <c r="J586" s="5">
        <f t="shared" si="34"/>
        <v>45905</v>
      </c>
      <c r="L586" s="14"/>
    </row>
    <row r="587" spans="6:12" x14ac:dyDescent="0.25">
      <c r="F587" s="13" t="s">
        <v>11</v>
      </c>
      <c r="G587" s="61" t="s">
        <v>14</v>
      </c>
      <c r="H587" s="60">
        <v>2025</v>
      </c>
      <c r="I587" t="str">
        <f t="shared" si="33"/>
        <v>06092025</v>
      </c>
      <c r="J587" s="5">
        <f t="shared" si="34"/>
        <v>45906</v>
      </c>
      <c r="K587" s="14"/>
      <c r="L587" s="6"/>
    </row>
    <row r="588" spans="6:12" x14ac:dyDescent="0.25">
      <c r="F588" s="13" t="s">
        <v>12</v>
      </c>
      <c r="G588" s="61" t="s">
        <v>14</v>
      </c>
      <c r="H588" s="60">
        <v>2025</v>
      </c>
      <c r="I588" t="str">
        <f t="shared" si="33"/>
        <v>07092025</v>
      </c>
      <c r="J588" s="5">
        <f t="shared" si="34"/>
        <v>45907</v>
      </c>
      <c r="K588" s="6"/>
      <c r="L588" s="6"/>
    </row>
    <row r="589" spans="6:12" x14ac:dyDescent="0.25">
      <c r="F589" s="13" t="s">
        <v>13</v>
      </c>
      <c r="G589" s="61" t="s">
        <v>14</v>
      </c>
      <c r="H589" s="60">
        <v>2025</v>
      </c>
      <c r="I589" t="str">
        <f t="shared" si="33"/>
        <v>08092025</v>
      </c>
      <c r="J589" s="5">
        <f t="shared" si="34"/>
        <v>45908</v>
      </c>
      <c r="K589" s="6"/>
      <c r="L589" s="6"/>
    </row>
    <row r="590" spans="6:12" x14ac:dyDescent="0.25">
      <c r="F590" s="13" t="s">
        <v>14</v>
      </c>
      <c r="G590" s="61" t="s">
        <v>14</v>
      </c>
      <c r="H590" s="60">
        <v>2025</v>
      </c>
      <c r="I590" t="str">
        <f t="shared" si="33"/>
        <v>09092025</v>
      </c>
      <c r="J590" s="5">
        <f t="shared" si="34"/>
        <v>45909</v>
      </c>
      <c r="K590" s="6"/>
      <c r="L590" s="6"/>
    </row>
    <row r="591" spans="6:12" x14ac:dyDescent="0.25">
      <c r="F591" s="13">
        <v>10</v>
      </c>
      <c r="G591" s="61" t="s">
        <v>14</v>
      </c>
      <c r="H591" s="60">
        <v>2025</v>
      </c>
      <c r="I591" t="str">
        <f t="shared" si="33"/>
        <v>10092025</v>
      </c>
      <c r="J591" s="5">
        <f t="shared" si="34"/>
        <v>45910</v>
      </c>
      <c r="K591" s="6"/>
      <c r="L591" s="6"/>
    </row>
    <row r="592" spans="6:12" x14ac:dyDescent="0.25">
      <c r="F592" s="13">
        <v>11</v>
      </c>
      <c r="G592" s="61" t="s">
        <v>14</v>
      </c>
      <c r="H592" s="60">
        <v>2025</v>
      </c>
      <c r="I592" t="str">
        <f t="shared" si="33"/>
        <v>11092025</v>
      </c>
      <c r="J592" s="5">
        <f t="shared" si="34"/>
        <v>45911</v>
      </c>
      <c r="K592" s="6"/>
      <c r="L592" s="6"/>
    </row>
    <row r="593" spans="6:12" x14ac:dyDescent="0.25">
      <c r="F593" s="13">
        <v>12</v>
      </c>
      <c r="G593" s="61" t="s">
        <v>14</v>
      </c>
      <c r="H593" s="60">
        <v>2025</v>
      </c>
      <c r="I593" t="str">
        <f t="shared" si="33"/>
        <v>12092025</v>
      </c>
      <c r="J593" s="5">
        <f t="shared" si="34"/>
        <v>45912</v>
      </c>
      <c r="K593" s="6"/>
      <c r="L593" s="6"/>
    </row>
    <row r="594" spans="6:12" x14ac:dyDescent="0.25">
      <c r="F594" s="13">
        <v>13</v>
      </c>
      <c r="G594" s="61" t="s">
        <v>14</v>
      </c>
      <c r="H594" s="60">
        <v>2025</v>
      </c>
      <c r="I594" t="str">
        <f t="shared" si="33"/>
        <v>13092025</v>
      </c>
      <c r="J594" s="5">
        <f t="shared" si="34"/>
        <v>45913</v>
      </c>
      <c r="K594" s="6"/>
      <c r="L594" s="6"/>
    </row>
    <row r="595" spans="6:12" x14ac:dyDescent="0.25">
      <c r="F595" s="13">
        <v>14</v>
      </c>
      <c r="G595" s="61" t="s">
        <v>14</v>
      </c>
      <c r="H595" s="60">
        <v>2025</v>
      </c>
      <c r="I595" t="str">
        <f t="shared" si="33"/>
        <v>14092025</v>
      </c>
      <c r="J595" s="5">
        <f t="shared" si="34"/>
        <v>45914</v>
      </c>
      <c r="K595" s="6"/>
      <c r="L595" s="6"/>
    </row>
    <row r="596" spans="6:12" x14ac:dyDescent="0.25">
      <c r="F596" s="13">
        <v>15</v>
      </c>
      <c r="G596" s="61" t="s">
        <v>14</v>
      </c>
      <c r="H596" s="60">
        <v>2025</v>
      </c>
      <c r="I596" t="str">
        <f t="shared" si="33"/>
        <v>15092025</v>
      </c>
      <c r="J596" s="5">
        <f t="shared" si="34"/>
        <v>45915</v>
      </c>
      <c r="K596" s="6"/>
      <c r="L596" s="6"/>
    </row>
    <row r="597" spans="6:12" x14ac:dyDescent="0.25">
      <c r="F597" s="13">
        <v>16</v>
      </c>
      <c r="G597" s="61" t="s">
        <v>14</v>
      </c>
      <c r="H597" s="60">
        <v>2025</v>
      </c>
      <c r="I597" t="str">
        <f t="shared" si="33"/>
        <v>16092025</v>
      </c>
      <c r="J597" s="5">
        <f t="shared" si="34"/>
        <v>45916</v>
      </c>
      <c r="K597" s="6"/>
      <c r="L597" s="6"/>
    </row>
    <row r="598" spans="6:12" x14ac:dyDescent="0.25">
      <c r="F598" s="13">
        <v>17</v>
      </c>
      <c r="G598" s="61" t="s">
        <v>14</v>
      </c>
      <c r="H598" s="60">
        <v>2025</v>
      </c>
      <c r="I598" t="str">
        <f t="shared" si="33"/>
        <v>17092025</v>
      </c>
      <c r="J598" s="5">
        <f t="shared" si="34"/>
        <v>45917</v>
      </c>
      <c r="K598" s="6"/>
      <c r="L598" s="6"/>
    </row>
    <row r="599" spans="6:12" x14ac:dyDescent="0.25">
      <c r="F599" s="13">
        <v>18</v>
      </c>
      <c r="G599" s="61" t="s">
        <v>14</v>
      </c>
      <c r="H599" s="60">
        <v>2025</v>
      </c>
      <c r="I599" t="str">
        <f t="shared" si="33"/>
        <v>18092025</v>
      </c>
      <c r="J599" s="5">
        <f t="shared" si="34"/>
        <v>45918</v>
      </c>
      <c r="K599" s="6"/>
      <c r="L599" s="6"/>
    </row>
    <row r="600" spans="6:12" x14ac:dyDescent="0.25">
      <c r="F600" s="13">
        <v>19</v>
      </c>
      <c r="G600" s="61" t="s">
        <v>14</v>
      </c>
      <c r="H600" s="60">
        <v>2025</v>
      </c>
      <c r="I600" t="str">
        <f t="shared" si="33"/>
        <v>19092025</v>
      </c>
      <c r="J600" s="5">
        <f t="shared" si="34"/>
        <v>45919</v>
      </c>
      <c r="K600" s="6"/>
      <c r="L600" s="6"/>
    </row>
    <row r="601" spans="6:12" x14ac:dyDescent="0.25">
      <c r="F601" s="13">
        <v>20</v>
      </c>
      <c r="G601" s="61" t="s">
        <v>14</v>
      </c>
      <c r="H601" s="60">
        <v>2025</v>
      </c>
      <c r="I601" t="str">
        <f t="shared" si="33"/>
        <v>20092025</v>
      </c>
      <c r="J601" s="5">
        <f t="shared" si="34"/>
        <v>45920</v>
      </c>
      <c r="K601" s="6"/>
      <c r="L601" s="6"/>
    </row>
    <row r="602" spans="6:12" x14ac:dyDescent="0.25">
      <c r="F602" s="13">
        <v>21</v>
      </c>
      <c r="G602" s="61" t="s">
        <v>14</v>
      </c>
      <c r="H602" s="60">
        <v>2025</v>
      </c>
      <c r="I602" t="str">
        <f t="shared" si="33"/>
        <v>21092025</v>
      </c>
      <c r="J602" s="5">
        <f t="shared" si="34"/>
        <v>45921</v>
      </c>
      <c r="K602" s="6"/>
      <c r="L602" s="6"/>
    </row>
    <row r="603" spans="6:12" x14ac:dyDescent="0.25">
      <c r="F603" s="13">
        <v>22</v>
      </c>
      <c r="G603" s="61" t="s">
        <v>14</v>
      </c>
      <c r="H603" s="60">
        <v>2025</v>
      </c>
      <c r="I603" t="str">
        <f t="shared" si="33"/>
        <v>22092025</v>
      </c>
      <c r="J603" s="5">
        <f t="shared" si="34"/>
        <v>45922</v>
      </c>
      <c r="K603" s="6"/>
      <c r="L603" s="6"/>
    </row>
    <row r="604" spans="6:12" x14ac:dyDescent="0.25">
      <c r="F604" s="13">
        <v>23</v>
      </c>
      <c r="G604" s="61" t="s">
        <v>14</v>
      </c>
      <c r="H604" s="60">
        <v>2025</v>
      </c>
      <c r="I604" t="str">
        <f t="shared" si="33"/>
        <v>23092025</v>
      </c>
      <c r="J604" s="5">
        <f t="shared" si="34"/>
        <v>45923</v>
      </c>
      <c r="K604" s="6"/>
      <c r="L604" s="6"/>
    </row>
    <row r="605" spans="6:12" x14ac:dyDescent="0.25">
      <c r="F605" s="13">
        <v>24</v>
      </c>
      <c r="G605" s="61" t="s">
        <v>14</v>
      </c>
      <c r="H605" s="60">
        <v>2025</v>
      </c>
      <c r="I605" t="str">
        <f t="shared" si="33"/>
        <v>24092025</v>
      </c>
      <c r="J605" s="5">
        <f t="shared" si="34"/>
        <v>45924</v>
      </c>
      <c r="K605" s="6"/>
      <c r="L605" s="6"/>
    </row>
    <row r="606" spans="6:12" x14ac:dyDescent="0.25">
      <c r="F606" s="13">
        <v>25</v>
      </c>
      <c r="G606" s="61" t="s">
        <v>14</v>
      </c>
      <c r="H606" s="60">
        <v>2025</v>
      </c>
      <c r="I606" t="str">
        <f t="shared" si="33"/>
        <v>25092025</v>
      </c>
      <c r="J606" s="5">
        <f t="shared" si="34"/>
        <v>45925</v>
      </c>
      <c r="K606" s="6"/>
      <c r="L606" s="6"/>
    </row>
    <row r="607" spans="6:12" x14ac:dyDescent="0.25">
      <c r="F607" s="13">
        <v>26</v>
      </c>
      <c r="G607" s="61" t="s">
        <v>14</v>
      </c>
      <c r="H607" s="60">
        <v>2025</v>
      </c>
      <c r="I607" t="str">
        <f t="shared" si="33"/>
        <v>26092025</v>
      </c>
      <c r="J607" s="5">
        <f t="shared" si="34"/>
        <v>45926</v>
      </c>
      <c r="K607" s="6"/>
      <c r="L607" s="6"/>
    </row>
    <row r="608" spans="6:12" x14ac:dyDescent="0.25">
      <c r="F608" s="13">
        <v>27</v>
      </c>
      <c r="G608" s="61" t="s">
        <v>14</v>
      </c>
      <c r="H608" s="60">
        <v>2025</v>
      </c>
      <c r="I608" t="str">
        <f t="shared" si="33"/>
        <v>27092025</v>
      </c>
      <c r="J608" s="5">
        <f t="shared" si="34"/>
        <v>45927</v>
      </c>
      <c r="K608" s="6"/>
    </row>
    <row r="609" spans="6:10" x14ac:dyDescent="0.25">
      <c r="F609" s="13">
        <v>28</v>
      </c>
      <c r="G609" s="61" t="s">
        <v>14</v>
      </c>
      <c r="H609" s="60">
        <v>2025</v>
      </c>
      <c r="I609" t="str">
        <f t="shared" si="33"/>
        <v>28092025</v>
      </c>
      <c r="J609" s="5">
        <f t="shared" si="34"/>
        <v>45928</v>
      </c>
    </row>
    <row r="610" spans="6:10" x14ac:dyDescent="0.25">
      <c r="F610" s="13">
        <v>29</v>
      </c>
      <c r="G610" s="61" t="s">
        <v>14</v>
      </c>
      <c r="H610" s="60">
        <v>2025</v>
      </c>
      <c r="I610" t="str">
        <f t="shared" si="33"/>
        <v>29092025</v>
      </c>
      <c r="J610" s="5">
        <f t="shared" si="34"/>
        <v>45929</v>
      </c>
    </row>
    <row r="611" spans="6:10" x14ac:dyDescent="0.25">
      <c r="F611" s="13">
        <v>30</v>
      </c>
      <c r="G611" s="61" t="s">
        <v>14</v>
      </c>
      <c r="H611" s="60">
        <v>2025</v>
      </c>
      <c r="I611" t="str">
        <f t="shared" si="33"/>
        <v>30092025</v>
      </c>
      <c r="J611" s="5">
        <f t="shared" si="34"/>
        <v>45930</v>
      </c>
    </row>
    <row r="612" spans="6:10" x14ac:dyDescent="0.25">
      <c r="F612" s="13" t="s">
        <v>6</v>
      </c>
      <c r="G612" s="61" t="s">
        <v>13</v>
      </c>
      <c r="H612" s="60">
        <v>2025</v>
      </c>
      <c r="I612" t="str">
        <f t="shared" si="33"/>
        <v>01082025</v>
      </c>
      <c r="J612" s="5">
        <f t="shared" si="34"/>
        <v>45870</v>
      </c>
    </row>
    <row r="613" spans="6:10" x14ac:dyDescent="0.25">
      <c r="F613" s="13" t="s">
        <v>7</v>
      </c>
      <c r="G613" s="61" t="s">
        <v>13</v>
      </c>
      <c r="H613" s="60">
        <v>2025</v>
      </c>
      <c r="I613" t="str">
        <f t="shared" si="33"/>
        <v>02082025</v>
      </c>
      <c r="J613" s="5">
        <f t="shared" si="34"/>
        <v>45871</v>
      </c>
    </row>
    <row r="614" spans="6:10" x14ac:dyDescent="0.25">
      <c r="F614" s="13" t="s">
        <v>8</v>
      </c>
      <c r="G614" s="61" t="s">
        <v>13</v>
      </c>
      <c r="H614" s="60">
        <v>2025</v>
      </c>
      <c r="I614" t="str">
        <f t="shared" si="33"/>
        <v>03082025</v>
      </c>
      <c r="J614" s="5">
        <f t="shared" si="34"/>
        <v>45872</v>
      </c>
    </row>
    <row r="615" spans="6:10" x14ac:dyDescent="0.25">
      <c r="F615" s="13" t="s">
        <v>9</v>
      </c>
      <c r="G615" s="61" t="s">
        <v>13</v>
      </c>
      <c r="H615" s="60">
        <v>2025</v>
      </c>
      <c r="I615" t="str">
        <f t="shared" si="33"/>
        <v>04082025</v>
      </c>
      <c r="J615" s="5">
        <f t="shared" si="34"/>
        <v>45873</v>
      </c>
    </row>
    <row r="616" spans="6:10" x14ac:dyDescent="0.25">
      <c r="F616" s="13" t="s">
        <v>10</v>
      </c>
      <c r="G616" s="61" t="s">
        <v>13</v>
      </c>
      <c r="H616" s="60">
        <v>2025</v>
      </c>
      <c r="I616" t="str">
        <f t="shared" si="33"/>
        <v>05082025</v>
      </c>
      <c r="J616" s="5">
        <f t="shared" si="34"/>
        <v>45874</v>
      </c>
    </row>
    <row r="617" spans="6:10" x14ac:dyDescent="0.25">
      <c r="F617" s="13" t="s">
        <v>11</v>
      </c>
      <c r="G617" s="61" t="s">
        <v>13</v>
      </c>
      <c r="H617" s="60">
        <v>2025</v>
      </c>
      <c r="I617" t="str">
        <f t="shared" si="33"/>
        <v>06082025</v>
      </c>
      <c r="J617" s="5">
        <f t="shared" si="34"/>
        <v>45875</v>
      </c>
    </row>
    <row r="618" spans="6:10" x14ac:dyDescent="0.25">
      <c r="F618" s="13" t="s">
        <v>12</v>
      </c>
      <c r="G618" s="61" t="s">
        <v>13</v>
      </c>
      <c r="H618" s="60">
        <v>2025</v>
      </c>
      <c r="I618" t="str">
        <f t="shared" si="33"/>
        <v>07082025</v>
      </c>
      <c r="J618" s="5">
        <f t="shared" si="34"/>
        <v>45876</v>
      </c>
    </row>
    <row r="619" spans="6:10" x14ac:dyDescent="0.25">
      <c r="F619" s="13" t="s">
        <v>13</v>
      </c>
      <c r="G619" s="61" t="s">
        <v>13</v>
      </c>
      <c r="H619" s="60">
        <v>2025</v>
      </c>
      <c r="I619" t="str">
        <f t="shared" si="33"/>
        <v>08082025</v>
      </c>
      <c r="J619" s="5">
        <f t="shared" si="34"/>
        <v>45877</v>
      </c>
    </row>
    <row r="620" spans="6:10" x14ac:dyDescent="0.25">
      <c r="F620" s="13" t="s">
        <v>14</v>
      </c>
      <c r="G620" s="61" t="s">
        <v>13</v>
      </c>
      <c r="H620" s="60">
        <v>2025</v>
      </c>
      <c r="I620" t="str">
        <f t="shared" si="33"/>
        <v>09082025</v>
      </c>
      <c r="J620" s="5">
        <f t="shared" si="34"/>
        <v>45878</v>
      </c>
    </row>
    <row r="621" spans="6:10" x14ac:dyDescent="0.25">
      <c r="F621" s="13">
        <v>10</v>
      </c>
      <c r="G621" s="61" t="s">
        <v>13</v>
      </c>
      <c r="H621" s="60">
        <v>2025</v>
      </c>
      <c r="I621" t="str">
        <f t="shared" si="33"/>
        <v>10082025</v>
      </c>
      <c r="J621" s="5">
        <f t="shared" si="34"/>
        <v>45879</v>
      </c>
    </row>
    <row r="622" spans="6:10" x14ac:dyDescent="0.25">
      <c r="F622" s="13">
        <v>11</v>
      </c>
      <c r="G622" s="61" t="s">
        <v>13</v>
      </c>
      <c r="H622" s="60">
        <v>2025</v>
      </c>
      <c r="I622" t="str">
        <f t="shared" si="33"/>
        <v>11082025</v>
      </c>
      <c r="J622" s="5">
        <f t="shared" si="34"/>
        <v>45880</v>
      </c>
    </row>
    <row r="623" spans="6:10" x14ac:dyDescent="0.25">
      <c r="F623" s="13">
        <v>12</v>
      </c>
      <c r="G623" s="61" t="s">
        <v>13</v>
      </c>
      <c r="H623" s="60">
        <v>2025</v>
      </c>
      <c r="I623" t="str">
        <f t="shared" si="33"/>
        <v>12082025</v>
      </c>
      <c r="J623" s="5">
        <f t="shared" si="34"/>
        <v>45881</v>
      </c>
    </row>
    <row r="624" spans="6:10" x14ac:dyDescent="0.25">
      <c r="F624" s="13">
        <v>13</v>
      </c>
      <c r="G624" s="61" t="s">
        <v>13</v>
      </c>
      <c r="H624" s="60">
        <v>2025</v>
      </c>
      <c r="I624" t="str">
        <f t="shared" si="33"/>
        <v>13082025</v>
      </c>
      <c r="J624" s="5">
        <f t="shared" si="34"/>
        <v>45882</v>
      </c>
    </row>
    <row r="625" spans="6:10" x14ac:dyDescent="0.25">
      <c r="F625" s="13">
        <v>14</v>
      </c>
      <c r="G625" s="61" t="s">
        <v>13</v>
      </c>
      <c r="H625" s="60">
        <v>2025</v>
      </c>
      <c r="I625" t="str">
        <f t="shared" si="33"/>
        <v>14082025</v>
      </c>
      <c r="J625" s="5">
        <f t="shared" si="34"/>
        <v>45883</v>
      </c>
    </row>
    <row r="626" spans="6:10" x14ac:dyDescent="0.25">
      <c r="F626" s="13">
        <v>15</v>
      </c>
      <c r="G626" s="61" t="s">
        <v>13</v>
      </c>
      <c r="H626" s="60">
        <v>2025</v>
      </c>
      <c r="I626" t="str">
        <f t="shared" ref="I626:I689" si="35">F626&amp;G626&amp;H626</f>
        <v>15082025</v>
      </c>
      <c r="J626" s="5">
        <f t="shared" ref="J626:J689" si="36">DATE(H626,G626,F626)</f>
        <v>45884</v>
      </c>
    </row>
    <row r="627" spans="6:10" x14ac:dyDescent="0.25">
      <c r="F627" s="13">
        <v>16</v>
      </c>
      <c r="G627" s="61" t="s">
        <v>13</v>
      </c>
      <c r="H627" s="60">
        <v>2025</v>
      </c>
      <c r="I627" t="str">
        <f t="shared" si="35"/>
        <v>16082025</v>
      </c>
      <c r="J627" s="5">
        <f t="shared" si="36"/>
        <v>45885</v>
      </c>
    </row>
    <row r="628" spans="6:10" x14ac:dyDescent="0.25">
      <c r="F628" s="13">
        <v>17</v>
      </c>
      <c r="G628" s="61" t="s">
        <v>13</v>
      </c>
      <c r="H628" s="60">
        <v>2025</v>
      </c>
      <c r="I628" t="str">
        <f t="shared" si="35"/>
        <v>17082025</v>
      </c>
      <c r="J628" s="5">
        <f t="shared" si="36"/>
        <v>45886</v>
      </c>
    </row>
    <row r="629" spans="6:10" x14ac:dyDescent="0.25">
      <c r="F629" s="13">
        <v>18</v>
      </c>
      <c r="G629" s="61" t="s">
        <v>13</v>
      </c>
      <c r="H629" s="60">
        <v>2025</v>
      </c>
      <c r="I629" t="str">
        <f t="shared" si="35"/>
        <v>18082025</v>
      </c>
      <c r="J629" s="5">
        <f t="shared" si="36"/>
        <v>45887</v>
      </c>
    </row>
    <row r="630" spans="6:10" x14ac:dyDescent="0.25">
      <c r="F630" s="13">
        <v>19</v>
      </c>
      <c r="G630" s="61" t="s">
        <v>13</v>
      </c>
      <c r="H630" s="60">
        <v>2025</v>
      </c>
      <c r="I630" t="str">
        <f t="shared" si="35"/>
        <v>19082025</v>
      </c>
      <c r="J630" s="5">
        <f t="shared" si="36"/>
        <v>45888</v>
      </c>
    </row>
    <row r="631" spans="6:10" x14ac:dyDescent="0.25">
      <c r="F631" s="13">
        <v>20</v>
      </c>
      <c r="G631" s="61" t="s">
        <v>13</v>
      </c>
      <c r="H631" s="60">
        <v>2025</v>
      </c>
      <c r="I631" t="str">
        <f t="shared" si="35"/>
        <v>20082025</v>
      </c>
      <c r="J631" s="5">
        <f t="shared" si="36"/>
        <v>45889</v>
      </c>
    </row>
    <row r="632" spans="6:10" x14ac:dyDescent="0.25">
      <c r="F632" s="13">
        <v>21</v>
      </c>
      <c r="G632" s="61" t="s">
        <v>13</v>
      </c>
      <c r="H632" s="60">
        <v>2025</v>
      </c>
      <c r="I632" t="str">
        <f t="shared" si="35"/>
        <v>21082025</v>
      </c>
      <c r="J632" s="5">
        <f t="shared" si="36"/>
        <v>45890</v>
      </c>
    </row>
    <row r="633" spans="6:10" x14ac:dyDescent="0.25">
      <c r="F633" s="13">
        <v>22</v>
      </c>
      <c r="G633" s="61" t="s">
        <v>13</v>
      </c>
      <c r="H633" s="60">
        <v>2025</v>
      </c>
      <c r="I633" t="str">
        <f t="shared" si="35"/>
        <v>22082025</v>
      </c>
      <c r="J633" s="5">
        <f t="shared" si="36"/>
        <v>45891</v>
      </c>
    </row>
    <row r="634" spans="6:10" x14ac:dyDescent="0.25">
      <c r="F634" s="13">
        <v>23</v>
      </c>
      <c r="G634" s="61" t="s">
        <v>13</v>
      </c>
      <c r="H634" s="60">
        <v>2025</v>
      </c>
      <c r="I634" t="str">
        <f t="shared" si="35"/>
        <v>23082025</v>
      </c>
      <c r="J634" s="5">
        <f t="shared" si="36"/>
        <v>45892</v>
      </c>
    </row>
    <row r="635" spans="6:10" x14ac:dyDescent="0.25">
      <c r="F635" s="13">
        <v>24</v>
      </c>
      <c r="G635" s="61" t="s">
        <v>13</v>
      </c>
      <c r="H635" s="60">
        <v>2025</v>
      </c>
      <c r="I635" t="str">
        <f t="shared" si="35"/>
        <v>24082025</v>
      </c>
      <c r="J635" s="5">
        <f t="shared" si="36"/>
        <v>45893</v>
      </c>
    </row>
    <row r="636" spans="6:10" x14ac:dyDescent="0.25">
      <c r="F636" s="13">
        <v>25</v>
      </c>
      <c r="G636" s="61" t="s">
        <v>13</v>
      </c>
      <c r="H636" s="60">
        <v>2025</v>
      </c>
      <c r="I636" t="str">
        <f t="shared" si="35"/>
        <v>25082025</v>
      </c>
      <c r="J636" s="5">
        <f t="shared" si="36"/>
        <v>45894</v>
      </c>
    </row>
    <row r="637" spans="6:10" x14ac:dyDescent="0.25">
      <c r="F637" s="13">
        <v>26</v>
      </c>
      <c r="G637" s="61" t="s">
        <v>13</v>
      </c>
      <c r="H637" s="60">
        <v>2025</v>
      </c>
      <c r="I637" t="str">
        <f t="shared" si="35"/>
        <v>26082025</v>
      </c>
      <c r="J637" s="5">
        <f t="shared" si="36"/>
        <v>45895</v>
      </c>
    </row>
    <row r="638" spans="6:10" x14ac:dyDescent="0.25">
      <c r="F638" s="13">
        <v>27</v>
      </c>
      <c r="G638" s="61" t="s">
        <v>13</v>
      </c>
      <c r="H638" s="60">
        <v>2025</v>
      </c>
      <c r="I638" t="str">
        <f t="shared" si="35"/>
        <v>27082025</v>
      </c>
      <c r="J638" s="5">
        <f t="shared" si="36"/>
        <v>45896</v>
      </c>
    </row>
    <row r="639" spans="6:10" x14ac:dyDescent="0.25">
      <c r="F639" s="13">
        <v>28</v>
      </c>
      <c r="G639" s="61" t="s">
        <v>13</v>
      </c>
      <c r="H639" s="60">
        <v>2025</v>
      </c>
      <c r="I639" t="str">
        <f t="shared" si="35"/>
        <v>28082025</v>
      </c>
      <c r="J639" s="5">
        <f t="shared" si="36"/>
        <v>45897</v>
      </c>
    </row>
    <row r="640" spans="6:10" x14ac:dyDescent="0.25">
      <c r="F640" s="13">
        <v>29</v>
      </c>
      <c r="G640" s="61" t="s">
        <v>13</v>
      </c>
      <c r="H640" s="60">
        <v>2025</v>
      </c>
      <c r="I640" t="str">
        <f t="shared" si="35"/>
        <v>29082025</v>
      </c>
      <c r="J640" s="5">
        <f t="shared" si="36"/>
        <v>45898</v>
      </c>
    </row>
    <row r="641" spans="6:10" x14ac:dyDescent="0.25">
      <c r="F641" s="13">
        <v>30</v>
      </c>
      <c r="G641" s="61" t="s">
        <v>13</v>
      </c>
      <c r="H641" s="60">
        <v>2025</v>
      </c>
      <c r="I641" t="str">
        <f t="shared" si="35"/>
        <v>30082025</v>
      </c>
      <c r="J641" s="5">
        <f t="shared" si="36"/>
        <v>45899</v>
      </c>
    </row>
    <row r="642" spans="6:10" x14ac:dyDescent="0.25">
      <c r="F642" s="13">
        <v>31</v>
      </c>
      <c r="G642" s="61" t="s">
        <v>13</v>
      </c>
      <c r="H642" s="60">
        <v>2025</v>
      </c>
      <c r="I642" t="str">
        <f t="shared" si="35"/>
        <v>31082025</v>
      </c>
      <c r="J642" s="5">
        <f t="shared" si="36"/>
        <v>45900</v>
      </c>
    </row>
    <row r="643" spans="6:10" x14ac:dyDescent="0.25">
      <c r="F643" s="13" t="s">
        <v>6</v>
      </c>
      <c r="G643" s="61" t="s">
        <v>15</v>
      </c>
      <c r="H643" s="60">
        <v>2025</v>
      </c>
      <c r="I643" t="str">
        <f t="shared" si="35"/>
        <v>01102025</v>
      </c>
      <c r="J643" s="5">
        <f t="shared" si="36"/>
        <v>45931</v>
      </c>
    </row>
    <row r="644" spans="6:10" x14ac:dyDescent="0.25">
      <c r="F644" s="13" t="s">
        <v>7</v>
      </c>
      <c r="G644" s="61" t="s">
        <v>15</v>
      </c>
      <c r="H644" s="60">
        <v>2025</v>
      </c>
      <c r="I644" t="str">
        <f t="shared" si="35"/>
        <v>02102025</v>
      </c>
      <c r="J644" s="5">
        <f t="shared" si="36"/>
        <v>45932</v>
      </c>
    </row>
    <row r="645" spans="6:10" x14ac:dyDescent="0.25">
      <c r="F645" s="13" t="s">
        <v>8</v>
      </c>
      <c r="G645" s="61" t="s">
        <v>15</v>
      </c>
      <c r="H645" s="60">
        <v>2025</v>
      </c>
      <c r="I645" t="str">
        <f t="shared" si="35"/>
        <v>03102025</v>
      </c>
      <c r="J645" s="5">
        <f t="shared" si="36"/>
        <v>45933</v>
      </c>
    </row>
    <row r="646" spans="6:10" x14ac:dyDescent="0.25">
      <c r="F646" s="13" t="s">
        <v>9</v>
      </c>
      <c r="G646" s="61" t="s">
        <v>15</v>
      </c>
      <c r="H646" s="60">
        <v>2025</v>
      </c>
      <c r="I646" t="str">
        <f t="shared" si="35"/>
        <v>04102025</v>
      </c>
      <c r="J646" s="5">
        <f t="shared" si="36"/>
        <v>45934</v>
      </c>
    </row>
    <row r="647" spans="6:10" x14ac:dyDescent="0.25">
      <c r="F647" s="13" t="s">
        <v>10</v>
      </c>
      <c r="G647" s="61" t="s">
        <v>15</v>
      </c>
      <c r="H647" s="60">
        <v>2025</v>
      </c>
      <c r="I647" t="str">
        <f t="shared" si="35"/>
        <v>05102025</v>
      </c>
      <c r="J647" s="5">
        <f t="shared" si="36"/>
        <v>45935</v>
      </c>
    </row>
    <row r="648" spans="6:10" x14ac:dyDescent="0.25">
      <c r="F648" s="13" t="s">
        <v>11</v>
      </c>
      <c r="G648" s="61" t="s">
        <v>15</v>
      </c>
      <c r="H648" s="60">
        <v>2025</v>
      </c>
      <c r="I648" t="str">
        <f t="shared" si="35"/>
        <v>06102025</v>
      </c>
      <c r="J648" s="5">
        <f t="shared" si="36"/>
        <v>45936</v>
      </c>
    </row>
    <row r="649" spans="6:10" x14ac:dyDescent="0.25">
      <c r="F649" s="13" t="s">
        <v>12</v>
      </c>
      <c r="G649" s="61" t="s">
        <v>15</v>
      </c>
      <c r="H649" s="60">
        <v>2025</v>
      </c>
      <c r="I649" t="str">
        <f t="shared" si="35"/>
        <v>07102025</v>
      </c>
      <c r="J649" s="5">
        <f t="shared" si="36"/>
        <v>45937</v>
      </c>
    </row>
    <row r="650" spans="6:10" x14ac:dyDescent="0.25">
      <c r="F650" s="13" t="s">
        <v>13</v>
      </c>
      <c r="G650" s="61" t="s">
        <v>15</v>
      </c>
      <c r="H650" s="60">
        <v>2025</v>
      </c>
      <c r="I650" t="str">
        <f t="shared" si="35"/>
        <v>08102025</v>
      </c>
      <c r="J650" s="5">
        <f t="shared" si="36"/>
        <v>45938</v>
      </c>
    </row>
    <row r="651" spans="6:10" x14ac:dyDescent="0.25">
      <c r="F651" s="13" t="s">
        <v>14</v>
      </c>
      <c r="G651" s="61" t="s">
        <v>15</v>
      </c>
      <c r="H651" s="60">
        <v>2025</v>
      </c>
      <c r="I651" t="str">
        <f t="shared" si="35"/>
        <v>09102025</v>
      </c>
      <c r="J651" s="5">
        <f t="shared" si="36"/>
        <v>45939</v>
      </c>
    </row>
    <row r="652" spans="6:10" x14ac:dyDescent="0.25">
      <c r="F652" s="13">
        <v>10</v>
      </c>
      <c r="G652" s="61" t="s">
        <v>15</v>
      </c>
      <c r="H652" s="60">
        <v>2025</v>
      </c>
      <c r="I652" t="str">
        <f t="shared" si="35"/>
        <v>10102025</v>
      </c>
      <c r="J652" s="5">
        <f t="shared" si="36"/>
        <v>45940</v>
      </c>
    </row>
    <row r="653" spans="6:10" x14ac:dyDescent="0.25">
      <c r="F653" s="13">
        <v>11</v>
      </c>
      <c r="G653" s="61" t="s">
        <v>15</v>
      </c>
      <c r="H653" s="60">
        <v>2025</v>
      </c>
      <c r="I653" t="str">
        <f t="shared" si="35"/>
        <v>11102025</v>
      </c>
      <c r="J653" s="5">
        <f t="shared" si="36"/>
        <v>45941</v>
      </c>
    </row>
    <row r="654" spans="6:10" x14ac:dyDescent="0.25">
      <c r="F654" s="13">
        <v>12</v>
      </c>
      <c r="G654" s="61" t="s">
        <v>15</v>
      </c>
      <c r="H654" s="60">
        <v>2025</v>
      </c>
      <c r="I654" t="str">
        <f t="shared" si="35"/>
        <v>12102025</v>
      </c>
      <c r="J654" s="5">
        <f t="shared" si="36"/>
        <v>45942</v>
      </c>
    </row>
    <row r="655" spans="6:10" x14ac:dyDescent="0.25">
      <c r="F655" s="13">
        <v>13</v>
      </c>
      <c r="G655" s="61" t="s">
        <v>15</v>
      </c>
      <c r="H655" s="60">
        <v>2025</v>
      </c>
      <c r="I655" t="str">
        <f t="shared" si="35"/>
        <v>13102025</v>
      </c>
      <c r="J655" s="5">
        <f t="shared" si="36"/>
        <v>45943</v>
      </c>
    </row>
    <row r="656" spans="6:10" x14ac:dyDescent="0.25">
      <c r="F656" s="13">
        <v>14</v>
      </c>
      <c r="G656" s="61" t="s">
        <v>15</v>
      </c>
      <c r="H656" s="60">
        <v>2025</v>
      </c>
      <c r="I656" t="str">
        <f t="shared" si="35"/>
        <v>14102025</v>
      </c>
      <c r="J656" s="5">
        <f t="shared" si="36"/>
        <v>45944</v>
      </c>
    </row>
    <row r="657" spans="6:10" x14ac:dyDescent="0.25">
      <c r="F657" s="13">
        <v>15</v>
      </c>
      <c r="G657" s="61" t="s">
        <v>15</v>
      </c>
      <c r="H657" s="60">
        <v>2025</v>
      </c>
      <c r="I657" t="str">
        <f t="shared" si="35"/>
        <v>15102025</v>
      </c>
      <c r="J657" s="5">
        <f t="shared" si="36"/>
        <v>45945</v>
      </c>
    </row>
    <row r="658" spans="6:10" x14ac:dyDescent="0.25">
      <c r="F658" s="13">
        <v>16</v>
      </c>
      <c r="G658" s="61" t="s">
        <v>15</v>
      </c>
      <c r="H658" s="60">
        <v>2025</v>
      </c>
      <c r="I658" t="str">
        <f t="shared" si="35"/>
        <v>16102025</v>
      </c>
      <c r="J658" s="5">
        <f t="shared" si="36"/>
        <v>45946</v>
      </c>
    </row>
    <row r="659" spans="6:10" x14ac:dyDescent="0.25">
      <c r="F659" s="13">
        <v>17</v>
      </c>
      <c r="G659" s="61" t="s">
        <v>15</v>
      </c>
      <c r="H659" s="60">
        <v>2025</v>
      </c>
      <c r="I659" t="str">
        <f t="shared" si="35"/>
        <v>17102025</v>
      </c>
      <c r="J659" s="5">
        <f t="shared" si="36"/>
        <v>45947</v>
      </c>
    </row>
    <row r="660" spans="6:10" x14ac:dyDescent="0.25">
      <c r="F660" s="13">
        <v>18</v>
      </c>
      <c r="G660" s="61" t="s">
        <v>15</v>
      </c>
      <c r="H660" s="60">
        <v>2025</v>
      </c>
      <c r="I660" t="str">
        <f t="shared" si="35"/>
        <v>18102025</v>
      </c>
      <c r="J660" s="5">
        <f t="shared" si="36"/>
        <v>45948</v>
      </c>
    </row>
    <row r="661" spans="6:10" x14ac:dyDescent="0.25">
      <c r="F661" s="13">
        <v>19</v>
      </c>
      <c r="G661" s="61" t="s">
        <v>15</v>
      </c>
      <c r="H661" s="60">
        <v>2025</v>
      </c>
      <c r="I661" t="str">
        <f t="shared" si="35"/>
        <v>19102025</v>
      </c>
      <c r="J661" s="5">
        <f t="shared" si="36"/>
        <v>45949</v>
      </c>
    </row>
    <row r="662" spans="6:10" x14ac:dyDescent="0.25">
      <c r="F662" s="13">
        <v>20</v>
      </c>
      <c r="G662" s="61" t="s">
        <v>15</v>
      </c>
      <c r="H662" s="60">
        <v>2025</v>
      </c>
      <c r="I662" t="str">
        <f t="shared" si="35"/>
        <v>20102025</v>
      </c>
      <c r="J662" s="5">
        <f t="shared" si="36"/>
        <v>45950</v>
      </c>
    </row>
    <row r="663" spans="6:10" x14ac:dyDescent="0.25">
      <c r="F663" s="13">
        <v>21</v>
      </c>
      <c r="G663" s="61" t="s">
        <v>15</v>
      </c>
      <c r="H663" s="60">
        <v>2025</v>
      </c>
      <c r="I663" t="str">
        <f t="shared" si="35"/>
        <v>21102025</v>
      </c>
      <c r="J663" s="5">
        <f t="shared" si="36"/>
        <v>45951</v>
      </c>
    </row>
    <row r="664" spans="6:10" x14ac:dyDescent="0.25">
      <c r="F664" s="13">
        <v>22</v>
      </c>
      <c r="G664" s="61" t="s">
        <v>15</v>
      </c>
      <c r="H664" s="60">
        <v>2025</v>
      </c>
      <c r="I664" t="str">
        <f t="shared" si="35"/>
        <v>22102025</v>
      </c>
      <c r="J664" s="5">
        <f t="shared" si="36"/>
        <v>45952</v>
      </c>
    </row>
    <row r="665" spans="6:10" x14ac:dyDescent="0.25">
      <c r="F665" s="13">
        <v>23</v>
      </c>
      <c r="G665" s="61" t="s">
        <v>15</v>
      </c>
      <c r="H665" s="60">
        <v>2025</v>
      </c>
      <c r="I665" t="str">
        <f t="shared" si="35"/>
        <v>23102025</v>
      </c>
      <c r="J665" s="5">
        <f t="shared" si="36"/>
        <v>45953</v>
      </c>
    </row>
    <row r="666" spans="6:10" x14ac:dyDescent="0.25">
      <c r="F666" s="13">
        <v>24</v>
      </c>
      <c r="G666" s="61" t="s">
        <v>15</v>
      </c>
      <c r="H666" s="60">
        <v>2025</v>
      </c>
      <c r="I666" t="str">
        <f t="shared" si="35"/>
        <v>24102025</v>
      </c>
      <c r="J666" s="5">
        <f t="shared" si="36"/>
        <v>45954</v>
      </c>
    </row>
    <row r="667" spans="6:10" x14ac:dyDescent="0.25">
      <c r="F667" s="13">
        <v>25</v>
      </c>
      <c r="G667" s="61" t="s">
        <v>15</v>
      </c>
      <c r="H667" s="60">
        <v>2025</v>
      </c>
      <c r="I667" t="str">
        <f t="shared" si="35"/>
        <v>25102025</v>
      </c>
      <c r="J667" s="5">
        <f t="shared" si="36"/>
        <v>45955</v>
      </c>
    </row>
    <row r="668" spans="6:10" x14ac:dyDescent="0.25">
      <c r="F668" s="13">
        <v>26</v>
      </c>
      <c r="G668" s="61" t="s">
        <v>15</v>
      </c>
      <c r="H668" s="60">
        <v>2025</v>
      </c>
      <c r="I668" t="str">
        <f t="shared" si="35"/>
        <v>26102025</v>
      </c>
      <c r="J668" s="5">
        <f t="shared" si="36"/>
        <v>45956</v>
      </c>
    </row>
    <row r="669" spans="6:10" x14ac:dyDescent="0.25">
      <c r="F669" s="13">
        <v>27</v>
      </c>
      <c r="G669" s="61" t="s">
        <v>15</v>
      </c>
      <c r="H669" s="60">
        <v>2025</v>
      </c>
      <c r="I669" t="str">
        <f t="shared" si="35"/>
        <v>27102025</v>
      </c>
      <c r="J669" s="5">
        <f t="shared" si="36"/>
        <v>45957</v>
      </c>
    </row>
    <row r="670" spans="6:10" x14ac:dyDescent="0.25">
      <c r="F670" s="13">
        <v>28</v>
      </c>
      <c r="G670" s="61" t="s">
        <v>15</v>
      </c>
      <c r="H670" s="60">
        <v>2025</v>
      </c>
      <c r="I670" t="str">
        <f t="shared" si="35"/>
        <v>28102025</v>
      </c>
      <c r="J670" s="5">
        <f t="shared" si="36"/>
        <v>45958</v>
      </c>
    </row>
    <row r="671" spans="6:10" x14ac:dyDescent="0.25">
      <c r="F671" s="13">
        <v>29</v>
      </c>
      <c r="G671" s="61" t="s">
        <v>15</v>
      </c>
      <c r="H671" s="60">
        <v>2025</v>
      </c>
      <c r="I671" t="str">
        <f t="shared" si="35"/>
        <v>29102025</v>
      </c>
      <c r="J671" s="5">
        <f t="shared" si="36"/>
        <v>45959</v>
      </c>
    </row>
    <row r="672" spans="6:10" x14ac:dyDescent="0.25">
      <c r="F672" s="13">
        <v>30</v>
      </c>
      <c r="G672" s="61" t="s">
        <v>15</v>
      </c>
      <c r="H672" s="60">
        <v>2025</v>
      </c>
      <c r="I672" t="str">
        <f t="shared" si="35"/>
        <v>30102025</v>
      </c>
      <c r="J672" s="5">
        <f t="shared" si="36"/>
        <v>45960</v>
      </c>
    </row>
    <row r="673" spans="6:10" x14ac:dyDescent="0.25">
      <c r="F673" s="13">
        <v>31</v>
      </c>
      <c r="G673" s="61" t="s">
        <v>15</v>
      </c>
      <c r="H673" s="60">
        <v>2025</v>
      </c>
      <c r="I673" t="str">
        <f t="shared" si="35"/>
        <v>31102025</v>
      </c>
      <c r="J673" s="5">
        <f t="shared" si="36"/>
        <v>45961</v>
      </c>
    </row>
    <row r="674" spans="6:10" x14ac:dyDescent="0.25">
      <c r="F674" s="13" t="s">
        <v>6</v>
      </c>
      <c r="G674" s="61" t="s">
        <v>16</v>
      </c>
      <c r="H674" s="60">
        <v>2025</v>
      </c>
      <c r="I674" t="str">
        <f t="shared" si="35"/>
        <v>01112025</v>
      </c>
      <c r="J674" s="5">
        <f t="shared" si="36"/>
        <v>45962</v>
      </c>
    </row>
    <row r="675" spans="6:10" x14ac:dyDescent="0.25">
      <c r="F675" s="13" t="s">
        <v>7</v>
      </c>
      <c r="G675" s="61" t="s">
        <v>16</v>
      </c>
      <c r="H675" s="60">
        <v>2025</v>
      </c>
      <c r="I675" t="str">
        <f t="shared" si="35"/>
        <v>02112025</v>
      </c>
      <c r="J675" s="5">
        <f t="shared" si="36"/>
        <v>45963</v>
      </c>
    </row>
    <row r="676" spans="6:10" x14ac:dyDescent="0.25">
      <c r="F676" s="13" t="s">
        <v>8</v>
      </c>
      <c r="G676" s="61" t="s">
        <v>16</v>
      </c>
      <c r="H676" s="60">
        <v>2025</v>
      </c>
      <c r="I676" t="str">
        <f t="shared" si="35"/>
        <v>03112025</v>
      </c>
      <c r="J676" s="5">
        <f t="shared" si="36"/>
        <v>45964</v>
      </c>
    </row>
    <row r="677" spans="6:10" x14ac:dyDescent="0.25">
      <c r="F677" s="13" t="s">
        <v>9</v>
      </c>
      <c r="G677" s="61" t="s">
        <v>16</v>
      </c>
      <c r="H677" s="60">
        <v>2025</v>
      </c>
      <c r="I677" t="str">
        <f t="shared" si="35"/>
        <v>04112025</v>
      </c>
      <c r="J677" s="5">
        <f t="shared" si="36"/>
        <v>45965</v>
      </c>
    </row>
    <row r="678" spans="6:10" x14ac:dyDescent="0.25">
      <c r="F678" s="13" t="s">
        <v>10</v>
      </c>
      <c r="G678" s="61" t="s">
        <v>16</v>
      </c>
      <c r="H678" s="60">
        <v>2025</v>
      </c>
      <c r="I678" t="str">
        <f t="shared" si="35"/>
        <v>05112025</v>
      </c>
      <c r="J678" s="5">
        <f t="shared" si="36"/>
        <v>45966</v>
      </c>
    </row>
    <row r="679" spans="6:10" x14ac:dyDescent="0.25">
      <c r="F679" s="13" t="s">
        <v>11</v>
      </c>
      <c r="G679" s="61" t="s">
        <v>16</v>
      </c>
      <c r="H679" s="60">
        <v>2025</v>
      </c>
      <c r="I679" t="str">
        <f t="shared" si="35"/>
        <v>06112025</v>
      </c>
      <c r="J679" s="5">
        <f t="shared" si="36"/>
        <v>45967</v>
      </c>
    </row>
    <row r="680" spans="6:10" x14ac:dyDescent="0.25">
      <c r="F680" s="13" t="s">
        <v>12</v>
      </c>
      <c r="G680" s="61" t="s">
        <v>16</v>
      </c>
      <c r="H680" s="60">
        <v>2025</v>
      </c>
      <c r="I680" t="str">
        <f t="shared" si="35"/>
        <v>07112025</v>
      </c>
      <c r="J680" s="5">
        <f t="shared" si="36"/>
        <v>45968</v>
      </c>
    </row>
    <row r="681" spans="6:10" x14ac:dyDescent="0.25">
      <c r="F681" s="13" t="s">
        <v>13</v>
      </c>
      <c r="G681" s="61" t="s">
        <v>16</v>
      </c>
      <c r="H681" s="60">
        <v>2025</v>
      </c>
      <c r="I681" t="str">
        <f t="shared" si="35"/>
        <v>08112025</v>
      </c>
      <c r="J681" s="5">
        <f t="shared" si="36"/>
        <v>45969</v>
      </c>
    </row>
    <row r="682" spans="6:10" x14ac:dyDescent="0.25">
      <c r="F682" s="13" t="s">
        <v>14</v>
      </c>
      <c r="G682" s="61" t="s">
        <v>16</v>
      </c>
      <c r="H682" s="60">
        <v>2025</v>
      </c>
      <c r="I682" t="str">
        <f t="shared" si="35"/>
        <v>09112025</v>
      </c>
      <c r="J682" s="5">
        <f t="shared" si="36"/>
        <v>45970</v>
      </c>
    </row>
    <row r="683" spans="6:10" x14ac:dyDescent="0.25">
      <c r="F683" s="13">
        <v>10</v>
      </c>
      <c r="G683" s="61" t="s">
        <v>16</v>
      </c>
      <c r="H683" s="60">
        <v>2025</v>
      </c>
      <c r="I683" t="str">
        <f t="shared" si="35"/>
        <v>10112025</v>
      </c>
      <c r="J683" s="5">
        <f t="shared" si="36"/>
        <v>45971</v>
      </c>
    </row>
    <row r="684" spans="6:10" x14ac:dyDescent="0.25">
      <c r="F684" s="13">
        <v>11</v>
      </c>
      <c r="G684" s="61" t="s">
        <v>16</v>
      </c>
      <c r="H684" s="60">
        <v>2025</v>
      </c>
      <c r="I684" t="str">
        <f t="shared" si="35"/>
        <v>11112025</v>
      </c>
      <c r="J684" s="5">
        <f t="shared" si="36"/>
        <v>45972</v>
      </c>
    </row>
    <row r="685" spans="6:10" x14ac:dyDescent="0.25">
      <c r="F685" s="13">
        <v>12</v>
      </c>
      <c r="G685" s="61" t="s">
        <v>16</v>
      </c>
      <c r="H685" s="60">
        <v>2025</v>
      </c>
      <c r="I685" t="str">
        <f t="shared" si="35"/>
        <v>12112025</v>
      </c>
      <c r="J685" s="5">
        <f t="shared" si="36"/>
        <v>45973</v>
      </c>
    </row>
    <row r="686" spans="6:10" x14ac:dyDescent="0.25">
      <c r="F686" s="13">
        <v>13</v>
      </c>
      <c r="G686" s="61" t="s">
        <v>16</v>
      </c>
      <c r="H686" s="60">
        <v>2025</v>
      </c>
      <c r="I686" t="str">
        <f t="shared" si="35"/>
        <v>13112025</v>
      </c>
      <c r="J686" s="5">
        <f t="shared" si="36"/>
        <v>45974</v>
      </c>
    </row>
    <row r="687" spans="6:10" x14ac:dyDescent="0.25">
      <c r="F687" s="13">
        <v>14</v>
      </c>
      <c r="G687" s="61" t="s">
        <v>16</v>
      </c>
      <c r="H687" s="60">
        <v>2025</v>
      </c>
      <c r="I687" t="str">
        <f t="shared" si="35"/>
        <v>14112025</v>
      </c>
      <c r="J687" s="5">
        <f t="shared" si="36"/>
        <v>45975</v>
      </c>
    </row>
    <row r="688" spans="6:10" x14ac:dyDescent="0.25">
      <c r="F688" s="13">
        <v>15</v>
      </c>
      <c r="G688" s="61" t="s">
        <v>16</v>
      </c>
      <c r="H688" s="60">
        <v>2025</v>
      </c>
      <c r="I688" t="str">
        <f t="shared" si="35"/>
        <v>15112025</v>
      </c>
      <c r="J688" s="5">
        <f t="shared" si="36"/>
        <v>45976</v>
      </c>
    </row>
    <row r="689" spans="6:10" x14ac:dyDescent="0.25">
      <c r="F689" s="13">
        <v>16</v>
      </c>
      <c r="G689" s="61" t="s">
        <v>16</v>
      </c>
      <c r="H689" s="60">
        <v>2025</v>
      </c>
      <c r="I689" t="str">
        <f t="shared" si="35"/>
        <v>16112025</v>
      </c>
      <c r="J689" s="5">
        <f t="shared" si="36"/>
        <v>45977</v>
      </c>
    </row>
    <row r="690" spans="6:10" x14ac:dyDescent="0.25">
      <c r="F690" s="13">
        <v>17</v>
      </c>
      <c r="G690" s="61" t="s">
        <v>16</v>
      </c>
      <c r="H690" s="60">
        <v>2025</v>
      </c>
      <c r="I690" t="str">
        <f t="shared" ref="I690:I734" si="37">F690&amp;G690&amp;H690</f>
        <v>17112025</v>
      </c>
      <c r="J690" s="5">
        <f t="shared" ref="J690:J734" si="38">DATE(H690,G690,F690)</f>
        <v>45978</v>
      </c>
    </row>
    <row r="691" spans="6:10" x14ac:dyDescent="0.25">
      <c r="F691" s="13">
        <v>18</v>
      </c>
      <c r="G691" s="61" t="s">
        <v>16</v>
      </c>
      <c r="H691" s="60">
        <v>2025</v>
      </c>
      <c r="I691" t="str">
        <f t="shared" si="37"/>
        <v>18112025</v>
      </c>
      <c r="J691" s="5">
        <f t="shared" si="38"/>
        <v>45979</v>
      </c>
    </row>
    <row r="692" spans="6:10" x14ac:dyDescent="0.25">
      <c r="F692" s="13">
        <v>19</v>
      </c>
      <c r="G692" s="61" t="s">
        <v>16</v>
      </c>
      <c r="H692" s="60">
        <v>2025</v>
      </c>
      <c r="I692" t="str">
        <f t="shared" si="37"/>
        <v>19112025</v>
      </c>
      <c r="J692" s="5">
        <f t="shared" si="38"/>
        <v>45980</v>
      </c>
    </row>
    <row r="693" spans="6:10" x14ac:dyDescent="0.25">
      <c r="F693" s="13">
        <v>20</v>
      </c>
      <c r="G693" s="61" t="s">
        <v>16</v>
      </c>
      <c r="H693" s="60">
        <v>2025</v>
      </c>
      <c r="I693" t="str">
        <f t="shared" si="37"/>
        <v>20112025</v>
      </c>
      <c r="J693" s="5">
        <f t="shared" si="38"/>
        <v>45981</v>
      </c>
    </row>
    <row r="694" spans="6:10" x14ac:dyDescent="0.25">
      <c r="F694" s="13">
        <v>21</v>
      </c>
      <c r="G694" s="61" t="s">
        <v>16</v>
      </c>
      <c r="H694" s="60">
        <v>2025</v>
      </c>
      <c r="I694" t="str">
        <f t="shared" si="37"/>
        <v>21112025</v>
      </c>
      <c r="J694" s="5">
        <f t="shared" si="38"/>
        <v>45982</v>
      </c>
    </row>
    <row r="695" spans="6:10" x14ac:dyDescent="0.25">
      <c r="F695" s="13">
        <v>22</v>
      </c>
      <c r="G695" s="61" t="s">
        <v>16</v>
      </c>
      <c r="H695" s="60">
        <v>2025</v>
      </c>
      <c r="I695" t="str">
        <f t="shared" si="37"/>
        <v>22112025</v>
      </c>
      <c r="J695" s="5">
        <f t="shared" si="38"/>
        <v>45983</v>
      </c>
    </row>
    <row r="696" spans="6:10" x14ac:dyDescent="0.25">
      <c r="F696" s="13">
        <v>23</v>
      </c>
      <c r="G696" s="61" t="s">
        <v>16</v>
      </c>
      <c r="H696" s="60">
        <v>2025</v>
      </c>
      <c r="I696" t="str">
        <f t="shared" si="37"/>
        <v>23112025</v>
      </c>
      <c r="J696" s="5">
        <f t="shared" si="38"/>
        <v>45984</v>
      </c>
    </row>
    <row r="697" spans="6:10" x14ac:dyDescent="0.25">
      <c r="F697" s="13">
        <v>24</v>
      </c>
      <c r="G697" s="61" t="s">
        <v>16</v>
      </c>
      <c r="H697" s="60">
        <v>2025</v>
      </c>
      <c r="I697" t="str">
        <f t="shared" si="37"/>
        <v>24112025</v>
      </c>
      <c r="J697" s="5">
        <f t="shared" si="38"/>
        <v>45985</v>
      </c>
    </row>
    <row r="698" spans="6:10" x14ac:dyDescent="0.25">
      <c r="F698" s="13">
        <v>25</v>
      </c>
      <c r="G698" s="61" t="s">
        <v>16</v>
      </c>
      <c r="H698" s="60">
        <v>2025</v>
      </c>
      <c r="I698" t="str">
        <f t="shared" si="37"/>
        <v>25112025</v>
      </c>
      <c r="J698" s="5">
        <f t="shared" si="38"/>
        <v>45986</v>
      </c>
    </row>
    <row r="699" spans="6:10" x14ac:dyDescent="0.25">
      <c r="F699" s="13">
        <v>26</v>
      </c>
      <c r="G699" s="61" t="s">
        <v>16</v>
      </c>
      <c r="H699" s="60">
        <v>2025</v>
      </c>
      <c r="I699" t="str">
        <f t="shared" si="37"/>
        <v>26112025</v>
      </c>
      <c r="J699" s="5">
        <f t="shared" si="38"/>
        <v>45987</v>
      </c>
    </row>
    <row r="700" spans="6:10" x14ac:dyDescent="0.25">
      <c r="F700" s="13">
        <v>27</v>
      </c>
      <c r="G700" s="61" t="s">
        <v>16</v>
      </c>
      <c r="H700" s="60">
        <v>2025</v>
      </c>
      <c r="I700" t="str">
        <f t="shared" si="37"/>
        <v>27112025</v>
      </c>
      <c r="J700" s="5">
        <f t="shared" si="38"/>
        <v>45988</v>
      </c>
    </row>
    <row r="701" spans="6:10" x14ac:dyDescent="0.25">
      <c r="F701" s="13">
        <v>28</v>
      </c>
      <c r="G701" s="61" t="s">
        <v>16</v>
      </c>
      <c r="H701" s="60">
        <v>2025</v>
      </c>
      <c r="I701" t="str">
        <f t="shared" si="37"/>
        <v>28112025</v>
      </c>
      <c r="J701" s="5">
        <f t="shared" si="38"/>
        <v>45989</v>
      </c>
    </row>
    <row r="702" spans="6:10" x14ac:dyDescent="0.25">
      <c r="F702" s="13">
        <v>29</v>
      </c>
      <c r="G702" s="61" t="s">
        <v>16</v>
      </c>
      <c r="H702" s="60">
        <v>2025</v>
      </c>
      <c r="I702" t="str">
        <f t="shared" si="37"/>
        <v>29112025</v>
      </c>
      <c r="J702" s="5">
        <f t="shared" si="38"/>
        <v>45990</v>
      </c>
    </row>
    <row r="703" spans="6:10" x14ac:dyDescent="0.25">
      <c r="F703" s="13">
        <v>30</v>
      </c>
      <c r="G703" s="61" t="s">
        <v>16</v>
      </c>
      <c r="H703" s="60">
        <v>2025</v>
      </c>
      <c r="I703" t="str">
        <f t="shared" si="37"/>
        <v>30112025</v>
      </c>
      <c r="J703" s="5">
        <f t="shared" si="38"/>
        <v>45991</v>
      </c>
    </row>
    <row r="704" spans="6:10" x14ac:dyDescent="0.25">
      <c r="F704" s="13" t="s">
        <v>6</v>
      </c>
      <c r="G704" s="61" t="s">
        <v>17</v>
      </c>
      <c r="H704" s="60">
        <v>2025</v>
      </c>
      <c r="I704" t="str">
        <f t="shared" si="37"/>
        <v>01122025</v>
      </c>
      <c r="J704" s="5">
        <f t="shared" si="38"/>
        <v>45992</v>
      </c>
    </row>
    <row r="705" spans="6:10" x14ac:dyDescent="0.25">
      <c r="F705" s="13" t="s">
        <v>7</v>
      </c>
      <c r="G705" s="61" t="s">
        <v>17</v>
      </c>
      <c r="H705" s="60">
        <v>2025</v>
      </c>
      <c r="I705" t="str">
        <f t="shared" si="37"/>
        <v>02122025</v>
      </c>
      <c r="J705" s="5">
        <f t="shared" si="38"/>
        <v>45993</v>
      </c>
    </row>
    <row r="706" spans="6:10" x14ac:dyDescent="0.25">
      <c r="F706" s="13" t="s">
        <v>8</v>
      </c>
      <c r="G706" s="61" t="s">
        <v>17</v>
      </c>
      <c r="H706" s="60">
        <v>2025</v>
      </c>
      <c r="I706" t="str">
        <f t="shared" si="37"/>
        <v>03122025</v>
      </c>
      <c r="J706" s="5">
        <f t="shared" si="38"/>
        <v>45994</v>
      </c>
    </row>
    <row r="707" spans="6:10" x14ac:dyDescent="0.25">
      <c r="F707" s="13" t="s">
        <v>9</v>
      </c>
      <c r="G707" s="61" t="s">
        <v>17</v>
      </c>
      <c r="H707" s="60">
        <v>2025</v>
      </c>
      <c r="I707" t="str">
        <f t="shared" si="37"/>
        <v>04122025</v>
      </c>
      <c r="J707" s="5">
        <f t="shared" si="38"/>
        <v>45995</v>
      </c>
    </row>
    <row r="708" spans="6:10" x14ac:dyDescent="0.25">
      <c r="F708" s="13" t="s">
        <v>10</v>
      </c>
      <c r="G708" s="61" t="s">
        <v>17</v>
      </c>
      <c r="H708" s="60">
        <v>2025</v>
      </c>
      <c r="I708" t="str">
        <f t="shared" si="37"/>
        <v>05122025</v>
      </c>
      <c r="J708" s="5">
        <f t="shared" si="38"/>
        <v>45996</v>
      </c>
    </row>
    <row r="709" spans="6:10" x14ac:dyDescent="0.25">
      <c r="F709" s="13" t="s">
        <v>11</v>
      </c>
      <c r="G709" s="61" t="s">
        <v>17</v>
      </c>
      <c r="H709" s="60">
        <v>2025</v>
      </c>
      <c r="I709" t="str">
        <f t="shared" si="37"/>
        <v>06122025</v>
      </c>
      <c r="J709" s="5">
        <f t="shared" si="38"/>
        <v>45997</v>
      </c>
    </row>
    <row r="710" spans="6:10" x14ac:dyDescent="0.25">
      <c r="F710" s="13" t="s">
        <v>12</v>
      </c>
      <c r="G710" s="61" t="s">
        <v>17</v>
      </c>
      <c r="H710" s="60">
        <v>2025</v>
      </c>
      <c r="I710" t="str">
        <f t="shared" si="37"/>
        <v>07122025</v>
      </c>
      <c r="J710" s="5">
        <f t="shared" si="38"/>
        <v>45998</v>
      </c>
    </row>
    <row r="711" spans="6:10" x14ac:dyDescent="0.25">
      <c r="F711" s="13" t="s">
        <v>13</v>
      </c>
      <c r="G711" s="61" t="s">
        <v>17</v>
      </c>
      <c r="H711" s="60">
        <v>2025</v>
      </c>
      <c r="I711" t="str">
        <f t="shared" si="37"/>
        <v>08122025</v>
      </c>
      <c r="J711" s="5">
        <f t="shared" si="38"/>
        <v>45999</v>
      </c>
    </row>
    <row r="712" spans="6:10" x14ac:dyDescent="0.25">
      <c r="F712" s="13" t="s">
        <v>14</v>
      </c>
      <c r="G712" s="61" t="s">
        <v>17</v>
      </c>
      <c r="H712" s="60">
        <v>2025</v>
      </c>
      <c r="I712" t="str">
        <f t="shared" si="37"/>
        <v>09122025</v>
      </c>
      <c r="J712" s="5">
        <f t="shared" si="38"/>
        <v>46000</v>
      </c>
    </row>
    <row r="713" spans="6:10" x14ac:dyDescent="0.25">
      <c r="F713" s="13">
        <v>10</v>
      </c>
      <c r="G713" s="61" t="s">
        <v>17</v>
      </c>
      <c r="H713" s="60">
        <v>2025</v>
      </c>
      <c r="I713" t="str">
        <f t="shared" si="37"/>
        <v>10122025</v>
      </c>
      <c r="J713" s="5">
        <f t="shared" si="38"/>
        <v>46001</v>
      </c>
    </row>
    <row r="714" spans="6:10" x14ac:dyDescent="0.25">
      <c r="F714" s="13">
        <v>11</v>
      </c>
      <c r="G714" s="61" t="s">
        <v>17</v>
      </c>
      <c r="H714" s="60">
        <v>2025</v>
      </c>
      <c r="I714" t="str">
        <f t="shared" si="37"/>
        <v>11122025</v>
      </c>
      <c r="J714" s="5">
        <f t="shared" si="38"/>
        <v>46002</v>
      </c>
    </row>
    <row r="715" spans="6:10" x14ac:dyDescent="0.25">
      <c r="F715" s="13">
        <v>12</v>
      </c>
      <c r="G715" s="61" t="s">
        <v>17</v>
      </c>
      <c r="H715" s="60">
        <v>2025</v>
      </c>
      <c r="I715" t="str">
        <f t="shared" si="37"/>
        <v>12122025</v>
      </c>
      <c r="J715" s="5">
        <f t="shared" si="38"/>
        <v>46003</v>
      </c>
    </row>
    <row r="716" spans="6:10" x14ac:dyDescent="0.25">
      <c r="F716" s="13">
        <v>13</v>
      </c>
      <c r="G716" s="61" t="s">
        <v>17</v>
      </c>
      <c r="H716" s="60">
        <v>2025</v>
      </c>
      <c r="I716" t="str">
        <f t="shared" si="37"/>
        <v>13122025</v>
      </c>
      <c r="J716" s="5">
        <f t="shared" si="38"/>
        <v>46004</v>
      </c>
    </row>
    <row r="717" spans="6:10" x14ac:dyDescent="0.25">
      <c r="F717" s="13">
        <v>14</v>
      </c>
      <c r="G717" s="61" t="s">
        <v>17</v>
      </c>
      <c r="H717" s="60">
        <v>2025</v>
      </c>
      <c r="I717" t="str">
        <f t="shared" si="37"/>
        <v>14122025</v>
      </c>
      <c r="J717" s="5">
        <f t="shared" si="38"/>
        <v>46005</v>
      </c>
    </row>
    <row r="718" spans="6:10" x14ac:dyDescent="0.25">
      <c r="F718" s="13">
        <v>15</v>
      </c>
      <c r="G718" s="61" t="s">
        <v>17</v>
      </c>
      <c r="H718" s="60">
        <v>2025</v>
      </c>
      <c r="I718" t="str">
        <f t="shared" si="37"/>
        <v>15122025</v>
      </c>
      <c r="J718" s="5">
        <f t="shared" si="38"/>
        <v>46006</v>
      </c>
    </row>
    <row r="719" spans="6:10" x14ac:dyDescent="0.25">
      <c r="F719" s="13">
        <v>16</v>
      </c>
      <c r="G719" s="61" t="s">
        <v>17</v>
      </c>
      <c r="H719" s="60">
        <v>2025</v>
      </c>
      <c r="I719" t="str">
        <f t="shared" si="37"/>
        <v>16122025</v>
      </c>
      <c r="J719" s="5">
        <f t="shared" si="38"/>
        <v>46007</v>
      </c>
    </row>
    <row r="720" spans="6:10" x14ac:dyDescent="0.25">
      <c r="F720" s="13">
        <v>17</v>
      </c>
      <c r="G720" s="61" t="s">
        <v>17</v>
      </c>
      <c r="H720" s="60">
        <v>2025</v>
      </c>
      <c r="I720" t="str">
        <f t="shared" si="37"/>
        <v>17122025</v>
      </c>
      <c r="J720" s="5">
        <f t="shared" si="38"/>
        <v>46008</v>
      </c>
    </row>
    <row r="721" spans="6:10" x14ac:dyDescent="0.25">
      <c r="F721" s="13">
        <v>18</v>
      </c>
      <c r="G721" s="61" t="s">
        <v>17</v>
      </c>
      <c r="H721" s="60">
        <v>2025</v>
      </c>
      <c r="I721" t="str">
        <f t="shared" si="37"/>
        <v>18122025</v>
      </c>
      <c r="J721" s="5">
        <f t="shared" si="38"/>
        <v>46009</v>
      </c>
    </row>
    <row r="722" spans="6:10" x14ac:dyDescent="0.25">
      <c r="F722" s="13">
        <v>19</v>
      </c>
      <c r="G722" s="61" t="s">
        <v>17</v>
      </c>
      <c r="H722" s="60">
        <v>2025</v>
      </c>
      <c r="I722" t="str">
        <f t="shared" si="37"/>
        <v>19122025</v>
      </c>
      <c r="J722" s="5">
        <f t="shared" si="38"/>
        <v>46010</v>
      </c>
    </row>
    <row r="723" spans="6:10" x14ac:dyDescent="0.25">
      <c r="F723" s="13">
        <v>20</v>
      </c>
      <c r="G723" s="61" t="s">
        <v>17</v>
      </c>
      <c r="H723" s="60">
        <v>2025</v>
      </c>
      <c r="I723" t="str">
        <f t="shared" si="37"/>
        <v>20122025</v>
      </c>
      <c r="J723" s="5">
        <f t="shared" si="38"/>
        <v>46011</v>
      </c>
    </row>
    <row r="724" spans="6:10" x14ac:dyDescent="0.25">
      <c r="F724" s="13">
        <v>21</v>
      </c>
      <c r="G724" s="61" t="s">
        <v>17</v>
      </c>
      <c r="H724" s="60">
        <v>2025</v>
      </c>
      <c r="I724" t="str">
        <f t="shared" si="37"/>
        <v>21122025</v>
      </c>
      <c r="J724" s="5">
        <f t="shared" si="38"/>
        <v>46012</v>
      </c>
    </row>
    <row r="725" spans="6:10" x14ac:dyDescent="0.25">
      <c r="F725" s="13">
        <v>22</v>
      </c>
      <c r="G725" s="61" t="s">
        <v>17</v>
      </c>
      <c r="H725" s="60">
        <v>2025</v>
      </c>
      <c r="I725" t="str">
        <f t="shared" si="37"/>
        <v>22122025</v>
      </c>
      <c r="J725" s="5">
        <f t="shared" si="38"/>
        <v>46013</v>
      </c>
    </row>
    <row r="726" spans="6:10" x14ac:dyDescent="0.25">
      <c r="F726" s="13">
        <v>23</v>
      </c>
      <c r="G726" s="61" t="s">
        <v>17</v>
      </c>
      <c r="H726" s="60">
        <v>2025</v>
      </c>
      <c r="I726" t="str">
        <f t="shared" si="37"/>
        <v>23122025</v>
      </c>
      <c r="J726" s="5">
        <f t="shared" si="38"/>
        <v>46014</v>
      </c>
    </row>
    <row r="727" spans="6:10" x14ac:dyDescent="0.25">
      <c r="F727" s="13">
        <v>24</v>
      </c>
      <c r="G727" s="61" t="s">
        <v>17</v>
      </c>
      <c r="H727" s="60">
        <v>2025</v>
      </c>
      <c r="I727" t="str">
        <f t="shared" si="37"/>
        <v>24122025</v>
      </c>
      <c r="J727" s="5">
        <f t="shared" si="38"/>
        <v>46015</v>
      </c>
    </row>
    <row r="728" spans="6:10" x14ac:dyDescent="0.25">
      <c r="F728" s="13">
        <v>25</v>
      </c>
      <c r="G728" s="61" t="s">
        <v>17</v>
      </c>
      <c r="H728" s="60">
        <v>2025</v>
      </c>
      <c r="I728" t="str">
        <f t="shared" si="37"/>
        <v>25122025</v>
      </c>
      <c r="J728" s="5">
        <f t="shared" si="38"/>
        <v>46016</v>
      </c>
    </row>
    <row r="729" spans="6:10" x14ac:dyDescent="0.25">
      <c r="F729" s="13">
        <v>26</v>
      </c>
      <c r="G729" s="61" t="s">
        <v>17</v>
      </c>
      <c r="H729" s="60">
        <v>2025</v>
      </c>
      <c r="I729" t="str">
        <f t="shared" si="37"/>
        <v>26122025</v>
      </c>
      <c r="J729" s="5">
        <f t="shared" si="38"/>
        <v>46017</v>
      </c>
    </row>
    <row r="730" spans="6:10" x14ac:dyDescent="0.25">
      <c r="F730" s="13">
        <v>27</v>
      </c>
      <c r="G730" s="61" t="s">
        <v>17</v>
      </c>
      <c r="H730" s="60">
        <v>2025</v>
      </c>
      <c r="I730" t="str">
        <f t="shared" si="37"/>
        <v>27122025</v>
      </c>
      <c r="J730" s="5">
        <f t="shared" si="38"/>
        <v>46018</v>
      </c>
    </row>
    <row r="731" spans="6:10" x14ac:dyDescent="0.25">
      <c r="F731" s="13">
        <v>28</v>
      </c>
      <c r="G731" s="61" t="s">
        <v>17</v>
      </c>
      <c r="H731" s="60">
        <v>2025</v>
      </c>
      <c r="I731" t="str">
        <f t="shared" si="37"/>
        <v>28122025</v>
      </c>
      <c r="J731" s="5">
        <f t="shared" si="38"/>
        <v>46019</v>
      </c>
    </row>
    <row r="732" spans="6:10" x14ac:dyDescent="0.25">
      <c r="F732" s="13">
        <v>29</v>
      </c>
      <c r="G732" s="61" t="s">
        <v>17</v>
      </c>
      <c r="H732" s="60">
        <v>2025</v>
      </c>
      <c r="I732" t="str">
        <f t="shared" si="37"/>
        <v>29122025</v>
      </c>
      <c r="J732" s="5">
        <f t="shared" si="38"/>
        <v>46020</v>
      </c>
    </row>
    <row r="733" spans="6:10" x14ac:dyDescent="0.25">
      <c r="F733" s="13">
        <v>30</v>
      </c>
      <c r="G733" s="61" t="s">
        <v>17</v>
      </c>
      <c r="H733" s="60">
        <v>2025</v>
      </c>
      <c r="I733" t="str">
        <f t="shared" si="37"/>
        <v>30122025</v>
      </c>
      <c r="J733" s="5">
        <f t="shared" si="38"/>
        <v>46021</v>
      </c>
    </row>
    <row r="734" spans="6:10" x14ac:dyDescent="0.25">
      <c r="F734" s="13">
        <v>31</v>
      </c>
      <c r="G734" s="61" t="s">
        <v>17</v>
      </c>
      <c r="H734" s="60">
        <v>2025</v>
      </c>
      <c r="I734" t="str">
        <f t="shared" si="37"/>
        <v>31122025</v>
      </c>
      <c r="J734" s="5">
        <f t="shared" si="38"/>
        <v>46022</v>
      </c>
    </row>
    <row r="735" spans="6:10" x14ac:dyDescent="0.25">
      <c r="F735" s="4"/>
      <c r="G735" s="4"/>
      <c r="J735" s="5"/>
    </row>
    <row r="736" spans="6:10" x14ac:dyDescent="0.25">
      <c r="F736" s="4"/>
      <c r="G736" s="4"/>
      <c r="J736" s="5"/>
    </row>
    <row r="737" spans="6:11" x14ac:dyDescent="0.25">
      <c r="F737" s="4"/>
      <c r="G737" s="4"/>
      <c r="J737" s="5"/>
    </row>
    <row r="738" spans="6:11" x14ac:dyDescent="0.25">
      <c r="F738" s="4"/>
      <c r="G738" s="4"/>
      <c r="J738" s="5"/>
    </row>
    <row r="739" spans="6:11" x14ac:dyDescent="0.25">
      <c r="F739" s="4"/>
      <c r="G739" s="4"/>
      <c r="J739" s="5"/>
    </row>
    <row r="740" spans="6:11" x14ac:dyDescent="0.25">
      <c r="F740" s="4"/>
      <c r="G740" s="4"/>
      <c r="J740" s="5"/>
    </row>
    <row r="741" spans="6:11" x14ac:dyDescent="0.25">
      <c r="F741" s="6"/>
      <c r="G741" s="4"/>
      <c r="J741" s="5"/>
    </row>
    <row r="742" spans="6:11" x14ac:dyDescent="0.25">
      <c r="F742" s="6"/>
      <c r="G742" s="4"/>
      <c r="J742" s="5"/>
    </row>
    <row r="743" spans="6:11" x14ac:dyDescent="0.25">
      <c r="F743" s="6"/>
      <c r="G743" s="4"/>
      <c r="J743" s="5"/>
    </row>
    <row r="744" spans="6:11" ht="18.75" x14ac:dyDescent="0.3">
      <c r="F744" s="16" t="s">
        <v>23</v>
      </c>
      <c r="G744" s="16"/>
      <c r="H744" s="16"/>
      <c r="I744" s="16"/>
      <c r="J744" s="16"/>
    </row>
    <row r="745" spans="6:11" x14ac:dyDescent="0.25">
      <c r="F745" s="2"/>
      <c r="G745" s="2"/>
      <c r="H745" s="2"/>
      <c r="I745" s="2"/>
      <c r="J745" s="2"/>
    </row>
    <row r="746" spans="6:11" x14ac:dyDescent="0.25">
      <c r="F746" s="3" t="s">
        <v>1</v>
      </c>
      <c r="G746" s="3" t="s">
        <v>2</v>
      </c>
      <c r="H746" s="3" t="s">
        <v>3</v>
      </c>
      <c r="I746" s="3" t="s">
        <v>4</v>
      </c>
      <c r="J746" s="3" t="s">
        <v>5</v>
      </c>
      <c r="K746" s="3" t="s">
        <v>28</v>
      </c>
    </row>
    <row r="747" spans="6:11" x14ac:dyDescent="0.25">
      <c r="F747" s="11">
        <v>30</v>
      </c>
      <c r="G747" s="4" t="s">
        <v>7</v>
      </c>
      <c r="H747">
        <v>2024</v>
      </c>
      <c r="I747" t="str">
        <f t="shared" ref="I747:I754" si="39">F747&amp;G747&amp;H747</f>
        <v>30022024</v>
      </c>
      <c r="J747" t="s">
        <v>35</v>
      </c>
      <c r="K747" s="6" t="s">
        <v>84</v>
      </c>
    </row>
    <row r="748" spans="6:11" x14ac:dyDescent="0.25">
      <c r="F748" s="11">
        <v>31</v>
      </c>
      <c r="G748" s="4" t="s">
        <v>7</v>
      </c>
      <c r="H748">
        <v>2024</v>
      </c>
      <c r="I748" t="str">
        <f t="shared" si="39"/>
        <v>31022024</v>
      </c>
      <c r="J748" t="s">
        <v>35</v>
      </c>
      <c r="K748" s="6" t="s">
        <v>85</v>
      </c>
    </row>
    <row r="749" spans="6:11" x14ac:dyDescent="0.25">
      <c r="F749" s="6">
        <v>31</v>
      </c>
      <c r="G749" s="4" t="s">
        <v>9</v>
      </c>
      <c r="H749">
        <v>2024</v>
      </c>
      <c r="I749" t="str">
        <f t="shared" si="39"/>
        <v>31042024</v>
      </c>
      <c r="J749" t="s">
        <v>35</v>
      </c>
      <c r="K749" s="6" t="s">
        <v>24</v>
      </c>
    </row>
    <row r="750" spans="6:11" x14ac:dyDescent="0.25">
      <c r="F750" s="6">
        <v>31</v>
      </c>
      <c r="G750" s="4" t="s">
        <v>11</v>
      </c>
      <c r="H750">
        <v>2024</v>
      </c>
      <c r="I750" t="str">
        <f t="shared" si="39"/>
        <v>31062024</v>
      </c>
      <c r="J750" t="s">
        <v>35</v>
      </c>
      <c r="K750" s="6" t="s">
        <v>25</v>
      </c>
    </row>
    <row r="751" spans="6:11" x14ac:dyDescent="0.25">
      <c r="F751" s="6">
        <v>31</v>
      </c>
      <c r="G751" s="4" t="s">
        <v>14</v>
      </c>
      <c r="H751">
        <v>2024</v>
      </c>
      <c r="I751" t="str">
        <f t="shared" si="39"/>
        <v>31092024</v>
      </c>
      <c r="J751" t="s">
        <v>35</v>
      </c>
      <c r="K751" s="6" t="s">
        <v>26</v>
      </c>
    </row>
    <row r="752" spans="6:11" x14ac:dyDescent="0.25">
      <c r="F752" s="6">
        <v>31</v>
      </c>
      <c r="G752" s="4" t="s">
        <v>16</v>
      </c>
      <c r="H752">
        <v>2024</v>
      </c>
      <c r="I752" t="str">
        <f t="shared" si="39"/>
        <v>31112024</v>
      </c>
      <c r="J752" t="s">
        <v>35</v>
      </c>
      <c r="K752" s="6" t="s">
        <v>27</v>
      </c>
    </row>
    <row r="753" spans="6:11" x14ac:dyDescent="0.25">
      <c r="F753" s="6">
        <v>31</v>
      </c>
      <c r="G753" s="4" t="s">
        <v>14</v>
      </c>
      <c r="H753">
        <v>2023</v>
      </c>
      <c r="I753" t="str">
        <f t="shared" si="39"/>
        <v>31092023</v>
      </c>
      <c r="J753" t="s">
        <v>35</v>
      </c>
      <c r="K753" s="6" t="s">
        <v>26</v>
      </c>
    </row>
    <row r="754" spans="6:11" x14ac:dyDescent="0.25">
      <c r="F754" s="6">
        <v>31</v>
      </c>
      <c r="G754" s="4" t="s">
        <v>16</v>
      </c>
      <c r="H754">
        <v>2023</v>
      </c>
      <c r="I754" t="str">
        <f t="shared" si="39"/>
        <v>31112023</v>
      </c>
      <c r="J754" t="s">
        <v>35</v>
      </c>
      <c r="K754" s="6" t="s">
        <v>27</v>
      </c>
    </row>
    <row r="755" spans="6:11" x14ac:dyDescent="0.25">
      <c r="F755" s="6"/>
      <c r="G755" s="4"/>
      <c r="J755" s="5"/>
    </row>
    <row r="756" spans="6:11" x14ac:dyDescent="0.25">
      <c r="F756" s="6"/>
      <c r="G756" s="4"/>
      <c r="J756" s="5"/>
    </row>
    <row r="757" spans="6:11" x14ac:dyDescent="0.25">
      <c r="F757" s="6"/>
      <c r="G757" s="4"/>
      <c r="J757" s="5"/>
    </row>
    <row r="758" spans="6:11" x14ac:dyDescent="0.25">
      <c r="F758" s="6"/>
      <c r="G758" s="4"/>
      <c r="J758" s="5"/>
    </row>
    <row r="759" spans="6:11" x14ac:dyDescent="0.25">
      <c r="F759" s="6"/>
      <c r="G759" s="4"/>
      <c r="J759" s="5"/>
    </row>
    <row r="760" spans="6:11" x14ac:dyDescent="0.25">
      <c r="F760" s="6"/>
      <c r="G760" s="4"/>
      <c r="J760" s="5"/>
    </row>
    <row r="761" spans="6:11" x14ac:dyDescent="0.25">
      <c r="F761" s="6"/>
      <c r="G761" s="4"/>
      <c r="J761" s="5"/>
    </row>
    <row r="762" spans="6:11" x14ac:dyDescent="0.25">
      <c r="F762" s="6"/>
      <c r="G762" s="4"/>
      <c r="J762" s="5"/>
    </row>
    <row r="763" spans="6:11" x14ac:dyDescent="0.25">
      <c r="F763" s="4"/>
      <c r="G763" s="4"/>
      <c r="J763" s="5"/>
    </row>
    <row r="764" spans="6:11" x14ac:dyDescent="0.25">
      <c r="F764" s="4"/>
      <c r="G764" s="4"/>
      <c r="J764" s="5"/>
    </row>
    <row r="765" spans="6:11" x14ac:dyDescent="0.25">
      <c r="F765" s="4"/>
      <c r="G765" s="4"/>
      <c r="J765" s="5"/>
    </row>
    <row r="766" spans="6:11" x14ac:dyDescent="0.25">
      <c r="F766" s="4"/>
      <c r="G766" s="4"/>
      <c r="J766" s="5"/>
    </row>
    <row r="767" spans="6:11" x14ac:dyDescent="0.25">
      <c r="F767" s="4"/>
      <c r="G767" s="4"/>
      <c r="J767" s="5"/>
    </row>
    <row r="768" spans="6:11" x14ac:dyDescent="0.25">
      <c r="F768" s="4"/>
      <c r="G768" s="4"/>
      <c r="J768" s="5"/>
    </row>
    <row r="769" spans="6:10" x14ac:dyDescent="0.25">
      <c r="F769" s="4"/>
      <c r="G769" s="4"/>
      <c r="J769" s="5"/>
    </row>
    <row r="770" spans="6:10" x14ac:dyDescent="0.25">
      <c r="F770" s="4"/>
      <c r="G770" s="4"/>
      <c r="J770" s="5"/>
    </row>
    <row r="771" spans="6:10" x14ac:dyDescent="0.25">
      <c r="F771" s="4"/>
      <c r="G771" s="4"/>
      <c r="J771" s="5"/>
    </row>
    <row r="772" spans="6:10" x14ac:dyDescent="0.25">
      <c r="F772" s="6"/>
      <c r="G772" s="4"/>
      <c r="J772" s="5"/>
    </row>
    <row r="773" spans="6:10" x14ac:dyDescent="0.25">
      <c r="F773" s="6"/>
      <c r="G773" s="4"/>
      <c r="J773" s="5"/>
    </row>
    <row r="774" spans="6:10" x14ac:dyDescent="0.25">
      <c r="F774" s="6"/>
      <c r="G774" s="4"/>
      <c r="J774" s="5"/>
    </row>
    <row r="775" spans="6:10" x14ac:dyDescent="0.25">
      <c r="F775" s="6"/>
      <c r="G775" s="4"/>
      <c r="J775" s="5"/>
    </row>
    <row r="776" spans="6:10" x14ac:dyDescent="0.25">
      <c r="F776" s="6"/>
      <c r="G776" s="4"/>
      <c r="J776" s="5"/>
    </row>
    <row r="777" spans="6:10" x14ac:dyDescent="0.25">
      <c r="F777" s="6"/>
      <c r="G777" s="4"/>
      <c r="J777" s="5"/>
    </row>
    <row r="778" spans="6:10" x14ac:dyDescent="0.25">
      <c r="F778" s="6"/>
      <c r="G778" s="4"/>
      <c r="J778" s="5"/>
    </row>
    <row r="779" spans="6:10" x14ac:dyDescent="0.25">
      <c r="F779" s="6"/>
      <c r="G779" s="4"/>
      <c r="J779" s="5"/>
    </row>
    <row r="780" spans="6:10" x14ac:dyDescent="0.25">
      <c r="F780" s="6"/>
      <c r="G780" s="4"/>
      <c r="J780" s="5"/>
    </row>
    <row r="781" spans="6:10" x14ac:dyDescent="0.25">
      <c r="F781" s="6"/>
      <c r="G781" s="4"/>
      <c r="J781" s="5"/>
    </row>
    <row r="782" spans="6:10" x14ac:dyDescent="0.25">
      <c r="F782" s="6"/>
      <c r="G782" s="4"/>
      <c r="J782" s="5"/>
    </row>
    <row r="783" spans="6:10" x14ac:dyDescent="0.25">
      <c r="F783" s="6"/>
      <c r="G783" s="4"/>
      <c r="J783" s="5"/>
    </row>
    <row r="784" spans="6:10" x14ac:dyDescent="0.25">
      <c r="F784" s="6"/>
      <c r="G784" s="4"/>
      <c r="J784" s="5"/>
    </row>
    <row r="785" spans="6:10" x14ac:dyDescent="0.25">
      <c r="F785" s="6"/>
      <c r="G785" s="4"/>
      <c r="J785" s="5"/>
    </row>
    <row r="786" spans="6:10" x14ac:dyDescent="0.25">
      <c r="F786" s="6"/>
      <c r="G786" s="4"/>
      <c r="J786" s="5"/>
    </row>
    <row r="787" spans="6:10" x14ac:dyDescent="0.25">
      <c r="F787" s="6"/>
      <c r="G787" s="4"/>
      <c r="J787" s="5"/>
    </row>
    <row r="788" spans="6:10" x14ac:dyDescent="0.25">
      <c r="F788" s="6"/>
      <c r="G788" s="4"/>
      <c r="J788" s="5"/>
    </row>
    <row r="789" spans="6:10" x14ac:dyDescent="0.25">
      <c r="F789" s="6"/>
      <c r="G789" s="4"/>
      <c r="J789" s="5"/>
    </row>
    <row r="790" spans="6:10" x14ac:dyDescent="0.25">
      <c r="F790" s="6"/>
      <c r="G790" s="4"/>
      <c r="J790" s="5"/>
    </row>
    <row r="791" spans="6:10" x14ac:dyDescent="0.25">
      <c r="F791" s="6"/>
      <c r="G791" s="4"/>
      <c r="J791" s="5"/>
    </row>
    <row r="792" spans="6:10" x14ac:dyDescent="0.25">
      <c r="F792" s="6"/>
      <c r="G792" s="4"/>
      <c r="J792" s="5"/>
    </row>
    <row r="793" spans="6:10" x14ac:dyDescent="0.25">
      <c r="F793" s="6"/>
      <c r="G793" s="4"/>
      <c r="J793" s="5"/>
    </row>
    <row r="794" spans="6:10" x14ac:dyDescent="0.25">
      <c r="F794" s="4"/>
      <c r="G794" s="4"/>
      <c r="J794" s="5"/>
    </row>
    <row r="795" spans="6:10" x14ac:dyDescent="0.25">
      <c r="F795" s="4"/>
      <c r="G795" s="4"/>
      <c r="J795" s="5"/>
    </row>
    <row r="796" spans="6:10" x14ac:dyDescent="0.25">
      <c r="F796" s="4"/>
      <c r="G796" s="4"/>
      <c r="J796" s="5"/>
    </row>
    <row r="797" spans="6:10" x14ac:dyDescent="0.25">
      <c r="F797" s="4"/>
      <c r="G797" s="4"/>
      <c r="J797" s="5"/>
    </row>
    <row r="798" spans="6:10" x14ac:dyDescent="0.25">
      <c r="F798" s="4"/>
      <c r="G798" s="4"/>
      <c r="J798" s="5"/>
    </row>
    <row r="799" spans="6:10" x14ac:dyDescent="0.25">
      <c r="F799" s="4"/>
      <c r="G799" s="4"/>
      <c r="J799" s="5"/>
    </row>
    <row r="800" spans="6:10" x14ac:dyDescent="0.25">
      <c r="F800" s="4"/>
      <c r="G800" s="4"/>
      <c r="J800" s="5"/>
    </row>
    <row r="801" spans="6:10" x14ac:dyDescent="0.25">
      <c r="F801" s="4"/>
      <c r="G801" s="4"/>
      <c r="J801" s="5"/>
    </row>
    <row r="802" spans="6:10" x14ac:dyDescent="0.25">
      <c r="F802" s="4"/>
      <c r="G802" s="4"/>
      <c r="J802" s="5"/>
    </row>
    <row r="803" spans="6:10" x14ac:dyDescent="0.25">
      <c r="F803" s="6"/>
      <c r="G803" s="4"/>
      <c r="J803" s="5"/>
    </row>
    <row r="804" spans="6:10" x14ac:dyDescent="0.25">
      <c r="F804" s="6"/>
      <c r="G804" s="4"/>
      <c r="J804" s="5"/>
    </row>
    <row r="805" spans="6:10" x14ac:dyDescent="0.25">
      <c r="F805" s="6"/>
      <c r="G805" s="4"/>
      <c r="J805" s="5"/>
    </row>
    <row r="806" spans="6:10" x14ac:dyDescent="0.25">
      <c r="F806" s="6"/>
      <c r="G806" s="4"/>
      <c r="J806" s="5"/>
    </row>
    <row r="807" spans="6:10" x14ac:dyDescent="0.25">
      <c r="F807" s="6"/>
      <c r="G807" s="4"/>
      <c r="J807" s="5"/>
    </row>
    <row r="808" spans="6:10" x14ac:dyDescent="0.25">
      <c r="F808" s="6"/>
      <c r="G808" s="4"/>
      <c r="J808" s="5"/>
    </row>
    <row r="809" spans="6:10" x14ac:dyDescent="0.25">
      <c r="F809" s="6"/>
      <c r="G809" s="4"/>
      <c r="J809" s="5"/>
    </row>
    <row r="810" spans="6:10" x14ac:dyDescent="0.25">
      <c r="F810" s="6"/>
      <c r="G810" s="4"/>
      <c r="J810" s="5"/>
    </row>
    <row r="811" spans="6:10" x14ac:dyDescent="0.25">
      <c r="F811" s="6"/>
      <c r="G811" s="4"/>
      <c r="J811" s="5"/>
    </row>
    <row r="812" spans="6:10" x14ac:dyDescent="0.25">
      <c r="F812" s="6"/>
      <c r="G812" s="4"/>
      <c r="J812" s="5"/>
    </row>
    <row r="813" spans="6:10" x14ac:dyDescent="0.25">
      <c r="F813" s="6"/>
      <c r="G813" s="4"/>
      <c r="J813" s="5"/>
    </row>
    <row r="814" spans="6:10" x14ac:dyDescent="0.25">
      <c r="F814" s="6"/>
      <c r="G814" s="4"/>
      <c r="J814" s="5"/>
    </row>
    <row r="815" spans="6:10" x14ac:dyDescent="0.25">
      <c r="F815" s="6"/>
      <c r="G815" s="4"/>
      <c r="J815" s="5"/>
    </row>
    <row r="816" spans="6:10" x14ac:dyDescent="0.25">
      <c r="F816" s="6"/>
      <c r="G816" s="4"/>
      <c r="J816" s="5"/>
    </row>
    <row r="817" spans="6:10" x14ac:dyDescent="0.25">
      <c r="F817" s="6"/>
      <c r="G817" s="4"/>
      <c r="J817" s="5"/>
    </row>
    <row r="818" spans="6:10" x14ac:dyDescent="0.25">
      <c r="F818" s="6"/>
      <c r="G818" s="4"/>
      <c r="J818" s="5"/>
    </row>
    <row r="819" spans="6:10" x14ac:dyDescent="0.25">
      <c r="F819" s="6"/>
      <c r="G819" s="4"/>
      <c r="J819" s="5"/>
    </row>
    <row r="820" spans="6:10" x14ac:dyDescent="0.25">
      <c r="F820" s="6"/>
      <c r="G820" s="4"/>
      <c r="J820" s="5"/>
    </row>
    <row r="821" spans="6:10" x14ac:dyDescent="0.25">
      <c r="F821" s="6"/>
      <c r="G821" s="4"/>
      <c r="J821" s="5"/>
    </row>
    <row r="822" spans="6:10" x14ac:dyDescent="0.25">
      <c r="F822" s="6"/>
      <c r="G822" s="4"/>
      <c r="J822" s="5"/>
    </row>
    <row r="823" spans="6:10" x14ac:dyDescent="0.25">
      <c r="F823" s="6"/>
      <c r="G823" s="4"/>
      <c r="J823" s="5"/>
    </row>
    <row r="824" spans="6:10" x14ac:dyDescent="0.25">
      <c r="F824" s="4"/>
      <c r="G824" s="4"/>
      <c r="J824" s="5"/>
    </row>
    <row r="825" spans="6:10" x14ac:dyDescent="0.25">
      <c r="F825" s="4"/>
      <c r="G825" s="4"/>
      <c r="J825" s="5"/>
    </row>
    <row r="826" spans="6:10" x14ac:dyDescent="0.25">
      <c r="F826" s="4"/>
      <c r="G826" s="4"/>
      <c r="J826" s="5"/>
    </row>
    <row r="827" spans="6:10" x14ac:dyDescent="0.25">
      <c r="F827" s="4"/>
      <c r="G827" s="4"/>
      <c r="J827" s="5"/>
    </row>
    <row r="828" spans="6:10" x14ac:dyDescent="0.25">
      <c r="F828" s="4"/>
      <c r="G828" s="4"/>
      <c r="J828" s="5"/>
    </row>
    <row r="829" spans="6:10" x14ac:dyDescent="0.25">
      <c r="F829" s="4"/>
      <c r="G829" s="4"/>
      <c r="J829" s="5"/>
    </row>
    <row r="830" spans="6:10" x14ac:dyDescent="0.25">
      <c r="F830" s="4"/>
      <c r="G830" s="4"/>
      <c r="J830" s="5"/>
    </row>
    <row r="831" spans="6:10" x14ac:dyDescent="0.25">
      <c r="F831" s="4"/>
      <c r="G831" s="4"/>
      <c r="J831" s="5"/>
    </row>
    <row r="832" spans="6:10" x14ac:dyDescent="0.25">
      <c r="F832" s="4"/>
      <c r="G832" s="4"/>
      <c r="J832" s="5"/>
    </row>
    <row r="833" spans="6:10" x14ac:dyDescent="0.25">
      <c r="F833" s="6"/>
      <c r="G833" s="4"/>
      <c r="J833" s="5"/>
    </row>
    <row r="834" spans="6:10" x14ac:dyDescent="0.25">
      <c r="F834" s="6"/>
      <c r="G834" s="4"/>
      <c r="J834" s="5"/>
    </row>
    <row r="835" spans="6:10" x14ac:dyDescent="0.25">
      <c r="F835" s="6"/>
      <c r="G835" s="4"/>
      <c r="J835" s="5"/>
    </row>
    <row r="836" spans="6:10" x14ac:dyDescent="0.25">
      <c r="F836" s="6"/>
      <c r="G836" s="4"/>
      <c r="J836" s="5"/>
    </row>
    <row r="837" spans="6:10" x14ac:dyDescent="0.25">
      <c r="F837" s="6"/>
      <c r="G837" s="4"/>
      <c r="J837" s="5"/>
    </row>
    <row r="838" spans="6:10" x14ac:dyDescent="0.25">
      <c r="F838" s="6"/>
      <c r="G838" s="4"/>
      <c r="J838" s="5"/>
    </row>
    <row r="839" spans="6:10" x14ac:dyDescent="0.25">
      <c r="F839" s="6"/>
      <c r="G839" s="4"/>
      <c r="J839" s="5"/>
    </row>
    <row r="840" spans="6:10" x14ac:dyDescent="0.25">
      <c r="F840" s="6"/>
      <c r="G840" s="4"/>
      <c r="J840" s="5"/>
    </row>
    <row r="841" spans="6:10" x14ac:dyDescent="0.25">
      <c r="F841" s="6"/>
      <c r="G841" s="4"/>
      <c r="J841" s="5"/>
    </row>
    <row r="842" spans="6:10" x14ac:dyDescent="0.25">
      <c r="F842" s="6"/>
      <c r="G842" s="4"/>
      <c r="J842" s="5"/>
    </row>
    <row r="843" spans="6:10" x14ac:dyDescent="0.25">
      <c r="F843" s="6"/>
      <c r="G843" s="4"/>
      <c r="J843" s="5"/>
    </row>
    <row r="844" spans="6:10" x14ac:dyDescent="0.25">
      <c r="F844" s="6"/>
      <c r="G844" s="4"/>
      <c r="J844" s="5"/>
    </row>
    <row r="845" spans="6:10" x14ac:dyDescent="0.25">
      <c r="F845" s="6"/>
      <c r="G845" s="4"/>
      <c r="J845" s="5"/>
    </row>
    <row r="846" spans="6:10" x14ac:dyDescent="0.25">
      <c r="F846" s="6"/>
      <c r="G846" s="4"/>
      <c r="J846" s="5"/>
    </row>
    <row r="847" spans="6:10" x14ac:dyDescent="0.25">
      <c r="F847" s="6"/>
      <c r="G847" s="4"/>
      <c r="J847" s="5"/>
    </row>
    <row r="848" spans="6:10" x14ac:dyDescent="0.25">
      <c r="F848" s="6"/>
      <c r="G848" s="4"/>
      <c r="J848" s="5"/>
    </row>
    <row r="849" spans="6:10" x14ac:dyDescent="0.25">
      <c r="F849" s="6"/>
      <c r="G849" s="4"/>
      <c r="J849" s="5"/>
    </row>
    <row r="850" spans="6:10" x14ac:dyDescent="0.25">
      <c r="F850" s="6"/>
      <c r="G850" s="4"/>
      <c r="J850" s="5"/>
    </row>
    <row r="851" spans="6:10" x14ac:dyDescent="0.25">
      <c r="F851" s="6"/>
      <c r="G851" s="4"/>
      <c r="J851" s="5"/>
    </row>
    <row r="852" spans="6:10" x14ac:dyDescent="0.25">
      <c r="F852" s="6"/>
      <c r="G852" s="4"/>
      <c r="J852" s="5"/>
    </row>
    <row r="853" spans="6:10" x14ac:dyDescent="0.25">
      <c r="F853" s="6"/>
      <c r="G853" s="4"/>
      <c r="J853" s="5"/>
    </row>
    <row r="854" spans="6:10" x14ac:dyDescent="0.25">
      <c r="F854" s="6"/>
      <c r="G854" s="4"/>
      <c r="J854" s="5"/>
    </row>
    <row r="855" spans="6:10" x14ac:dyDescent="0.25">
      <c r="F855" s="4"/>
      <c r="G855" s="4"/>
      <c r="J855" s="5"/>
    </row>
    <row r="856" spans="6:10" x14ac:dyDescent="0.25">
      <c r="F856" s="4"/>
      <c r="G856" s="4"/>
      <c r="J856" s="5"/>
    </row>
    <row r="857" spans="6:10" x14ac:dyDescent="0.25">
      <c r="F857" s="4"/>
      <c r="G857" s="4"/>
      <c r="J857" s="5"/>
    </row>
    <row r="858" spans="6:10" x14ac:dyDescent="0.25">
      <c r="F858" s="4"/>
      <c r="G858" s="4"/>
      <c r="J858" s="5"/>
    </row>
    <row r="859" spans="6:10" x14ac:dyDescent="0.25">
      <c r="F859" s="4"/>
      <c r="G859" s="4"/>
      <c r="J859" s="5"/>
    </row>
    <row r="860" spans="6:10" x14ac:dyDescent="0.25">
      <c r="F860" s="4"/>
      <c r="G860" s="4"/>
      <c r="J860" s="5"/>
    </row>
    <row r="861" spans="6:10" x14ac:dyDescent="0.25">
      <c r="F861" s="4"/>
      <c r="G861" s="4"/>
      <c r="J861" s="5"/>
    </row>
    <row r="862" spans="6:10" x14ac:dyDescent="0.25">
      <c r="F862" s="4"/>
      <c r="G862" s="4"/>
      <c r="J862" s="5"/>
    </row>
    <row r="863" spans="6:10" x14ac:dyDescent="0.25">
      <c r="F863" s="4"/>
      <c r="G863" s="4"/>
      <c r="J863" s="5"/>
    </row>
    <row r="864" spans="6:10" x14ac:dyDescent="0.25">
      <c r="F864" s="6"/>
      <c r="G864" s="4"/>
      <c r="J864" s="5"/>
    </row>
    <row r="865" spans="6:10" x14ac:dyDescent="0.25">
      <c r="F865" s="6"/>
      <c r="G865" s="4"/>
      <c r="J865" s="5"/>
    </row>
    <row r="866" spans="6:10" x14ac:dyDescent="0.25">
      <c r="F866" s="6"/>
      <c r="G866" s="4"/>
      <c r="J866" s="5"/>
    </row>
    <row r="867" spans="6:10" x14ac:dyDescent="0.25">
      <c r="F867" s="6"/>
      <c r="G867" s="4"/>
      <c r="J867" s="5"/>
    </row>
    <row r="868" spans="6:10" x14ac:dyDescent="0.25">
      <c r="F868" s="6"/>
      <c r="G868" s="4"/>
      <c r="J868" s="5"/>
    </row>
    <row r="869" spans="6:10" x14ac:dyDescent="0.25">
      <c r="F869" s="6"/>
      <c r="G869" s="4"/>
      <c r="J869" s="5"/>
    </row>
    <row r="870" spans="6:10" x14ac:dyDescent="0.25">
      <c r="F870" s="6"/>
      <c r="G870" s="4"/>
      <c r="J870" s="5"/>
    </row>
    <row r="871" spans="6:10" x14ac:dyDescent="0.25">
      <c r="F871" s="6"/>
      <c r="G871" s="4"/>
      <c r="J871" s="5"/>
    </row>
    <row r="872" spans="6:10" x14ac:dyDescent="0.25">
      <c r="F872" s="6"/>
      <c r="G872" s="4"/>
      <c r="J872" s="5"/>
    </row>
    <row r="873" spans="6:10" x14ac:dyDescent="0.25">
      <c r="F873" s="6"/>
      <c r="G873" s="4"/>
      <c r="J873" s="5"/>
    </row>
    <row r="874" spans="6:10" x14ac:dyDescent="0.25">
      <c r="F874" s="6"/>
      <c r="G874" s="4"/>
      <c r="J874" s="5"/>
    </row>
    <row r="875" spans="6:10" x14ac:dyDescent="0.25">
      <c r="F875" s="6"/>
      <c r="G875" s="4"/>
      <c r="J875" s="5"/>
    </row>
    <row r="876" spans="6:10" x14ac:dyDescent="0.25">
      <c r="F876" s="6"/>
      <c r="G876" s="4"/>
      <c r="J876" s="5"/>
    </row>
    <row r="877" spans="6:10" x14ac:dyDescent="0.25">
      <c r="F877" s="6"/>
      <c r="G877" s="4"/>
      <c r="J877" s="5"/>
    </row>
    <row r="878" spans="6:10" x14ac:dyDescent="0.25">
      <c r="F878" s="6"/>
      <c r="G878" s="4"/>
      <c r="J878" s="5"/>
    </row>
    <row r="879" spans="6:10" x14ac:dyDescent="0.25">
      <c r="F879" s="6"/>
      <c r="G879" s="4"/>
      <c r="J879" s="5"/>
    </row>
    <row r="880" spans="6:10" x14ac:dyDescent="0.25">
      <c r="F880" s="6"/>
      <c r="G880" s="4"/>
      <c r="J880" s="5"/>
    </row>
    <row r="881" spans="6:10" x14ac:dyDescent="0.25">
      <c r="F881" s="6"/>
      <c r="G881" s="4"/>
      <c r="J881" s="5"/>
    </row>
    <row r="882" spans="6:10" x14ac:dyDescent="0.25">
      <c r="F882" s="6"/>
      <c r="G882" s="4"/>
      <c r="J882" s="5"/>
    </row>
    <row r="883" spans="6:10" x14ac:dyDescent="0.25">
      <c r="F883" s="6"/>
      <c r="G883" s="4"/>
      <c r="J883" s="5"/>
    </row>
    <row r="884" spans="6:10" x14ac:dyDescent="0.25">
      <c r="F884" s="6"/>
      <c r="G884" s="4"/>
      <c r="J884" s="5"/>
    </row>
    <row r="885" spans="6:10" x14ac:dyDescent="0.25">
      <c r="F885" s="4"/>
      <c r="G885" s="4"/>
      <c r="J885" s="5"/>
    </row>
    <row r="886" spans="6:10" x14ac:dyDescent="0.25">
      <c r="F886" s="4"/>
      <c r="G886" s="4"/>
      <c r="J886" s="5"/>
    </row>
    <row r="887" spans="6:10" x14ac:dyDescent="0.25">
      <c r="F887" s="4"/>
      <c r="G887" s="7"/>
      <c r="J887" s="5"/>
    </row>
    <row r="888" spans="6:10" x14ac:dyDescent="0.25">
      <c r="F888" s="4"/>
      <c r="G888" s="7"/>
      <c r="J888" s="5"/>
    </row>
    <row r="889" spans="6:10" x14ac:dyDescent="0.25">
      <c r="F889" s="4"/>
      <c r="G889" s="7"/>
      <c r="J889" s="5"/>
    </row>
    <row r="890" spans="6:10" x14ac:dyDescent="0.25">
      <c r="F890" s="4"/>
      <c r="G890" s="7"/>
      <c r="J890" s="5"/>
    </row>
    <row r="891" spans="6:10" x14ac:dyDescent="0.25">
      <c r="F891" s="4"/>
      <c r="G891" s="7"/>
      <c r="J891" s="5"/>
    </row>
    <row r="892" spans="6:10" x14ac:dyDescent="0.25">
      <c r="F892" s="4"/>
      <c r="G892" s="7"/>
      <c r="J892" s="5"/>
    </row>
    <row r="893" spans="6:10" x14ac:dyDescent="0.25">
      <c r="F893" s="4"/>
      <c r="G893" s="7"/>
      <c r="J893" s="5"/>
    </row>
    <row r="894" spans="6:10" x14ac:dyDescent="0.25">
      <c r="F894" s="6"/>
      <c r="G894" s="7"/>
      <c r="J894" s="5"/>
    </row>
    <row r="895" spans="6:10" x14ac:dyDescent="0.25">
      <c r="F895" s="6"/>
      <c r="G895" s="7"/>
      <c r="J895" s="5"/>
    </row>
    <row r="896" spans="6:10" x14ac:dyDescent="0.25">
      <c r="F896" s="6"/>
      <c r="G896" s="7"/>
      <c r="J896" s="5"/>
    </row>
    <row r="897" spans="6:10" x14ac:dyDescent="0.25">
      <c r="F897" s="6"/>
      <c r="G897" s="7"/>
      <c r="J897" s="5"/>
    </row>
    <row r="898" spans="6:10" x14ac:dyDescent="0.25">
      <c r="F898" s="6"/>
      <c r="G898" s="7"/>
      <c r="J898" s="5"/>
    </row>
    <row r="899" spans="6:10" x14ac:dyDescent="0.25">
      <c r="F899" s="6"/>
      <c r="G899" s="7"/>
      <c r="J899" s="5"/>
    </row>
    <row r="900" spans="6:10" x14ac:dyDescent="0.25">
      <c r="F900" s="6"/>
      <c r="G900" s="7"/>
      <c r="J900" s="5"/>
    </row>
    <row r="901" spans="6:10" x14ac:dyDescent="0.25">
      <c r="F901" s="6"/>
      <c r="G901" s="7"/>
      <c r="J901" s="5"/>
    </row>
    <row r="902" spans="6:10" x14ac:dyDescent="0.25">
      <c r="F902" s="6"/>
      <c r="G902" s="7"/>
      <c r="J902" s="5"/>
    </row>
    <row r="903" spans="6:10" x14ac:dyDescent="0.25">
      <c r="F903" s="6"/>
      <c r="G903" s="7"/>
      <c r="J903" s="5"/>
    </row>
    <row r="904" spans="6:10" x14ac:dyDescent="0.25">
      <c r="F904" s="6"/>
      <c r="G904" s="7"/>
      <c r="J904" s="5"/>
    </row>
    <row r="905" spans="6:10" x14ac:dyDescent="0.25">
      <c r="F905" s="6"/>
      <c r="G905" s="7"/>
      <c r="J905" s="5"/>
    </row>
    <row r="906" spans="6:10" x14ac:dyDescent="0.25">
      <c r="F906" s="6"/>
      <c r="G906" s="7"/>
      <c r="J906" s="5"/>
    </row>
    <row r="907" spans="6:10" x14ac:dyDescent="0.25">
      <c r="F907" s="6"/>
      <c r="G907" s="7"/>
      <c r="J907" s="5"/>
    </row>
    <row r="908" spans="6:10" x14ac:dyDescent="0.25">
      <c r="F908" s="6"/>
      <c r="G908" s="7"/>
      <c r="J908" s="5"/>
    </row>
    <row r="909" spans="6:10" x14ac:dyDescent="0.25">
      <c r="F909" s="6"/>
      <c r="G909" s="7"/>
      <c r="J909" s="5"/>
    </row>
    <row r="910" spans="6:10" x14ac:dyDescent="0.25">
      <c r="F910" s="6"/>
      <c r="G910" s="7"/>
      <c r="J910" s="5"/>
    </row>
    <row r="911" spans="6:10" x14ac:dyDescent="0.25">
      <c r="F911" s="6"/>
      <c r="G911" s="7"/>
      <c r="J911" s="5"/>
    </row>
    <row r="912" spans="6:10" x14ac:dyDescent="0.25">
      <c r="F912" s="6"/>
      <c r="G912" s="7"/>
      <c r="J912" s="5"/>
    </row>
    <row r="913" spans="6:10" x14ac:dyDescent="0.25">
      <c r="F913" s="6"/>
      <c r="G913" s="7"/>
      <c r="J913" s="5"/>
    </row>
    <row r="914" spans="6:10" x14ac:dyDescent="0.25">
      <c r="F914" s="6"/>
      <c r="G914" s="7"/>
      <c r="J914" s="5"/>
    </row>
    <row r="915" spans="6:10" x14ac:dyDescent="0.25">
      <c r="F915" s="6"/>
      <c r="G915" s="7"/>
      <c r="J915" s="5"/>
    </row>
  </sheetData>
  <sheetProtection algorithmName="SHA-512" hashValue="uauhbpCRT45zSOTXhSkr03udUxcVLI8Gq+avSBm+wE+OCdj+Eek/ESUxRWTQd0sm67KeQJBxsoI3F+ljnapkhQ==" saltValue="hpVTmV3MWAFKF79M6qxTWg==" spinCount="100000" sheet="1" selectLockedCells="1" selectUnlockedCells="1"/>
  <autoFilter ref="F3:K734" xr:uid="{00000000-0001-0000-0000-000000000000}"/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FO-GCF-01</vt:lpstr>
      <vt:lpstr>DATOS</vt:lpstr>
      <vt:lpstr>'FO-GCF-01'!Área_de_impresión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Jhonathan Patiño</dc:creator>
  <cp:lastModifiedBy>Jose David Nuñez Cortes</cp:lastModifiedBy>
  <cp:lastPrinted>2025-03-04T17:31:43Z</cp:lastPrinted>
  <dcterms:created xsi:type="dcterms:W3CDTF">2017-01-09T03:32:46Z</dcterms:created>
  <dcterms:modified xsi:type="dcterms:W3CDTF">2025-03-04T17:36:40Z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