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0400" windowHeight="7080"/>
  </bookViews>
  <sheets>
    <sheet name="Savings Estimator" sheetId="1" r:id="rId1"/>
  </sheets>
  <externalReferences>
    <externalReference r:id="rId2"/>
  </externalReferences>
  <definedNames>
    <definedName name="AmountSaved">'Savings Estimator'!$C$5</definedName>
    <definedName name="AnnualSavings">'Savings Estimator'!$G$13</definedName>
    <definedName name="BiWeeklySavings">'Savings Estimator'!$E$13</definedName>
    <definedName name="BiWeeksUntilEvent">'Savings Estimator'!$E$15</definedName>
    <definedName name="ColumnTitleRegion1..E3">'Savings Estimator'!$B$2</definedName>
    <definedName name="DailySavings">'Savings Estimator'!$C$13</definedName>
    <definedName name="DateSavingsBegin">'Savings Estimator'!$B$3</definedName>
    <definedName name="DaysUntilEvent">'Savings Estimator'!$C$15</definedName>
    <definedName name="EventCost">'Savings Estimator'!$C$4</definedName>
    <definedName name="EventDate">'Savings Estimator'!$C$3</definedName>
    <definedName name="Goal">'Savings Estimator'!$C$6</definedName>
    <definedName name="MonthlySavings">'Savings Estimator'!$F$13</definedName>
    <definedName name="MonthsUntilEvent">'Savings Estimator'!$F$15</definedName>
    <definedName name="Product_A_Name">[1]Summary!$C$3</definedName>
    <definedName name="Product_B_Name">[1]Summary!$D$3</definedName>
    <definedName name="RowTitleRegion1..C6">'Savings Estimator'!$B$4</definedName>
    <definedName name="RowTitleRegion2..C9">'Savings Estimator'!$B$8</definedName>
    <definedName name="SavingFrequency">'Savings Estimator'!$E$3</definedName>
    <definedName name="SavingsPlanInfo">IF(SavingFrequency="Weekly",WeeklySavings,IF(SavingFrequency="Bi-Weekly",BiWeeklySavings,IF(SavingFrequency="Monthly",MonthlySavings,AnnualSavings)))</definedName>
    <definedName name="SavingsToDate">'Savings Estimator'!$C$8</definedName>
    <definedName name="TitleRegion1..G13">'Savings Estimator'!$B$12</definedName>
    <definedName name="TitleRegion2..G15">'Savings Estimator'!$B$14</definedName>
    <definedName name="WeeklySavings">'Savings Estimator'!$D$13</definedName>
    <definedName name="WeeksUntilEvent">'Savings Estimator'!$D$15</definedName>
    <definedName name="YearsUntilEvent">'Savings Estimator'!$G$15</definedName>
  </definedNames>
  <calcPr calcId="162913"/>
  <fileRecoveryPr autoRecover="0"/>
</workbook>
</file>

<file path=xl/calcChain.xml><?xml version="1.0" encoding="utf-8"?>
<calcChain xmlns="http://schemas.openxmlformats.org/spreadsheetml/2006/main">
  <c r="B3" i="1" l="1"/>
  <c r="C3" i="1" s="1"/>
  <c r="C6" i="1" l="1"/>
  <c r="C15" i="1" l="1"/>
  <c r="D15" i="1" s="1"/>
  <c r="E15" i="1" s="1"/>
  <c r="G15" i="1" l="1"/>
  <c r="G13" i="1" s="1"/>
  <c r="F15" i="1"/>
  <c r="F13" i="1" s="1"/>
  <c r="B7" i="1" s="1"/>
  <c r="D13" i="1"/>
  <c r="C13" i="1"/>
  <c r="E13" i="1" l="1"/>
  <c r="C8" i="1" l="1"/>
  <c r="C9" i="1" s="1"/>
</calcChain>
</file>

<file path=xl/sharedStrings.xml><?xml version="1.0" encoding="utf-8"?>
<sst xmlns="http://schemas.openxmlformats.org/spreadsheetml/2006/main" count="26" uniqueCount="26">
  <si>
    <t>Days</t>
  </si>
  <si>
    <t>Months</t>
  </si>
  <si>
    <t>Years</t>
  </si>
  <si>
    <t>Weekly</t>
  </si>
  <si>
    <t>Monthly</t>
  </si>
  <si>
    <t>Weeks</t>
  </si>
  <si>
    <t>Daily</t>
  </si>
  <si>
    <t>Bi-Weeks</t>
  </si>
  <si>
    <t xml:space="preserve"> Start Saving On:</t>
  </si>
  <si>
    <t xml:space="preserve"> Finish Saving By:</t>
  </si>
  <si>
    <t>Time Interval</t>
  </si>
  <si>
    <t>TRIP COST:</t>
  </si>
  <si>
    <t>Savings Interval</t>
  </si>
  <si>
    <t>SAVINGS PLAN DETAILS</t>
  </si>
  <si>
    <t xml:space="preserve"> Save Money:</t>
  </si>
  <si>
    <t>Yearly</t>
  </si>
  <si>
    <t>PRIOR SAVINGS:</t>
  </si>
  <si>
    <t>WINTER BREAK
TRIP TO MEXICO</t>
  </si>
  <si>
    <t>I have saved:</t>
  </si>
  <si>
    <t>I still need to save:</t>
  </si>
  <si>
    <t>Time until goal is reached:</t>
  </si>
  <si>
    <t>Amount to save:</t>
  </si>
  <si>
    <t>Bi-Weekly</t>
  </si>
  <si>
    <t>Pie chart comparing total current savings to money yet to be saved is in this cell.</t>
  </si>
  <si>
    <t>MONTHLY</t>
  </si>
  <si>
    <t>CURRENT 
SAVINGS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</si>
</sst>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quot;$&quot;#,##0"/>
  </numFmts>
  <fonts count="14" x14ac:knownFonts="1">
    <font>
      <sz val="11"/>
      <color theme="1" tint="0.34998626667073579"/>
      <name val="Verdana"/>
      <family val="2"/>
      <scheme val="minor"/>
    </font>
    <font>
      <sz val="11"/>
      <color theme="1"/>
      <name val="Verdana"/>
      <family val="2"/>
      <scheme val="minor"/>
    </font>
    <font>
      <sz val="11"/>
      <color theme="1"/>
      <name val="Verdana"/>
      <family val="2"/>
      <scheme val="minor"/>
    </font>
    <font>
      <sz val="11"/>
      <color theme="4" tint="-0.499984740745262"/>
      <name val="Bookman Old Style"/>
      <family val="1"/>
      <scheme val="major"/>
    </font>
    <font>
      <sz val="11"/>
      <color theme="1" tint="0.34998626667073579"/>
      <name val="Verdana"/>
      <family val="2"/>
      <scheme val="minor"/>
    </font>
    <font>
      <b/>
      <sz val="14"/>
      <color theme="0"/>
      <name val="Verdana"/>
      <family val="2"/>
      <scheme val="minor"/>
    </font>
    <font>
      <b/>
      <sz val="11"/>
      <color theme="1" tint="0.34998626667073579"/>
      <name val="Verdana"/>
      <family val="2"/>
      <scheme val="minor"/>
    </font>
    <font>
      <b/>
      <sz val="11"/>
      <color theme="0"/>
      <name val="Verdana"/>
      <family val="2"/>
      <scheme val="minor"/>
    </font>
    <font>
      <b/>
      <sz val="24"/>
      <color theme="1" tint="0.34998626667073579"/>
      <name val="Bookman Old Style"/>
      <family val="1"/>
      <scheme val="major"/>
    </font>
    <font>
      <b/>
      <sz val="18"/>
      <color theme="1" tint="0.34998626667073579"/>
      <name val="Bookman Old Style"/>
      <family val="1"/>
      <scheme val="major"/>
    </font>
    <font>
      <b/>
      <sz val="11"/>
      <color theme="3" tint="0.34998626667073579"/>
      <name val="Verdana"/>
      <family val="2"/>
      <scheme val="minor"/>
    </font>
    <font>
      <sz val="11"/>
      <color theme="0"/>
      <name val="Verdana"/>
      <family val="2"/>
      <scheme val="minor"/>
    </font>
    <font>
      <sz val="11"/>
      <name val="Bookman Old Style"/>
      <family val="1"/>
      <scheme val="major"/>
    </font>
    <font>
      <u/>
      <sz val="11"/>
      <color theme="10"/>
      <name val="Verdana"/>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4"/>
      </patternFill>
    </fill>
    <fill>
      <patternFill patternType="solid">
        <fgColor theme="4" tint="0.59999389629810485"/>
        <bgColor indexed="65"/>
      </patternFill>
    </fill>
  </fills>
  <borders count="7">
    <border>
      <left/>
      <right/>
      <top/>
      <bottom/>
      <diagonal/>
    </border>
    <border>
      <left/>
      <right style="thick">
        <color theme="0"/>
      </right>
      <top/>
      <bottom/>
      <diagonal/>
    </border>
    <border>
      <left/>
      <right/>
      <top/>
      <bottom style="thick">
        <color theme="0"/>
      </bottom>
      <diagonal/>
    </border>
    <border>
      <left style="thick">
        <color theme="0"/>
      </left>
      <right style="thick">
        <color theme="0"/>
      </right>
      <top/>
      <bottom style="thick">
        <color theme="0"/>
      </bottom>
      <diagonal/>
    </border>
    <border>
      <left/>
      <right/>
      <top/>
      <bottom style="thick">
        <color theme="4" tint="0.59996337778862885"/>
      </bottom>
      <diagonal/>
    </border>
    <border>
      <left/>
      <right/>
      <top/>
      <bottom style="thick">
        <color theme="4" tint="0.39994506668294322"/>
      </bottom>
      <diagonal/>
    </border>
    <border>
      <left/>
      <right/>
      <top/>
      <bottom style="thick">
        <color theme="4"/>
      </bottom>
      <diagonal/>
    </border>
  </borders>
  <cellStyleXfs count="18">
    <xf numFmtId="0" fontId="0" fillId="0" borderId="0" applyFill="0">
      <alignment horizontal="left" vertical="center" indent="1"/>
    </xf>
    <xf numFmtId="0" fontId="9" fillId="0" borderId="0" applyFill="0" applyBorder="0">
      <alignment vertical="center" wrapText="1"/>
    </xf>
    <xf numFmtId="0" fontId="5" fillId="0" borderId="0" applyNumberFormat="0" applyFill="0" applyBorder="0" applyAlignment="0" applyProtection="0"/>
    <xf numFmtId="0" fontId="8" fillId="0" borderId="5">
      <alignment horizontal="left" vertical="center" wrapText="1"/>
    </xf>
    <xf numFmtId="0" fontId="3" fillId="0" borderId="0"/>
    <xf numFmtId="0" fontId="6" fillId="0" borderId="0" applyFill="0" applyBorder="0">
      <alignment horizontal="left" wrapText="1"/>
    </xf>
    <xf numFmtId="1" fontId="4" fillId="0" borderId="3" applyFont="0" applyFill="0" applyProtection="0">
      <alignment horizontal="center" vertical="center"/>
    </xf>
    <xf numFmtId="165" fontId="4" fillId="0" borderId="0" applyFont="0" applyFill="0" applyBorder="0" applyProtection="0">
      <alignment horizontal="right" vertical="center" indent="1"/>
    </xf>
    <xf numFmtId="165" fontId="4" fillId="0" borderId="3" applyFont="0" applyFill="0" applyProtection="0">
      <alignment horizontal="center" vertical="center"/>
    </xf>
    <xf numFmtId="0" fontId="10" fillId="0" borderId="0" applyFill="0" applyBorder="0">
      <alignment horizontal="center" vertical="center"/>
    </xf>
    <xf numFmtId="0" fontId="11" fillId="0" borderId="0">
      <alignment horizontal="left" vertical="center" wrapText="1" indent="1"/>
    </xf>
    <xf numFmtId="0" fontId="7" fillId="3" borderId="1">
      <alignment horizontal="left" vertical="center" indent="1"/>
    </xf>
    <xf numFmtId="0" fontId="2" fillId="4" borderId="2" applyNumberFormat="0" applyAlignment="0" applyProtection="0"/>
    <xf numFmtId="0" fontId="7" fillId="2" borderId="1">
      <alignment horizontal="left" vertical="center" indent="1"/>
    </xf>
    <xf numFmtId="164" fontId="4" fillId="0" borderId="0" applyFont="0" applyFill="0" applyBorder="0">
      <alignment horizontal="left" vertical="center"/>
    </xf>
    <xf numFmtId="164" fontId="12" fillId="0" borderId="6" applyNumberFormat="0" applyFont="0" applyFill="0" applyAlignment="0">
      <alignment horizontal="left" vertical="center"/>
    </xf>
    <xf numFmtId="0" fontId="1" fillId="0" borderId="0"/>
    <xf numFmtId="0" fontId="13" fillId="0" borderId="0" applyNumberFormat="0" applyFill="0" applyBorder="0" applyAlignment="0" applyProtection="0"/>
  </cellStyleXfs>
  <cellXfs count="24">
    <xf numFmtId="0" fontId="0" fillId="0" borderId="0" xfId="0">
      <alignment horizontal="left" vertical="center" indent="1"/>
    </xf>
    <xf numFmtId="0" fontId="7" fillId="2" borderId="1" xfId="13">
      <alignment horizontal="left" vertical="center" indent="1"/>
    </xf>
    <xf numFmtId="0" fontId="3" fillId="0" borderId="0" xfId="4"/>
    <xf numFmtId="0" fontId="9" fillId="0" borderId="0" xfId="1">
      <alignment vertical="center" wrapText="1"/>
    </xf>
    <xf numFmtId="0" fontId="7" fillId="3" borderId="1" xfId="11">
      <alignment horizontal="left" vertical="center" indent="1"/>
    </xf>
    <xf numFmtId="0" fontId="6" fillId="4" borderId="2" xfId="5" applyFill="1" applyBorder="1">
      <alignment horizontal="left" wrapText="1"/>
    </xf>
    <xf numFmtId="0" fontId="0" fillId="4" borderId="2" xfId="0" applyFill="1" applyBorder="1">
      <alignment horizontal="left" vertical="center" indent="1"/>
    </xf>
    <xf numFmtId="0" fontId="10" fillId="4" borderId="2" xfId="9" applyFill="1" applyBorder="1">
      <alignment horizontal="center" vertical="center"/>
    </xf>
    <xf numFmtId="165" fontId="9" fillId="4" borderId="3" xfId="8" applyFont="1" applyFill="1">
      <alignment horizontal="center" vertical="center"/>
    </xf>
    <xf numFmtId="1" fontId="9" fillId="4" borderId="3" xfId="6" applyFont="1" applyFill="1">
      <alignment horizontal="center" vertical="center"/>
    </xf>
    <xf numFmtId="0" fontId="8" fillId="0" borderId="5" xfId="3">
      <alignment horizontal="left" vertical="center" wrapText="1"/>
    </xf>
    <xf numFmtId="164" fontId="9" fillId="0" borderId="4" xfId="14" applyFont="1" applyBorder="1">
      <alignment horizontal="left" vertical="center"/>
    </xf>
    <xf numFmtId="0" fontId="9" fillId="0" borderId="4" xfId="1" applyBorder="1">
      <alignment vertical="center" wrapText="1"/>
    </xf>
    <xf numFmtId="0" fontId="9" fillId="0" borderId="6" xfId="1" applyBorder="1">
      <alignment vertical="center" wrapText="1"/>
    </xf>
    <xf numFmtId="0" fontId="11" fillId="0" borderId="0" xfId="10">
      <alignment horizontal="left" vertical="center" wrapText="1" indent="1"/>
    </xf>
    <xf numFmtId="165" fontId="9" fillId="0" borderId="6" xfId="7" applyFont="1" applyBorder="1">
      <alignment horizontal="right" vertical="center" indent="1"/>
    </xf>
    <xf numFmtId="165" fontId="5" fillId="2" borderId="1" xfId="7" applyFont="1" applyFill="1" applyBorder="1">
      <alignment horizontal="right" vertical="center" indent="1"/>
    </xf>
    <xf numFmtId="165" fontId="5" fillId="3" borderId="1" xfId="7" applyFont="1" applyFill="1" applyBorder="1">
      <alignment horizontal="right" vertical="center" indent="1"/>
    </xf>
    <xf numFmtId="165" fontId="9" fillId="0" borderId="0" xfId="7" applyFont="1">
      <alignment horizontal="right" vertical="center" indent="1"/>
    </xf>
    <xf numFmtId="0" fontId="6" fillId="0" borderId="0" xfId="5">
      <alignment horizontal="left" wrapText="1"/>
    </xf>
    <xf numFmtId="0" fontId="8" fillId="0" borderId="5" xfId="3">
      <alignment horizontal="left" vertical="center" wrapText="1"/>
    </xf>
    <xf numFmtId="0" fontId="3" fillId="0" borderId="0" xfId="4"/>
    <xf numFmtId="164" fontId="9" fillId="0" borderId="4" xfId="14" applyFont="1" applyBorder="1">
      <alignment horizontal="left" vertical="center"/>
    </xf>
    <xf numFmtId="0" fontId="9" fillId="0" borderId="4" xfId="1" applyBorder="1">
      <alignment vertical="center" wrapText="1"/>
    </xf>
  </cellXfs>
  <cellStyles count="18">
    <cellStyle name="40% - Accent1" xfId="12" builtinId="31" customBuiltin="1"/>
    <cellStyle name="Accent1" xfId="11" builtinId="29" customBuiltin="1"/>
    <cellStyle name="Border" xfId="15"/>
    <cellStyle name="Comma" xfId="6" builtinId="3" customBuiltin="1"/>
    <cellStyle name="Currency" xfId="7" builtinId="4" customBuiltin="1"/>
    <cellStyle name="Currency [0]" xfId="8" builtinId="7" customBuiltin="1"/>
    <cellStyle name="Date" xfId="14"/>
    <cellStyle name="Heading 1" xfId="4" builtinId="16" customBuiltin="1"/>
    <cellStyle name="Heading 2" xfId="1" builtinId="17" customBuiltin="1"/>
    <cellStyle name="Heading 3" xfId="5" builtinId="18" customBuiltin="1"/>
    <cellStyle name="Heading 4" xfId="9" builtinId="19" customBuiltin="1"/>
    <cellStyle name="Hyperlink 2" xfId="17"/>
    <cellStyle name="Normal" xfId="0" builtinId="0" customBuiltin="1"/>
    <cellStyle name="Normal 2" xfId="16"/>
    <cellStyle name="Note" xfId="10" builtinId="10" customBuiltin="1"/>
    <cellStyle name="Saved" xfId="13"/>
    <cellStyle name="Title" xfId="3" builtinId="15" customBuiltin="1"/>
    <cellStyle name="Total" xfId="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autoTitleDeleted val="1"/>
    <c:plotArea>
      <c:layout/>
      <c:pieChart>
        <c:varyColors val="1"/>
        <c:ser>
          <c:idx val="0"/>
          <c:order val="0"/>
          <c:spPr>
            <a:effectLst/>
          </c:spPr>
          <c:dPt>
            <c:idx val="1"/>
            <c:bubble3D val="0"/>
            <c:spPr>
              <a:solidFill>
                <a:schemeClr val="accent1">
                  <a:lumMod val="50000"/>
                </a:schemeClr>
              </a:solidFill>
              <a:effectLst/>
            </c:spPr>
            <c:extLst>
              <c:ext xmlns:c16="http://schemas.microsoft.com/office/drawing/2014/chart" uri="{C3380CC4-5D6E-409C-BE32-E72D297353CC}">
                <c16:uniqueId val="{00000001-B851-4D36-A385-B50DB62A3D4E}"/>
              </c:ext>
            </c:extLst>
          </c:dPt>
          <c:dLbls>
            <c:delete val="1"/>
          </c:dLbls>
          <c:cat>
            <c:strLit>
              <c:ptCount val="2"/>
              <c:pt idx="0">
                <c:v>Saved</c:v>
              </c:pt>
              <c:pt idx="1">
                <c:v>Still need</c:v>
              </c:pt>
            </c:strLit>
          </c:cat>
          <c:val>
            <c:numRef>
              <c:f>'Savings Estimator'!$C$8:$C$9</c:f>
              <c:numCache>
                <c:formatCode>"$"#,##0</c:formatCode>
                <c:ptCount val="2"/>
                <c:pt idx="0">
                  <c:v>4100</c:v>
                </c:pt>
                <c:pt idx="1">
                  <c:v>1900</c:v>
                </c:pt>
              </c:numCache>
            </c:numRef>
          </c:val>
          <c:extLst>
            <c:ext xmlns:c16="http://schemas.microsoft.com/office/drawing/2014/chart" uri="{C3380CC4-5D6E-409C-BE32-E72D297353CC}">
              <c16:uniqueId val="{00000002-B851-4D36-A385-B50DB62A3D4E}"/>
            </c:ext>
          </c:extLst>
        </c:ser>
        <c:ser>
          <c:idx val="1"/>
          <c:order val="1"/>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Lit>
              <c:ptCount val="2"/>
              <c:pt idx="0">
                <c:v>Saved</c:v>
              </c:pt>
              <c:pt idx="1">
                <c:v>Still need</c:v>
              </c:pt>
            </c:strLit>
          </c:cat>
          <c:val>
            <c:numRef>
              <c:f>'Savings Estimator'!$D$8:$D$9</c:f>
              <c:numCache>
                <c:formatCode>"$"#,##0</c:formatCode>
                <c:ptCount val="2"/>
              </c:numCache>
            </c:numRef>
          </c:val>
          <c:extLst>
            <c:ext xmlns:c16="http://schemas.microsoft.com/office/drawing/2014/chart" uri="{C3380CC4-5D6E-409C-BE32-E72D297353CC}">
              <c16:uniqueId val="{00000003-B851-4D36-A385-B50DB62A3D4E}"/>
            </c:ext>
          </c:extLst>
        </c:ser>
        <c:dLbls>
          <c:showLegendKey val="0"/>
          <c:showVal val="0"/>
          <c:showCatName val="0"/>
          <c:showSerName val="0"/>
          <c:showPercent val="1"/>
          <c:showBubbleSize val="0"/>
          <c:showLeaderLines val="1"/>
        </c:dLbls>
        <c:firstSliceAng val="0"/>
      </c:pieChart>
    </c:plotArea>
    <c:legend>
      <c:legendPos val="b"/>
      <c:layout/>
      <c:overlay val="0"/>
      <c:txPr>
        <a:bodyPr/>
        <a:lstStyle/>
        <a:p>
          <a:pPr rtl="0">
            <a:defRPr/>
          </a:pPr>
          <a:endParaRPr lang="en-US"/>
        </a:p>
      </c:txPr>
    </c:legend>
    <c:plotVisOnly val="1"/>
    <c:dispBlanksAs val="gap"/>
    <c:showDLblsOverMax val="0"/>
  </c:chart>
  <c:spPr>
    <a:noFill/>
    <a:ln>
      <a:noFill/>
    </a:ln>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161926</xdr:colOff>
      <xdr:row>3</xdr:row>
      <xdr:rowOff>47625</xdr:rowOff>
    </xdr:from>
    <xdr:ext cx="2609849" cy="3343275"/>
    <xdr:graphicFrame macro="">
      <xdr:nvGraphicFramePr>
        <xdr:cNvPr id="7" name="SavingsChart" descr="Pie chart comparing total current savings to money yet to be saved">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Savings Estimator">
      <a:dk1>
        <a:sysClr val="windowText" lastClr="000000"/>
      </a:dk1>
      <a:lt1>
        <a:sysClr val="window" lastClr="FFFFFF"/>
      </a:lt1>
      <a:dk2>
        <a:srgbClr val="000000"/>
      </a:dk2>
      <a:lt2>
        <a:srgbClr val="FFFFFF"/>
      </a:lt2>
      <a:accent1>
        <a:srgbClr val="91B936"/>
      </a:accent1>
      <a:accent2>
        <a:srgbClr val="7779CE"/>
      </a:accent2>
      <a:accent3>
        <a:srgbClr val="EA157A"/>
      </a:accent3>
      <a:accent4>
        <a:srgbClr val="FEB80A"/>
      </a:accent4>
      <a:accent5>
        <a:srgbClr val="00ADDC"/>
      </a:accent5>
      <a:accent6>
        <a:srgbClr val="FE8E40"/>
      </a:accent6>
      <a:hlink>
        <a:srgbClr val="00ADDC"/>
      </a:hlink>
      <a:folHlink>
        <a:srgbClr val="7779CE"/>
      </a:folHlink>
    </a:clrScheme>
    <a:fontScheme name="Savings Estimator">
      <a:majorFont>
        <a:latin typeface="Bookman Old Style"/>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pageSetUpPr autoPageBreaks="0" fitToPage="1"/>
  </sheetPr>
  <dimension ref="B1:G16"/>
  <sheetViews>
    <sheetView showGridLines="0" tabSelected="1" zoomScaleNormal="100" workbookViewId="0"/>
  </sheetViews>
  <sheetFormatPr defaultRowHeight="30" customHeight="1" x14ac:dyDescent="0.2"/>
  <cols>
    <col min="1" max="1" width="2.69921875" customWidth="1"/>
    <col min="2" max="2" width="25.69921875" customWidth="1"/>
    <col min="3" max="7" width="11.69921875" customWidth="1"/>
    <col min="8" max="8" width="2.69921875" customWidth="1"/>
  </cols>
  <sheetData>
    <row r="1" spans="2:7" ht="80.099999999999994" customHeight="1" thickBot="1" x14ac:dyDescent="0.25">
      <c r="B1" s="20" t="s">
        <v>17</v>
      </c>
      <c r="C1" s="20"/>
      <c r="D1" s="20"/>
      <c r="E1" s="20"/>
      <c r="F1" s="20"/>
      <c r="G1" s="20"/>
    </row>
    <row r="2" spans="2:7" ht="30" customHeight="1" thickTop="1" x14ac:dyDescent="0.25">
      <c r="B2" s="2" t="s">
        <v>8</v>
      </c>
      <c r="C2" s="21" t="s">
        <v>9</v>
      </c>
      <c r="D2" s="21"/>
      <c r="E2" s="21" t="s">
        <v>14</v>
      </c>
      <c r="F2" s="21"/>
    </row>
    <row r="3" spans="2:7" ht="30" customHeight="1" thickBot="1" x14ac:dyDescent="0.25">
      <c r="B3" s="11">
        <f ca="1">TODAY()-120</f>
        <v>44752</v>
      </c>
      <c r="C3" s="22">
        <f ca="1">DateSavingsBegin+180</f>
        <v>44932</v>
      </c>
      <c r="D3" s="22"/>
      <c r="E3" s="23" t="s">
        <v>24</v>
      </c>
      <c r="F3" s="23"/>
      <c r="G3" s="12"/>
    </row>
    <row r="4" spans="2:7" ht="45" customHeight="1" thickTop="1" x14ac:dyDescent="0.2">
      <c r="B4" s="3" t="s">
        <v>11</v>
      </c>
      <c r="C4" s="18">
        <v>6000</v>
      </c>
      <c r="D4" s="18"/>
      <c r="E4" s="14" t="s">
        <v>23</v>
      </c>
      <c r="F4" s="14"/>
      <c r="G4" s="14"/>
    </row>
    <row r="5" spans="2:7" ht="45" customHeight="1" thickBot="1" x14ac:dyDescent="0.25">
      <c r="B5" s="13" t="s">
        <v>16</v>
      </c>
      <c r="C5" s="15">
        <v>300</v>
      </c>
      <c r="D5" s="15"/>
      <c r="E5" s="14"/>
      <c r="F5" s="14"/>
      <c r="G5" s="14"/>
    </row>
    <row r="6" spans="2:7" ht="68.099999999999994" customHeight="1" thickTop="1" thickBot="1" x14ac:dyDescent="0.25">
      <c r="B6" s="13" t="s">
        <v>25</v>
      </c>
      <c r="C6" s="15">
        <f>IFERROR(EventCost-AmountSaved, "")</f>
        <v>5700</v>
      </c>
      <c r="D6" s="15"/>
      <c r="E6" s="14"/>
      <c r="F6" s="14"/>
      <c r="G6" s="14"/>
    </row>
    <row r="7" spans="2:7" ht="35.1" customHeight="1" thickTop="1" x14ac:dyDescent="0.2">
      <c r="B7" s="19" t="str">
        <f ca="1">IFERROR(IF(SavingsPlanInfo&gt;0,"If I save "&amp;TEXT(SavingsPlanInfo,"$#,##0 ")&amp;PROPER(SavingFrequency)&amp;", as of "&amp;TEXT(TODAY(),"mm.dd.yy"&amp;":"),"Date of Event is Too Close for a "&amp;PROPER(SavingFrequency)&amp;" Savings Plan"), "")</f>
        <v>If I save $1,140 Monthly, as of 11.07.22:</v>
      </c>
      <c r="C7" s="19"/>
      <c r="D7" s="19"/>
      <c r="E7" s="14"/>
      <c r="F7" s="14"/>
      <c r="G7" s="14"/>
    </row>
    <row r="8" spans="2:7" ht="35.1" customHeight="1" x14ac:dyDescent="0.2">
      <c r="B8" s="1" t="s">
        <v>18</v>
      </c>
      <c r="C8" s="16">
        <f ca="1" xml:space="preserve"> IFERROR(IF(SavingsPlanInfo&gt;0,IF(TODAY()&gt;DateSavingsBegin,(TODAY()-DateSavingsBegin)*DailySavings,0)+AmountSaved,AmountSaved), "")</f>
        <v>4100</v>
      </c>
      <c r="D8" s="16"/>
      <c r="E8" s="14"/>
      <c r="F8" s="14"/>
      <c r="G8" s="14"/>
    </row>
    <row r="9" spans="2:7" ht="35.1" customHeight="1" x14ac:dyDescent="0.2">
      <c r="B9" s="4" t="s">
        <v>19</v>
      </c>
      <c r="C9" s="17">
        <f ca="1">IFERROR(MAX(0,EventCost-SavingsToDate), "")</f>
        <v>1900</v>
      </c>
      <c r="D9" s="17"/>
      <c r="E9" s="14"/>
      <c r="F9" s="14"/>
      <c r="G9" s="14"/>
    </row>
    <row r="10" spans="2:7" ht="15" customHeight="1" thickBot="1" x14ac:dyDescent="0.25">
      <c r="B10" s="10"/>
      <c r="C10" s="10"/>
      <c r="D10" s="10"/>
      <c r="E10" s="10"/>
      <c r="F10" s="10"/>
      <c r="G10" s="10"/>
    </row>
    <row r="11" spans="2:7" ht="45" customHeight="1" thickTop="1" x14ac:dyDescent="0.2">
      <c r="B11" s="3" t="s">
        <v>13</v>
      </c>
    </row>
    <row r="12" spans="2:7" ht="20.100000000000001" customHeight="1" thickBot="1" x14ac:dyDescent="0.25">
      <c r="B12" s="5" t="s">
        <v>12</v>
      </c>
      <c r="C12" s="7" t="s">
        <v>6</v>
      </c>
      <c r="D12" s="7" t="s">
        <v>3</v>
      </c>
      <c r="E12" s="7" t="s">
        <v>22</v>
      </c>
      <c r="F12" s="7" t="s">
        <v>4</v>
      </c>
      <c r="G12" s="7" t="s">
        <v>15</v>
      </c>
    </row>
    <row r="13" spans="2:7" ht="39.950000000000003" customHeight="1" thickTop="1" thickBot="1" x14ac:dyDescent="0.25">
      <c r="B13" s="6" t="s">
        <v>21</v>
      </c>
      <c r="C13" s="8">
        <f ca="1">IFERROR(MIN(Goal,IF(DaysUntilEvent="",0,Goal/DaysUntilEvent)), "")</f>
        <v>31.666666666666668</v>
      </c>
      <c r="D13" s="8">
        <f ca="1">IFERROR(MIN(Goal,IF(WeeksUntilEvent="",0,IF(ROUNDUP(WeeksUntilEvent,0)=0,0,Goal/WeeksUntilEvent))), "")</f>
        <v>221.66666666666666</v>
      </c>
      <c r="E13" s="8">
        <f ca="1">IFERROR(IF(OR(BiWeeksUntilEvent=0,BiWeeksUntilEvent=""),0,MIN(Goal,IF(D13="",0,Goal/BiWeeksUntilEvent))), "")</f>
        <v>475</v>
      </c>
      <c r="F13" s="8">
        <f ca="1">IFERROR(MIN(Goal,IF(Goal="",0,IF(OR(MonthsUntilEvent=0,MonthsUntilEvent=""),0,Goal/MonthsUntilEvent))), "")</f>
        <v>1140</v>
      </c>
      <c r="G13" s="8">
        <f ca="1">IFERROR(IF(OR(Goal="",Goal=0),0,IF(OR(YearsUntilEvent=0,YearsUntilEvent=""),0,Goal/YearsUntilEvent)), "")</f>
        <v>0</v>
      </c>
    </row>
    <row r="14" spans="2:7" ht="20.100000000000001" customHeight="1" thickTop="1" thickBot="1" x14ac:dyDescent="0.25">
      <c r="B14" s="5" t="s">
        <v>10</v>
      </c>
      <c r="C14" s="7" t="s">
        <v>0</v>
      </c>
      <c r="D14" s="7" t="s">
        <v>5</v>
      </c>
      <c r="E14" s="7" t="s">
        <v>7</v>
      </c>
      <c r="F14" s="7" t="s">
        <v>1</v>
      </c>
      <c r="G14" s="7" t="s">
        <v>2</v>
      </c>
    </row>
    <row r="15" spans="2:7" ht="39.950000000000003" customHeight="1" thickTop="1" thickBot="1" x14ac:dyDescent="0.25">
      <c r="B15" s="6" t="s">
        <v>20</v>
      </c>
      <c r="C15" s="9">
        <f ca="1">IFERROR(IF(DateSavingsBegin&lt;&gt;"",DATEDIF(DateSavingsBegin,EventDate,"D"),""), "")</f>
        <v>180</v>
      </c>
      <c r="D15" s="9">
        <f ca="1">IFERROR(IF(DaysUntilEvent&lt;&gt;"",DaysUntilEvent/7,""), "")</f>
        <v>25.714285714285715</v>
      </c>
      <c r="E15" s="9">
        <f ca="1">IFERROR(IF(OR(WeeksUntilEvent=0,WeeksUntilEvent=""),0,ROUNDDOWN(WeeksUntilEvent/2,0)), "")</f>
        <v>12</v>
      </c>
      <c r="F15" s="9">
        <f ca="1">IFERROR(IF(DateSavingsBegin&lt;&gt;"",DATEDIF(DateSavingsBegin,EventDate,"M"),""), "")</f>
        <v>5</v>
      </c>
      <c r="G15" s="9">
        <f ca="1">IFERROR(IF(DateSavingsBegin&lt;&gt;"",DATEDIF(DateSavingsBegin,EventDate,"Y"),""), "")</f>
        <v>0</v>
      </c>
    </row>
    <row r="16" spans="2:7" ht="30" customHeight="1" thickTop="1" x14ac:dyDescent="0.2"/>
  </sheetData>
  <sheetProtection formatColumns="0" formatRows="0" selectLockedCells="1"/>
  <mergeCells count="12">
    <mergeCell ref="B1:G1"/>
    <mergeCell ref="C2:D2"/>
    <mergeCell ref="C3:D3"/>
    <mergeCell ref="E3:F3"/>
    <mergeCell ref="E2:F2"/>
    <mergeCell ref="E4:G9"/>
    <mergeCell ref="C5:D5"/>
    <mergeCell ref="C8:D8"/>
    <mergeCell ref="C9:D9"/>
    <mergeCell ref="C6:D6"/>
    <mergeCell ref="C4:D4"/>
    <mergeCell ref="B7:D7"/>
  </mergeCells>
  <dataValidations xWindow="216" yWindow="376" count="24">
    <dataValidation type="date" errorStyle="information" operator="lessThan" allowBlank="1" showInputMessage="1" showErrorMessage="1" errorTitle="Savings Start Date" error="Savings Start Date should be before the Finish Savings Date." prompt="Enter Saving Start Date in the format Month/Day/Year in this cell" sqref="B3">
      <formula1>C3</formula1>
    </dataValidation>
    <dataValidation allowBlank="1" showInputMessage="1" showErrorMessage="1" prompt="Create a Savings Estimator in this workbook. Enter Saving Start &amp; End dates, Trip Cost &amp; Prior Savings. Saved &amp; Need to save amounts are automatically calculated in cells C8 &amp; C9" sqref="A1"/>
    <dataValidation allowBlank="1" showInputMessage="1" showErrorMessage="1" prompt="Title of this worksheet is in this cell. Enter Saving Start and End dates in cells B3 through C3. Select Saving period in cell E3. Enter other Saving details in cells B4 through D5" sqref="B1:G1"/>
    <dataValidation allowBlank="1" showInputMessage="1" showErrorMessage="1" prompt="Enter Saving Start Date in cell below" sqref="B2"/>
    <dataValidation type="date" errorStyle="information" operator="greaterThan" allowBlank="1" showInputMessage="1" showErrorMessage="1" errorTitle="Finish Savings Date" error="Finish Savings Date should be after the Start Savings Date." prompt="Enter Saving End Date in cell below" sqref="C2:D2">
      <formula1>B2</formula1>
    </dataValidation>
    <dataValidation allowBlank="1" showInputMessage="1" showErrorMessage="1" prompt="Enter Saving End Date in the format Month/Day/Year in this cell" sqref="C3:D3"/>
    <dataValidation allowBlank="1" showInputMessage="1" showErrorMessage="1" prompt="Select Saving period in cell below" sqref="E2:F2"/>
    <dataValidation type="list" errorStyle="warning" allowBlank="1" showInputMessage="1" showErrorMessage="1" error="Select Saving period from the list. Select CANCEL, then press ALT+DOWN ARROW for options, then DOWN ARROW and ENTER to make selection" prompt="Select Saving period in this cell. Press ALT+DOWN ARROW for options, then DOWN ARROW and ENTER to make selection" sqref="E3:F3">
      <formula1>"WEEKLY,BI-WEEKLY,MONTHLY,YEARLY"</formula1>
    </dataValidation>
    <dataValidation allowBlank="1" showInputMessage="1" showErrorMessage="1" prompt="Enter Trip Cost in cell at right" sqref="B4"/>
    <dataValidation allowBlank="1" showInputMessage="1" showErrorMessage="1" prompt="Enter Trip Cost in this cell" sqref="C4:D4"/>
    <dataValidation allowBlank="1" showInputMessage="1" showErrorMessage="1" prompt="Enter Prior Savings in cell at right" sqref="B5"/>
    <dataValidation allowBlank="1" showInputMessage="1" showErrorMessage="1" prompt="Enter Prior Savings in this cell" sqref="C5:D5"/>
    <dataValidation allowBlank="1" showInputMessage="1" showErrorMessage="1" prompt="Current Savings Goal is automatically calculated in cell at right" sqref="B6"/>
    <dataValidation allowBlank="1" showInputMessage="1" showErrorMessage="1" prompt="Current Savings Goal is automatically calculated in this cell" sqref="C6:D6"/>
    <dataValidation allowBlank="1" showInputMessage="1" showErrorMessage="1" prompt="Instruction is automatically updated in this cell and Pie chart in cell at right" sqref="B7:D7"/>
    <dataValidation allowBlank="1" showInputMessage="1" showErrorMessage="1" prompt="Amount saved is automatically updated in cell at right" sqref="B8"/>
    <dataValidation allowBlank="1" showInputMessage="1" showErrorMessage="1" prompt="Amount saved is automatically updated in this cell" sqref="C8:D8"/>
    <dataValidation allowBlank="1" showInputMessage="1" showErrorMessage="1" prompt="Amount still need to be saved is automatically updated in cell at right" sqref="B9"/>
    <dataValidation allowBlank="1" showInputMessage="1" showErrorMessage="1" prompt="Amount still need to be saved is automatically updated in this cell and Savings Plan is automatically updated in cells B17 through G21" sqref="C9:D9"/>
    <dataValidation allowBlank="1" showInputMessage="1" showErrorMessage="1" prompt="Saving Plan Details are automatically updated in cells B17 through G21" sqref="B11"/>
    <dataValidation allowBlank="1" showInputMessage="1" showErrorMessage="1" prompt="Savings Intervals are in cells at right, from column C through G" sqref="B12"/>
    <dataValidation allowBlank="1" showInputMessage="1" showErrorMessage="1" prompt="Amount to save is automatically updated for each Savings Internval in cells at right" sqref="B13"/>
    <dataValidation allowBlank="1" showInputMessage="1" showErrorMessage="1" prompt="Time Intervals are in cells at right, from column C through G" sqref="B14"/>
    <dataValidation allowBlank="1" showInputMessage="1" showErrorMessage="1" prompt="Time until goal is reached is automatically updated for each Time Interval in cells at right" sqref="B15"/>
  </dataValidations>
  <printOptions horizontalCentered="1"/>
  <pageMargins left="0.7" right="0.7" top="0.75" bottom="0.75" header="0.3" footer="0.3"/>
  <pageSetup scale="84" orientation="landscape" r:id="rId1"/>
  <headerFooter differentFirst="1">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Savings Estimator</vt:lpstr>
      <vt:lpstr>AmountSaved</vt:lpstr>
      <vt:lpstr>AnnualSavings</vt:lpstr>
      <vt:lpstr>BiWeeklySavings</vt:lpstr>
      <vt:lpstr>BiWeeksUntilEvent</vt:lpstr>
      <vt:lpstr>ColumnTitleRegion1..E3</vt:lpstr>
      <vt:lpstr>DailySavings</vt:lpstr>
      <vt:lpstr>DateSavingsBegin</vt:lpstr>
      <vt:lpstr>DaysUntilEvent</vt:lpstr>
      <vt:lpstr>EventCost</vt:lpstr>
      <vt:lpstr>EventDate</vt:lpstr>
      <vt:lpstr>Goal</vt:lpstr>
      <vt:lpstr>MonthlySavings</vt:lpstr>
      <vt:lpstr>MonthsUntilEvent</vt:lpstr>
      <vt:lpstr>RowTitleRegion1..C6</vt:lpstr>
      <vt:lpstr>RowTitleRegion2..C9</vt:lpstr>
      <vt:lpstr>SavingFrequency</vt:lpstr>
      <vt:lpstr>SavingsToDate</vt:lpstr>
      <vt:lpstr>TitleRegion1..G13</vt:lpstr>
      <vt:lpstr>TitleRegion2..G15</vt:lpstr>
      <vt:lpstr>WeeklySavings</vt:lpstr>
      <vt:lpstr>WeeksUntilEvent</vt:lpstr>
      <vt:lpstr>YearsUntilEvent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2017-08-16T05:39:58Z</dcterms:created>
  <dcterms:modified xsi:type="dcterms:W3CDTF">2022-11-07T14:54:10Z</dcterms:modified>
  <cp:version/>
</cp:coreProperties>
</file>