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0490" windowHeight="7245"/>
  </bookViews>
  <sheets>
    <sheet name="Cash Flow" sheetId="1" r:id="rId1"/>
    <sheet name="Cash Flow Chart" sheetId="2" r:id="rId2"/>
  </sheets>
  <externalReferences>
    <externalReference r:id="rId3"/>
  </externalReferences>
  <definedNames>
    <definedName name="Cash_beginning">'Cash Flow'!$C$7</definedName>
    <definedName name="Cash_minimum">'Cash Flow'!$C$4</definedName>
    <definedName name="ColumnTitle1">[1]!Expense[[#Headers],[Date]]</definedName>
    <definedName name="Company_name">'Cash Flow'!$B$2</definedName>
    <definedName name="Mileage_Total">[1]!Expense[[#Totals],[Mileage]]</definedName>
    <definedName name="_xlnm.Print_Titles" localSheetId="0">'Cash Flow'!$6:$6</definedName>
    <definedName name="Reimbursement_Total">[1]!Expense[[#Totals],[Reimbursement]]</definedName>
    <definedName name="Start_date">'Cash Flow'!$C$3</definedName>
  </definedNames>
  <calcPr calcId="162913" concurrentCalc="0"/>
</workbook>
</file>

<file path=xl/calcChain.xml><?xml version="1.0" encoding="utf-8"?>
<calcChain xmlns="http://schemas.openxmlformats.org/spreadsheetml/2006/main">
  <c r="C3" i="1" l="1"/>
  <c r="P61" i="1"/>
  <c r="P60" i="1"/>
  <c r="P59" i="1"/>
  <c r="P58" i="1"/>
  <c r="P57" i="1"/>
  <c r="P56" i="1"/>
  <c r="C17" i="1"/>
  <c r="C53" i="1"/>
  <c r="D7" i="1"/>
  <c r="O52" i="1"/>
  <c r="N52" i="1"/>
  <c r="M52" i="1"/>
  <c r="L52" i="1"/>
  <c r="K52" i="1"/>
  <c r="J52" i="1"/>
  <c r="I52" i="1"/>
  <c r="H52" i="1"/>
  <c r="G52" i="1"/>
  <c r="E16" i="1"/>
  <c r="D16" i="1"/>
  <c r="D17" i="1"/>
  <c r="D37" i="2"/>
  <c r="E4" i="1"/>
  <c r="F4" i="1"/>
  <c r="G4" i="1"/>
  <c r="H4" i="1"/>
  <c r="I4" i="1"/>
  <c r="J4" i="1"/>
  <c r="K4" i="1"/>
  <c r="L4" i="1"/>
  <c r="M4" i="1"/>
  <c r="N4" i="1"/>
  <c r="O4" i="1"/>
  <c r="D4" i="1"/>
  <c r="P10" i="1"/>
  <c r="P11" i="1"/>
  <c r="P12" i="1"/>
  <c r="P13" i="1"/>
  <c r="P14" i="1"/>
  <c r="P15" i="1"/>
  <c r="P48" i="1"/>
  <c r="P49" i="1"/>
  <c r="P50" i="1"/>
  <c r="P47" i="1"/>
  <c r="P21" i="1"/>
  <c r="P22" i="1"/>
  <c r="P23" i="1"/>
  <c r="P24" i="1"/>
  <c r="P25" i="1"/>
  <c r="P26" i="1"/>
  <c r="P27" i="1"/>
  <c r="P28" i="1"/>
  <c r="P29" i="1"/>
  <c r="P30" i="1"/>
  <c r="P31" i="1"/>
  <c r="P32" i="1"/>
  <c r="P33" i="1"/>
  <c r="P34" i="1"/>
  <c r="P35" i="1"/>
  <c r="P36" i="1"/>
  <c r="P37" i="1"/>
  <c r="P38" i="1"/>
  <c r="P39" i="1"/>
  <c r="P40" i="1"/>
  <c r="P41" i="1"/>
  <c r="P42" i="1"/>
  <c r="P43" i="1"/>
  <c r="P44" i="1"/>
  <c r="P20" i="1"/>
  <c r="F16" i="1"/>
  <c r="G16" i="1"/>
  <c r="H16" i="1"/>
  <c r="I16" i="1"/>
  <c r="J16" i="1"/>
  <c r="K16" i="1"/>
  <c r="L16" i="1"/>
  <c r="M16" i="1"/>
  <c r="N16" i="1"/>
  <c r="O16" i="1"/>
  <c r="P51" i="1"/>
  <c r="D45" i="1"/>
  <c r="F45" i="1"/>
  <c r="K45" i="1"/>
  <c r="K53" i="1"/>
  <c r="L7" i="1"/>
  <c r="L17" i="1"/>
  <c r="E45" i="1"/>
  <c r="J45" i="1"/>
  <c r="J53" i="1"/>
  <c r="K7" i="1"/>
  <c r="K17" i="1"/>
  <c r="N45" i="1"/>
  <c r="N53" i="1"/>
  <c r="O7" i="1"/>
  <c r="O17" i="1"/>
  <c r="I45" i="1"/>
  <c r="I53" i="1"/>
  <c r="J7" i="1"/>
  <c r="J17" i="1"/>
  <c r="O45" i="1"/>
  <c r="O53" i="1"/>
  <c r="H45" i="1"/>
  <c r="H53" i="1"/>
  <c r="I7" i="1"/>
  <c r="I17" i="1"/>
  <c r="L45" i="1"/>
  <c r="L53" i="1"/>
  <c r="M7" i="1"/>
  <c r="M17" i="1"/>
  <c r="M45" i="1"/>
  <c r="M53" i="1"/>
  <c r="N7" i="1"/>
  <c r="N17" i="1"/>
  <c r="G45" i="1"/>
  <c r="P16" i="1"/>
  <c r="F53" i="1"/>
  <c r="G7" i="1"/>
  <c r="G17" i="1"/>
  <c r="F52" i="1"/>
  <c r="D53" i="1"/>
  <c r="E7" i="1"/>
  <c r="E17" i="1"/>
  <c r="D52" i="1"/>
  <c r="G53" i="1"/>
  <c r="H7" i="1"/>
  <c r="H17" i="1"/>
  <c r="E53" i="1"/>
  <c r="F7" i="1"/>
  <c r="F17" i="1"/>
  <c r="E52" i="1"/>
  <c r="P45" i="1"/>
  <c r="P52" i="1"/>
</calcChain>
</file>

<file path=xl/sharedStrings.xml><?xml version="1.0" encoding="utf-8"?>
<sst xmlns="http://schemas.openxmlformats.org/spreadsheetml/2006/main" count="128" uniqueCount="69">
  <si>
    <t>CASH RECEIPTS</t>
  </si>
  <si>
    <t>CASH PAID OUT</t>
  </si>
  <si>
    <t>Advertising</t>
  </si>
  <si>
    <t>Utilities</t>
  </si>
  <si>
    <t>Miscellaneous</t>
  </si>
  <si>
    <t>SUBTOTAL</t>
  </si>
  <si>
    <t>Loan principal payment</t>
  </si>
  <si>
    <t>Other startup costs</t>
  </si>
  <si>
    <t>TOTAL CASH PAID OUT</t>
  </si>
  <si>
    <t>Depreciation</t>
  </si>
  <si>
    <t>Starting date</t>
  </si>
  <si>
    <t>Loan proceeds</t>
  </si>
  <si>
    <t>Owner contributions</t>
  </si>
  <si>
    <t>Purchases for resale</t>
  </si>
  <si>
    <t>Small Business Cash Flow Projection</t>
  </si>
  <si>
    <t>Interest, other income</t>
  </si>
  <si>
    <t>Returns and allowances</t>
  </si>
  <si>
    <t>Commissions and fees</t>
  </si>
  <si>
    <t>Contract labor</t>
  </si>
  <si>
    <t>Employee benefit programs</t>
  </si>
  <si>
    <t>Insurance (other than health)</t>
  </si>
  <si>
    <t>Mortgage interest</t>
  </si>
  <si>
    <t>Other interest expense</t>
  </si>
  <si>
    <t>Office expense</t>
  </si>
  <si>
    <t>Pension and profit-sharing plan</t>
  </si>
  <si>
    <t>Repairs and maintenance</t>
  </si>
  <si>
    <t>Supplies (not in COGS)</t>
  </si>
  <si>
    <t>Taxes and licenses</t>
  </si>
  <si>
    <t>Travel</t>
  </si>
  <si>
    <t>Interest expense</t>
  </si>
  <si>
    <t>Other expenses</t>
  </si>
  <si>
    <t>OTHER OPERATING DATA</t>
  </si>
  <si>
    <t>Beginning</t>
  </si>
  <si>
    <t>Bad debt balance</t>
  </si>
  <si>
    <t>Inventory on hand</t>
  </si>
  <si>
    <t>Sales volume (dollars)</t>
  </si>
  <si>
    <t>Cash balance alert minimum</t>
  </si>
  <si>
    <t>Total</t>
  </si>
  <si>
    <t>Wages (less emp. credits)</t>
  </si>
  <si>
    <t>Rent or lease</t>
  </si>
  <si>
    <t>Rent or lease: vehicles, equipment</t>
  </si>
  <si>
    <t>To reserve and/or escrow</t>
  </si>
  <si>
    <t>Owners' withdrawal</t>
  </si>
  <si>
    <t>Capital purchases</t>
  </si>
  <si>
    <t>TOTAL CASH RECEIPTS</t>
  </si>
  <si>
    <t>Cash on hand (beginning of month)</t>
  </si>
  <si>
    <t>Materials and supplies (in COGS)</t>
  </si>
  <si>
    <t>Meals and entertainment</t>
  </si>
  <si>
    <t>Cash sales</t>
  </si>
  <si>
    <t>Collections on accounts receivable</t>
  </si>
  <si>
    <t>Total cash available</t>
  </si>
  <si>
    <t>Cash on hand (end of month)</t>
  </si>
  <si>
    <t>Accounts receivable balance</t>
  </si>
  <si>
    <t>Accounts payable balance</t>
  </si>
  <si>
    <t>Company Name</t>
  </si>
  <si>
    <t>Jan-18</t>
  </si>
  <si>
    <t>Feb-18</t>
  </si>
  <si>
    <t>Mar-18</t>
  </si>
  <si>
    <t>Apr-18</t>
  </si>
  <si>
    <t>May-18</t>
  </si>
  <si>
    <t>Jun-18</t>
  </si>
  <si>
    <t>Jul-18</t>
  </si>
  <si>
    <t>Aug-18</t>
  </si>
  <si>
    <t>Sep-18</t>
  </si>
  <si>
    <t>Oct-18</t>
  </si>
  <si>
    <t>Nov-18</t>
  </si>
  <si>
    <t>Dec-18</t>
  </si>
  <si>
    <t xml:space="preserve"> </t>
  </si>
  <si>
    <t>Combination chart showing Cash on Hand Minimum Alert and Cash Flow Projection is in this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</si>
</sst>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0.00_);_(&quot;$&quot;* \(#,##0.00\);_(&quot;$&quot;* &quot;-&quot;??_);_(@_)"/>
    <numFmt numFmtId="165" formatCode="mmmm"/>
    <numFmt numFmtId="166" formatCode="_(&quot;$&quot;* #,##0_);_(&quot;$&quot;* \(#,##0\);_(&quot;$&quot;* &quot;-&quot;??_);_(@_)"/>
  </numFmts>
  <fonts count="16" x14ac:knownFonts="1">
    <font>
      <sz val="8"/>
      <name val="Arial"/>
    </font>
    <font>
      <sz val="10"/>
      <name val="Arial"/>
      <family val="2"/>
    </font>
    <font>
      <sz val="8"/>
      <name val="Arial"/>
      <family val="2"/>
    </font>
    <font>
      <sz val="8"/>
      <name val="Arial"/>
      <family val="2"/>
      <scheme val="minor"/>
    </font>
    <font>
      <sz val="10"/>
      <color indexed="8"/>
      <name val="Arial"/>
      <family val="2"/>
      <scheme val="minor"/>
    </font>
    <font>
      <b/>
      <sz val="10"/>
      <name val="Arial"/>
      <family val="2"/>
      <scheme val="minor"/>
    </font>
    <font>
      <b/>
      <sz val="8"/>
      <name val="Arial"/>
      <family val="2"/>
      <scheme val="minor"/>
    </font>
    <font>
      <sz val="10"/>
      <name val="Arial"/>
      <family val="2"/>
      <scheme val="minor"/>
    </font>
    <font>
      <sz val="8"/>
      <color theme="0"/>
      <name val="Arial"/>
      <family val="2"/>
      <scheme val="minor"/>
    </font>
    <font>
      <b/>
      <sz val="14"/>
      <color theme="1" tint="0.249977111117893"/>
      <name val="Arial"/>
      <family val="2"/>
      <scheme val="major"/>
    </font>
    <font>
      <b/>
      <sz val="8"/>
      <color theme="0"/>
      <name val="Arial"/>
      <family val="2"/>
      <scheme val="minor"/>
    </font>
    <font>
      <b/>
      <sz val="8"/>
      <color theme="0" tint="-0.249977111117893"/>
      <name val="Arial"/>
      <family val="2"/>
      <scheme val="minor"/>
    </font>
    <font>
      <sz val="8"/>
      <color theme="0" tint="-0.249977111117893"/>
      <name val="Arial"/>
      <family val="2"/>
      <scheme val="minor"/>
    </font>
    <font>
      <b/>
      <sz val="8"/>
      <color theme="1"/>
      <name val="Arial"/>
      <family val="2"/>
      <scheme val="minor"/>
    </font>
    <font>
      <sz val="11"/>
      <name val="Arial"/>
      <family val="2"/>
    </font>
    <font>
      <u/>
      <sz val="11"/>
      <color theme="10"/>
      <name val="Arial"/>
      <family val="2"/>
    </font>
  </fonts>
  <fills count="7">
    <fill>
      <patternFill patternType="none"/>
    </fill>
    <fill>
      <patternFill patternType="gray125"/>
    </fill>
    <fill>
      <patternFill patternType="lightUp">
        <bgColor indexed="22"/>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23"/>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auto="1"/>
      </bottom>
      <diagonal/>
    </border>
  </borders>
  <cellStyleXfs count="4">
    <xf numFmtId="0" fontId="0" fillId="0" borderId="0">
      <alignment wrapText="1"/>
    </xf>
    <xf numFmtId="164" fontId="1" fillId="0" borderId="0" applyFont="0" applyFill="0" applyBorder="0" applyAlignment="0" applyProtection="0"/>
    <xf numFmtId="0" fontId="14" fillId="0" borderId="0">
      <alignment wrapText="1"/>
    </xf>
    <xf numFmtId="0" fontId="15" fillId="0" borderId="0" applyNumberFormat="0" applyFill="0" applyBorder="0" applyAlignment="0" applyProtection="0">
      <alignment wrapText="1"/>
    </xf>
  </cellStyleXfs>
  <cellXfs count="75">
    <xf numFmtId="0" fontId="0" fillId="0" borderId="0" xfId="0">
      <alignment wrapText="1"/>
    </xf>
    <xf numFmtId="0" fontId="3" fillId="0" borderId="0" xfId="0" applyFont="1" applyAlignment="1"/>
    <xf numFmtId="0" fontId="4" fillId="0" borderId="0" xfId="0" applyFont="1" applyFill="1" applyProtection="1">
      <alignment wrapText="1"/>
    </xf>
    <xf numFmtId="17" fontId="3" fillId="0" borderId="1" xfId="0" applyNumberFormat="1" applyFont="1" applyBorder="1" applyAlignment="1" applyProtection="1">
      <alignment horizontal="right" wrapText="1"/>
      <protection locked="0"/>
    </xf>
    <xf numFmtId="3" fontId="3" fillId="0" borderId="9" xfId="0" applyNumberFormat="1" applyFont="1" applyBorder="1" applyProtection="1">
      <alignment wrapText="1"/>
      <protection locked="0"/>
    </xf>
    <xf numFmtId="0" fontId="5" fillId="0" borderId="0" xfId="0" applyFont="1" applyBorder="1" applyAlignment="1"/>
    <xf numFmtId="0" fontId="3" fillId="0" borderId="0" xfId="0" applyFont="1" applyBorder="1" applyAlignment="1"/>
    <xf numFmtId="0" fontId="6" fillId="0" borderId="0" xfId="0" applyFont="1" applyBorder="1" applyAlignment="1">
      <alignment wrapText="1"/>
    </xf>
    <xf numFmtId="0" fontId="3" fillId="0" borderId="0" xfId="0" applyFont="1" applyBorder="1">
      <alignment wrapText="1"/>
    </xf>
    <xf numFmtId="0" fontId="6" fillId="0" borderId="3" xfId="0" applyFont="1" applyBorder="1" applyAlignment="1">
      <alignment wrapText="1"/>
    </xf>
    <xf numFmtId="3" fontId="3" fillId="2" borderId="10" xfId="0" applyNumberFormat="1" applyFont="1" applyFill="1" applyBorder="1">
      <alignment wrapText="1"/>
    </xf>
    <xf numFmtId="0" fontId="3" fillId="0" borderId="0" xfId="0" applyFont="1">
      <alignment wrapText="1"/>
    </xf>
    <xf numFmtId="3" fontId="3" fillId="0" borderId="4" xfId="0" applyNumberFormat="1" applyFont="1" applyBorder="1">
      <alignment wrapText="1"/>
    </xf>
    <xf numFmtId="3" fontId="3" fillId="0" borderId="1" xfId="0" applyNumberFormat="1" applyFont="1" applyBorder="1" applyProtection="1">
      <alignment wrapText="1"/>
      <protection locked="0"/>
    </xf>
    <xf numFmtId="3" fontId="3" fillId="0" borderId="7" xfId="0" applyNumberFormat="1" applyFont="1" applyBorder="1">
      <alignment wrapText="1"/>
    </xf>
    <xf numFmtId="0" fontId="6" fillId="0" borderId="7" xfId="0" applyFont="1" applyBorder="1" applyAlignment="1">
      <alignment wrapText="1"/>
    </xf>
    <xf numFmtId="0" fontId="3" fillId="0" borderId="7" xfId="0" applyFont="1" applyBorder="1">
      <alignment wrapText="1"/>
    </xf>
    <xf numFmtId="0" fontId="3" fillId="0" borderId="0" xfId="0" applyFont="1" applyAlignment="1">
      <alignment wrapText="1"/>
    </xf>
    <xf numFmtId="0" fontId="7" fillId="0" borderId="0" xfId="0" applyFont="1" applyFill="1" applyProtection="1">
      <alignment wrapText="1"/>
    </xf>
    <xf numFmtId="3" fontId="8" fillId="0" borderId="0" xfId="0" applyNumberFormat="1" applyFont="1" applyAlignment="1"/>
    <xf numFmtId="3" fontId="3" fillId="3" borderId="10" xfId="0" applyNumberFormat="1" applyFont="1" applyFill="1" applyBorder="1">
      <alignment wrapText="1"/>
    </xf>
    <xf numFmtId="3" fontId="3" fillId="3" borderId="3" xfId="0" applyNumberFormat="1" applyFont="1" applyFill="1" applyBorder="1">
      <alignment wrapText="1"/>
    </xf>
    <xf numFmtId="166" fontId="5" fillId="0" borderId="0" xfId="1" applyNumberFormat="1" applyFont="1"/>
    <xf numFmtId="3" fontId="3" fillId="0" borderId="0" xfId="0" applyNumberFormat="1" applyFont="1">
      <alignment wrapText="1"/>
    </xf>
    <xf numFmtId="0" fontId="6" fillId="0" borderId="4" xfId="0" applyFont="1" applyBorder="1" applyAlignment="1">
      <alignment wrapText="1"/>
    </xf>
    <xf numFmtId="0" fontId="10" fillId="4" borderId="2" xfId="0" applyFont="1" applyFill="1" applyBorder="1" applyAlignment="1">
      <alignment wrapText="1"/>
    </xf>
    <xf numFmtId="0" fontId="3" fillId="0" borderId="5" xfId="0" applyFont="1" applyFill="1" applyBorder="1" applyProtection="1">
      <alignment wrapText="1"/>
    </xf>
    <xf numFmtId="3" fontId="3" fillId="3" borderId="8" xfId="0" applyNumberFormat="1" applyFont="1" applyFill="1" applyBorder="1">
      <alignment wrapText="1"/>
    </xf>
    <xf numFmtId="0" fontId="8" fillId="4" borderId="2" xfId="0" applyNumberFormat="1" applyFont="1" applyFill="1" applyBorder="1">
      <alignment wrapText="1"/>
    </xf>
    <xf numFmtId="17" fontId="8" fillId="4" borderId="2" xfId="0" applyNumberFormat="1" applyFont="1" applyFill="1" applyBorder="1">
      <alignment wrapText="1"/>
    </xf>
    <xf numFmtId="3" fontId="3" fillId="2" borderId="11" xfId="0" applyNumberFormat="1" applyFont="1" applyFill="1" applyBorder="1">
      <alignment wrapText="1"/>
    </xf>
    <xf numFmtId="3" fontId="3" fillId="0" borderId="0" xfId="0" applyNumberFormat="1" applyFont="1" applyBorder="1">
      <alignment wrapText="1"/>
    </xf>
    <xf numFmtId="3" fontId="3" fillId="0" borderId="12" xfId="0" applyNumberFormat="1" applyFont="1" applyBorder="1" applyProtection="1">
      <alignment wrapText="1"/>
      <protection locked="0"/>
    </xf>
    <xf numFmtId="0" fontId="3" fillId="0" borderId="13" xfId="0" applyNumberFormat="1" applyFont="1" applyFill="1" applyBorder="1" applyAlignment="1"/>
    <xf numFmtId="0" fontId="3" fillId="0" borderId="13" xfId="0" applyFont="1" applyBorder="1" applyAlignment="1">
      <alignment wrapText="1"/>
    </xf>
    <xf numFmtId="0" fontId="3" fillId="0" borderId="5" xfId="0" applyNumberFormat="1" applyFont="1" applyFill="1" applyBorder="1" applyAlignment="1"/>
    <xf numFmtId="0" fontId="3" fillId="0" borderId="5" xfId="0" applyFont="1" applyBorder="1" applyAlignment="1">
      <alignment wrapText="1"/>
    </xf>
    <xf numFmtId="0" fontId="3" fillId="0" borderId="6" xfId="0" applyFont="1" applyBorder="1" applyAlignment="1">
      <alignment wrapText="1"/>
    </xf>
    <xf numFmtId="3" fontId="3" fillId="5" borderId="8" xfId="0" applyNumberFormat="1" applyFont="1" applyFill="1" applyBorder="1" applyProtection="1">
      <alignment wrapText="1"/>
    </xf>
    <xf numFmtId="0" fontId="10" fillId="4" borderId="2" xfId="0" applyFont="1" applyFill="1" applyBorder="1" applyAlignment="1"/>
    <xf numFmtId="0" fontId="8" fillId="4" borderId="2" xfId="0" applyFont="1" applyFill="1" applyBorder="1">
      <alignment wrapText="1"/>
    </xf>
    <xf numFmtId="0" fontId="3" fillId="0" borderId="16" xfId="0" applyFont="1" applyBorder="1" applyAlignment="1">
      <alignment wrapText="1"/>
    </xf>
    <xf numFmtId="3" fontId="3" fillId="5" borderId="14" xfId="0" applyNumberFormat="1" applyFont="1" applyFill="1" applyBorder="1" applyProtection="1">
      <alignment wrapText="1"/>
    </xf>
    <xf numFmtId="0" fontId="3" fillId="0" borderId="17" xfId="0" applyFont="1" applyBorder="1" applyAlignment="1">
      <alignment wrapText="1"/>
    </xf>
    <xf numFmtId="3" fontId="3" fillId="0" borderId="18" xfId="0" applyNumberFormat="1" applyFont="1" applyBorder="1" applyProtection="1">
      <alignment wrapText="1"/>
      <protection locked="0"/>
    </xf>
    <xf numFmtId="3" fontId="3" fillId="5" borderId="15" xfId="0" applyNumberFormat="1" applyFont="1" applyFill="1" applyBorder="1" applyProtection="1">
      <alignment wrapText="1"/>
    </xf>
    <xf numFmtId="0" fontId="10" fillId="4" borderId="6" xfId="0" applyFont="1" applyFill="1" applyBorder="1" applyAlignment="1">
      <alignment horizontal="center" wrapText="1"/>
    </xf>
    <xf numFmtId="17" fontId="10" fillId="4" borderId="9" xfId="0" applyNumberFormat="1" applyFont="1" applyFill="1" applyBorder="1" applyAlignment="1">
      <alignment horizontal="center" wrapText="1"/>
    </xf>
    <xf numFmtId="165" fontId="10" fillId="4" borderId="8" xfId="0" applyNumberFormat="1" applyFont="1" applyFill="1" applyBorder="1" applyAlignment="1">
      <alignment horizontal="center" wrapText="1"/>
    </xf>
    <xf numFmtId="0" fontId="3" fillId="5" borderId="18" xfId="0" applyNumberFormat="1" applyFont="1" applyFill="1" applyBorder="1">
      <alignment wrapText="1"/>
    </xf>
    <xf numFmtId="0" fontId="3" fillId="5" borderId="9" xfId="0" applyNumberFormat="1" applyFont="1" applyFill="1" applyBorder="1">
      <alignment wrapText="1"/>
    </xf>
    <xf numFmtId="0" fontId="3" fillId="2" borderId="10" xfId="0" applyFont="1" applyFill="1" applyBorder="1">
      <alignment wrapText="1"/>
    </xf>
    <xf numFmtId="0" fontId="3" fillId="0" borderId="10" xfId="0" applyFont="1" applyBorder="1" applyProtection="1">
      <alignment wrapText="1"/>
      <protection locked="0"/>
    </xf>
    <xf numFmtId="3" fontId="3" fillId="3" borderId="11" xfId="0" applyNumberFormat="1" applyFont="1" applyFill="1" applyBorder="1">
      <alignment wrapText="1"/>
    </xf>
    <xf numFmtId="3" fontId="3" fillId="0" borderId="10" xfId="0" applyNumberFormat="1" applyFont="1" applyBorder="1" applyProtection="1">
      <alignment wrapText="1"/>
      <protection locked="0"/>
    </xf>
    <xf numFmtId="3" fontId="3" fillId="3" borderId="19" xfId="0" applyNumberFormat="1" applyFont="1" applyFill="1" applyBorder="1">
      <alignment wrapText="1"/>
    </xf>
    <xf numFmtId="3" fontId="3" fillId="2" borderId="20" xfId="0" applyNumberFormat="1" applyFont="1" applyFill="1" applyBorder="1">
      <alignment wrapText="1"/>
    </xf>
    <xf numFmtId="3" fontId="3" fillId="0" borderId="20" xfId="0" applyNumberFormat="1" applyFont="1" applyBorder="1">
      <alignment wrapText="1"/>
    </xf>
    <xf numFmtId="3" fontId="3" fillId="3" borderId="20" xfId="0" applyNumberFormat="1" applyFont="1" applyFill="1" applyBorder="1">
      <alignment wrapText="1"/>
    </xf>
    <xf numFmtId="0" fontId="3" fillId="0" borderId="21" xfId="0" applyFont="1" applyBorder="1" applyAlignment="1">
      <alignment wrapText="1"/>
    </xf>
    <xf numFmtId="0" fontId="11" fillId="2" borderId="11" xfId="0" applyNumberFormat="1" applyFont="1" applyFill="1" applyBorder="1">
      <alignment wrapText="1"/>
    </xf>
    <xf numFmtId="17" fontId="10" fillId="4" borderId="11" xfId="0" applyNumberFormat="1" applyFont="1" applyFill="1" applyBorder="1">
      <alignment wrapText="1"/>
    </xf>
    <xf numFmtId="0" fontId="10" fillId="4" borderId="11" xfId="0" applyNumberFormat="1" applyFont="1" applyFill="1" applyBorder="1">
      <alignment wrapText="1"/>
    </xf>
    <xf numFmtId="3" fontId="3" fillId="0" borderId="11" xfId="0" applyNumberFormat="1" applyFont="1" applyBorder="1">
      <alignment wrapText="1"/>
    </xf>
    <xf numFmtId="0" fontId="6" fillId="6" borderId="12" xfId="0" applyFont="1" applyFill="1" applyBorder="1" applyProtection="1">
      <alignment wrapText="1"/>
    </xf>
    <xf numFmtId="3" fontId="12" fillId="2" borderId="10" xfId="0" applyNumberFormat="1" applyFont="1" applyFill="1" applyBorder="1">
      <alignment wrapText="1"/>
    </xf>
    <xf numFmtId="0" fontId="6" fillId="6" borderId="12" xfId="0" applyFont="1" applyFill="1" applyBorder="1" applyAlignment="1">
      <alignment wrapText="1"/>
    </xf>
    <xf numFmtId="3" fontId="12" fillId="2" borderId="11" xfId="0" applyNumberFormat="1" applyFont="1" applyFill="1" applyBorder="1">
      <alignment wrapText="1"/>
    </xf>
    <xf numFmtId="0" fontId="13" fillId="6" borderId="0" xfId="0" applyNumberFormat="1" applyFont="1" applyFill="1" applyBorder="1" applyAlignment="1">
      <alignment wrapText="1"/>
    </xf>
    <xf numFmtId="0" fontId="6" fillId="6" borderId="21" xfId="0" applyFont="1" applyFill="1" applyBorder="1" applyAlignment="1">
      <alignment wrapText="1"/>
    </xf>
    <xf numFmtId="0" fontId="6" fillId="6" borderId="8" xfId="0" applyFont="1" applyFill="1" applyBorder="1" applyAlignment="1">
      <alignment wrapText="1"/>
    </xf>
    <xf numFmtId="3" fontId="3" fillId="2" borderId="22" xfId="0" applyNumberFormat="1" applyFont="1" applyFill="1" applyBorder="1">
      <alignment wrapText="1"/>
    </xf>
    <xf numFmtId="0" fontId="9" fillId="0" borderId="0" xfId="0" applyFont="1" applyFill="1" applyBorder="1" applyAlignment="1" applyProtection="1">
      <alignment horizontal="center" wrapText="1"/>
    </xf>
    <xf numFmtId="0" fontId="7" fillId="0" borderId="0" xfId="0" applyFont="1" applyFill="1" applyProtection="1">
      <alignment wrapText="1"/>
    </xf>
    <xf numFmtId="0" fontId="3" fillId="0" borderId="0" xfId="0" applyFont="1" applyAlignment="1">
      <alignment horizontal="center"/>
    </xf>
  </cellXfs>
  <cellStyles count="4">
    <cellStyle name="Currency" xfId="1" builtinId="4"/>
    <cellStyle name="Hyperlink 2" xfId="3"/>
    <cellStyle name="Normal" xfId="0" builtinId="0" customBuiltin="1"/>
    <cellStyle name="Normal 2" xfId="2"/>
  </cellStyles>
  <dxfs count="143">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numFmt numFmtId="3" formatCode="#,##0"/>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top style="thin">
          <color indexed="64"/>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top style="thin">
          <color indexed="64"/>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top style="thin">
          <color indexed="64"/>
        </top>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top style="thin">
          <color indexed="64"/>
        </top>
        <bottom/>
        <vertical/>
        <horizontal/>
      </border>
    </dxf>
    <dxf>
      <font>
        <b val="0"/>
        <i val="0"/>
        <strike val="0"/>
        <condense val="0"/>
        <extend val="0"/>
        <outline val="0"/>
        <shadow val="0"/>
        <u val="none"/>
        <vertAlign val="baseline"/>
        <sz val="8"/>
        <color theme="0" tint="-0.249977111117893"/>
        <name val="Arial"/>
        <scheme val="minor"/>
      </font>
      <numFmt numFmtId="3" formatCode="#,##0"/>
      <fill>
        <patternFill patternType="lightUp">
          <fgColor indexed="64"/>
          <bgColor indexed="22"/>
        </patternFill>
      </fill>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fill>
        <patternFill patternType="lightUp">
          <fgColor indexed="64"/>
          <bgColor indexed="22"/>
        </patternFill>
      </fill>
      <border diagonalUp="0" diagonalDown="0">
        <left style="thin">
          <color indexed="64"/>
        </left>
        <right/>
        <top style="thin">
          <color indexed="64"/>
        </top>
        <bottom/>
        <vertical/>
        <horizontal/>
      </border>
    </dxf>
    <dxf>
      <font>
        <b/>
        <i val="0"/>
        <strike val="0"/>
        <condense val="0"/>
        <extend val="0"/>
        <outline val="0"/>
        <shadow val="0"/>
        <u val="none"/>
        <vertAlign val="baseline"/>
        <sz val="8"/>
        <color auto="1"/>
        <name val="Arial"/>
        <scheme val="minor"/>
      </font>
      <fill>
        <patternFill patternType="solid">
          <fgColor indexed="64"/>
          <bgColor theme="0"/>
        </patternFill>
      </fill>
      <alignment horizontal="general" vertical="bottom"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8"/>
        <color auto="1"/>
        <name val="Arial"/>
        <scheme val="minor"/>
      </font>
      <alignment horizontal="general" vertical="bottom" textRotation="0" wrapText="1"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auto="1"/>
        </bottom>
      </border>
    </dxf>
    <dxf>
      <font>
        <b val="0"/>
        <i val="0"/>
        <strike val="0"/>
        <condense val="0"/>
        <extend val="0"/>
        <outline val="0"/>
        <shadow val="0"/>
        <u val="none"/>
        <vertAlign val="baseline"/>
        <sz val="8"/>
        <color auto="1"/>
        <name val="Arial"/>
        <scheme val="minor"/>
      </font>
    </dxf>
    <dxf>
      <font>
        <b/>
        <i val="0"/>
        <strike val="0"/>
        <condense val="0"/>
        <extend val="0"/>
        <outline val="0"/>
        <shadow val="0"/>
        <u val="none"/>
        <vertAlign val="baseline"/>
        <sz val="8"/>
        <color theme="0"/>
        <name val="Arial"/>
        <scheme val="minor"/>
      </font>
      <numFmt numFmtId="22" formatCode="mmm/yy"/>
      <fill>
        <patternFill patternType="solid">
          <fgColor indexed="64"/>
          <bgColor theme="1" tint="0.499984740745262"/>
        </patternFill>
      </fill>
    </dxf>
    <dxf>
      <font>
        <b val="0"/>
        <i val="0"/>
        <strike val="0"/>
        <condense val="0"/>
        <extend val="0"/>
        <outline val="0"/>
        <shadow val="0"/>
        <u val="none"/>
        <vertAlign val="baseline"/>
        <sz val="8"/>
        <color auto="1"/>
        <name val="Arial"/>
        <scheme val="minor"/>
      </font>
      <numFmt numFmtId="3" formatCode="#,##0"/>
      <fill>
        <patternFill patternType="solid">
          <fgColor indexed="64"/>
          <bgColor theme="0" tint="-0.249977111117893"/>
        </patternFill>
      </fill>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minor"/>
      </font>
      <protection locked="0" hidden="0"/>
    </dxf>
    <dxf>
      <border outline="0">
        <bottom style="thin">
          <color indexed="64"/>
        </bottom>
      </border>
    </dxf>
    <dxf>
      <font>
        <b val="0"/>
        <i val="0"/>
        <strike val="0"/>
        <condense val="0"/>
        <extend val="0"/>
        <outline val="0"/>
        <shadow val="0"/>
        <u val="none"/>
        <vertAlign val="baseline"/>
        <sz val="8"/>
        <color theme="0"/>
        <name val="Arial"/>
        <scheme val="minor"/>
      </font>
      <fill>
        <patternFill patternType="solid">
          <fgColor indexed="64"/>
          <bgColor theme="1" tint="0.499984740745262"/>
        </patternFill>
      </fill>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top/>
        <bottom style="thin">
          <color indexed="64"/>
        </bottom>
        <vertical/>
        <horizontal/>
      </border>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fill>
        <patternFill patternType="lightUp">
          <fgColor indexed="64"/>
          <bgColor indexed="2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minor"/>
      </font>
      <numFmt numFmtId="3" formatCode="#,##0"/>
      <fill>
        <patternFill patternType="lightUp">
          <fgColor indexed="64"/>
          <bgColor indexed="22"/>
        </patternFill>
      </fill>
      <border diagonalUp="0" diagonalDown="0">
        <left style="thin">
          <color indexed="64"/>
        </left>
        <right style="thin">
          <color indexed="64"/>
        </right>
        <top/>
        <bottom/>
        <vertical/>
        <horizontal/>
      </border>
    </dxf>
    <dxf>
      <font>
        <b/>
        <i val="0"/>
        <strike val="0"/>
        <condense val="0"/>
        <extend val="0"/>
        <outline val="0"/>
        <shadow val="0"/>
        <u val="none"/>
        <vertAlign val="baseline"/>
        <sz val="8"/>
        <color auto="1"/>
        <name val="Arial"/>
        <scheme val="minor"/>
      </font>
      <fill>
        <patternFill patternType="solid">
          <fgColor indexed="64"/>
          <bgColor theme="0"/>
        </patternFill>
      </fill>
      <alignment horizontal="general"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auto="1"/>
        <name val="Arial"/>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font>
        <b val="0"/>
        <i val="0"/>
        <strike val="0"/>
        <condense val="0"/>
        <extend val="0"/>
        <outline val="0"/>
        <shadow val="0"/>
        <u val="none"/>
        <vertAlign val="baseline"/>
        <sz val="8"/>
        <color auto="1"/>
        <name val="Arial"/>
        <scheme val="minor"/>
      </font>
      <protection locked="0" hidden="0"/>
    </dxf>
    <dxf>
      <border outline="0">
        <bottom style="thin">
          <color indexed="64"/>
        </bottom>
      </border>
    </dxf>
    <dxf>
      <font>
        <b val="0"/>
        <i val="0"/>
        <strike val="0"/>
        <condense val="0"/>
        <extend val="0"/>
        <outline val="0"/>
        <shadow val="0"/>
        <u val="none"/>
        <vertAlign val="baseline"/>
        <sz val="8"/>
        <color theme="0"/>
        <name val="Arial"/>
        <scheme val="minor"/>
      </font>
      <numFmt numFmtId="3" formatCode="#,##0"/>
      <fill>
        <patternFill patternType="solid">
          <fgColor indexed="64"/>
          <bgColor theme="1" tint="0.499984740745262"/>
        </patternFill>
      </fill>
    </dxf>
    <dxf>
      <font>
        <b val="0"/>
        <i val="0"/>
        <strike val="0"/>
        <condense val="0"/>
        <extend val="0"/>
        <outline val="0"/>
        <shadow val="0"/>
        <u val="none"/>
        <vertAlign val="baseline"/>
        <sz val="8"/>
        <color auto="1"/>
        <name val="Arial"/>
        <scheme val="minor"/>
      </font>
      <numFmt numFmtId="3" formatCode="#,##0"/>
      <fill>
        <patternFill patternType="lightUp">
          <fgColor indexed="64"/>
          <bgColor indexed="22"/>
        </patternFill>
      </fill>
      <border diagonalUp="0" diagonalDown="0">
        <left style="thin">
          <color indexed="64"/>
        </left>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8"/>
        <color auto="1"/>
        <name val="Arial"/>
        <scheme val="minor"/>
      </font>
      <numFmt numFmtId="3" formatCode="#,##0"/>
      <border diagonalUp="0" diagonalDown="0">
        <left/>
        <right style="thin">
          <color indexed="64"/>
        </right>
        <top/>
        <bottom/>
        <vertical/>
        <horizontal/>
      </border>
      <protection locked="0" hidden="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Arial"/>
        <scheme val="minor"/>
      </font>
      <fill>
        <patternFill patternType="solid">
          <fgColor indexed="64"/>
          <bgColor theme="0" tint="-4.9989318521683403E-2"/>
        </patternFill>
      </fill>
    </dxf>
    <dxf>
      <border outline="0">
        <bottom style="thin">
          <color indexed="64"/>
        </bottom>
      </border>
    </dxf>
    <dxf>
      <font>
        <b/>
        <i val="0"/>
        <strike val="0"/>
        <condense val="0"/>
        <extend val="0"/>
        <outline val="0"/>
        <shadow val="0"/>
        <u val="none"/>
        <vertAlign val="baseline"/>
        <sz val="8"/>
        <color theme="0"/>
        <name val="Arial"/>
        <scheme val="minor"/>
      </font>
      <numFmt numFmtId="22" formatCode="mmm/yy"/>
      <fill>
        <patternFill patternType="solid">
          <fgColor indexed="64"/>
          <bgColor theme="1" tint="0.49998474074526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top/>
        <bottom/>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left style="thin">
          <color indexed="64"/>
        </left>
        <right/>
        <top/>
        <bottom style="thin">
          <color indexed="64"/>
        </bottom>
        <vertical/>
        <horizontal/>
      </border>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numFmt numFmtId="3" formatCode="#,##0"/>
      <fill>
        <patternFill patternType="solid">
          <fgColor indexed="64"/>
          <bgColor theme="0" tint="-4.9989318521683403E-2"/>
        </patternFill>
      </fill>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auto="1"/>
        <name val="Arial"/>
        <scheme val="minor"/>
      </font>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8"/>
        <color auto="1"/>
        <name val="Arial"/>
        <scheme val="minor"/>
      </font>
      <numFmt numFmtId="3"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8"/>
        <color theme="0" tint="-0.249977111117893"/>
        <name val="Arial"/>
        <scheme val="minor"/>
      </font>
      <numFmt numFmtId="3" formatCode="#,##0"/>
      <fill>
        <patternFill patternType="lightUp">
          <fgColor indexed="64"/>
          <bgColor indexed="2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minor"/>
      </font>
      <numFmt numFmtId="3" formatCode="#,##0"/>
      <fill>
        <patternFill patternType="lightUp">
          <fgColor indexed="64"/>
          <bgColor indexed="22"/>
        </patternFill>
      </fill>
      <border diagonalUp="0" diagonalDown="0">
        <left style="thin">
          <color indexed="64"/>
        </left>
        <right style="thin">
          <color indexed="64"/>
        </right>
        <top/>
        <bottom/>
        <vertical/>
        <horizontal/>
      </border>
    </dxf>
    <dxf>
      <font>
        <b/>
        <i val="0"/>
        <strike val="0"/>
        <condense val="0"/>
        <extend val="0"/>
        <outline val="0"/>
        <shadow val="0"/>
        <u val="none"/>
        <vertAlign val="baseline"/>
        <sz val="8"/>
        <color auto="1"/>
        <name val="Arial"/>
        <scheme val="minor"/>
      </font>
      <fill>
        <patternFill patternType="solid">
          <fgColor indexed="64"/>
          <bgColor theme="0"/>
        </patternFill>
      </fill>
      <border diagonalUp="0" diagonalDown="0" outline="0">
        <left/>
        <right style="thin">
          <color indexed="64"/>
        </right>
        <top/>
        <bottom/>
      </border>
      <protection locked="1" hidden="0"/>
    </dxf>
    <dxf>
      <font>
        <b val="0"/>
        <i val="0"/>
        <strike val="0"/>
        <condense val="0"/>
        <extend val="0"/>
        <outline val="0"/>
        <shadow val="0"/>
        <u val="none"/>
        <vertAlign val="baseline"/>
        <sz val="8"/>
        <color auto="1"/>
        <name val="Arial"/>
        <scheme val="minor"/>
      </font>
      <fill>
        <patternFill patternType="none">
          <fgColor indexed="64"/>
          <bgColor indexed="65"/>
        </patternFill>
      </fill>
      <border diagonalUp="0" diagonalDown="0">
        <left/>
        <right style="thin">
          <color indexed="64"/>
        </right>
        <top style="thin">
          <color indexed="64"/>
        </top>
        <bottom style="thin">
          <color indexed="64"/>
        </bottom>
        <vertical/>
        <horizontal/>
      </border>
      <protection locked="1" hidden="0"/>
    </dxf>
    <dxf>
      <border outline="0">
        <left style="thin">
          <color indexed="64"/>
        </left>
        <right style="thin">
          <color indexed="64"/>
        </right>
        <top style="thin">
          <color indexed="64"/>
        </top>
      </border>
    </dxf>
    <dxf>
      <font>
        <b val="0"/>
        <i val="0"/>
        <strike val="0"/>
        <condense val="0"/>
        <extend val="0"/>
        <outline val="0"/>
        <shadow val="0"/>
        <u val="none"/>
        <vertAlign val="baseline"/>
        <sz val="8"/>
        <color auto="1"/>
        <name val="Arial"/>
        <scheme val="minor"/>
      </font>
      <protection locked="0" hidden="0"/>
    </dxf>
    <dxf>
      <border outline="0">
        <bottom style="thin">
          <color indexed="64"/>
        </bottom>
      </border>
    </dxf>
    <dxf>
      <font>
        <b val="0"/>
        <i val="0"/>
        <strike val="0"/>
        <condense val="0"/>
        <extend val="0"/>
        <outline val="0"/>
        <shadow val="0"/>
        <u val="none"/>
        <vertAlign val="baseline"/>
        <sz val="8"/>
        <color theme="0"/>
        <name val="Arial"/>
        <scheme val="minor"/>
      </font>
      <numFmt numFmtId="3" formatCode="#,##0"/>
      <fill>
        <patternFill patternType="solid">
          <fgColor indexed="64"/>
          <bgColor theme="1" tint="0.499984740745262"/>
        </patternFill>
      </fill>
    </dxf>
    <dxf>
      <font>
        <condense val="0"/>
        <extend val="0"/>
        <color indexed="10"/>
      </font>
    </dxf>
    <dxf>
      <font>
        <b/>
        <i val="0"/>
      </font>
    </dxf>
    <dxf>
      <fill>
        <patternFill>
          <bgColor theme="0" tint="-4.9989318521683403E-2"/>
        </patternFill>
      </fill>
    </dxf>
    <dxf>
      <font>
        <b/>
        <i val="0"/>
        <color theme="0"/>
      </font>
      <fill>
        <patternFill>
          <bgColor theme="1" tint="0.499984740745262"/>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Cash" pivot="0" count="4">
      <tableStyleElement type="wholeTable" dxfId="142"/>
      <tableStyleElement type="headerRow" dxfId="141"/>
      <tableStyleElement type="totalRow" dxfId="140"/>
      <tableStyleElement type="firstTotalCell" dxfId="13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DDDDDD"/>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CCFF"/>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Cash Flow Projection
Company Name</a:t>
            </a:r>
          </a:p>
        </c:rich>
      </c:tx>
      <c:layout>
        <c:manualLayout>
          <c:xMode val="edge"/>
          <c:yMode val="edge"/>
          <c:x val="0.37296784982359332"/>
          <c:y val="2.9227557411273492E-2"/>
        </c:manualLayout>
      </c:layout>
      <c:overlay val="0"/>
    </c:title>
    <c:autoTitleDeleted val="0"/>
    <c:plotArea>
      <c:layout>
        <c:manualLayout>
          <c:layoutTarget val="inner"/>
          <c:xMode val="edge"/>
          <c:yMode val="edge"/>
          <c:x val="7.0122020811520303E-2"/>
          <c:y val="0.20876826722338204"/>
          <c:w val="0.68496002937629952"/>
          <c:h val="0.6179540709812108"/>
        </c:manualLayout>
      </c:layout>
      <c:barChart>
        <c:barDir val="col"/>
        <c:grouping val="clustered"/>
        <c:varyColors val="0"/>
        <c:ser>
          <c:idx val="0"/>
          <c:order val="0"/>
          <c:tx>
            <c:v>Cash Flow Projection</c:v>
          </c:tx>
          <c:invertIfNegative val="0"/>
          <c:cat>
            <c:strRef>
              <c:f>'Cash Flow'!$C$6:$O$6</c:f>
              <c:strCache>
                <c:ptCount val="13"/>
                <c:pt idx="0">
                  <c:v>Beginning</c:v>
                </c:pt>
                <c:pt idx="1">
                  <c:v>Jan-18</c:v>
                </c:pt>
                <c:pt idx="2">
                  <c:v>Feb-18</c:v>
                </c:pt>
                <c:pt idx="3">
                  <c:v>Mar-18</c:v>
                </c:pt>
                <c:pt idx="4">
                  <c:v>Apr-18</c:v>
                </c:pt>
                <c:pt idx="5">
                  <c:v>May-18</c:v>
                </c:pt>
                <c:pt idx="6">
                  <c:v>Jun-18</c:v>
                </c:pt>
                <c:pt idx="7">
                  <c:v>Jul-18</c:v>
                </c:pt>
                <c:pt idx="8">
                  <c:v>Aug-18</c:v>
                </c:pt>
                <c:pt idx="9">
                  <c:v>Sep-18</c:v>
                </c:pt>
                <c:pt idx="10">
                  <c:v>Oct-18</c:v>
                </c:pt>
                <c:pt idx="11">
                  <c:v>Nov-18</c:v>
                </c:pt>
                <c:pt idx="12">
                  <c:v>Dec-18</c:v>
                </c:pt>
              </c:strCache>
            </c:strRef>
          </c:cat>
          <c:val>
            <c:numRef>
              <c:f>'Cash Flow'!#REF!</c:f>
              <c:numCache>
                <c:formatCode>General</c:formatCode>
                <c:ptCount val="1"/>
                <c:pt idx="0">
                  <c:v>1</c:v>
                </c:pt>
              </c:numCache>
            </c:numRef>
          </c:val>
          <c:extLst>
            <c:ext xmlns:c16="http://schemas.microsoft.com/office/drawing/2014/chart" uri="{C3380CC4-5D6E-409C-BE32-E72D297353CC}">
              <c16:uniqueId val="{00000000-170E-4586-9BA1-20653FE14EBD}"/>
            </c:ext>
          </c:extLst>
        </c:ser>
        <c:dLbls>
          <c:showLegendKey val="0"/>
          <c:showVal val="0"/>
          <c:showCatName val="0"/>
          <c:showSerName val="0"/>
          <c:showPercent val="0"/>
          <c:showBubbleSize val="0"/>
        </c:dLbls>
        <c:gapWidth val="150"/>
        <c:axId val="149172224"/>
        <c:axId val="165924864"/>
      </c:barChart>
      <c:lineChart>
        <c:grouping val="standard"/>
        <c:varyColors val="0"/>
        <c:ser>
          <c:idx val="1"/>
          <c:order val="1"/>
          <c:tx>
            <c:v>Cash on Hand Minimum Alert</c:v>
          </c:tx>
          <c:cat>
            <c:strRef>
              <c:f>'Cash Flow'!$C$6:$O$6</c:f>
              <c:strCache>
                <c:ptCount val="13"/>
                <c:pt idx="0">
                  <c:v>Beginning</c:v>
                </c:pt>
                <c:pt idx="1">
                  <c:v>Jan-18</c:v>
                </c:pt>
                <c:pt idx="2">
                  <c:v>Feb-18</c:v>
                </c:pt>
                <c:pt idx="3">
                  <c:v>Mar-18</c:v>
                </c:pt>
                <c:pt idx="4">
                  <c:v>Apr-18</c:v>
                </c:pt>
                <c:pt idx="5">
                  <c:v>May-18</c:v>
                </c:pt>
                <c:pt idx="6">
                  <c:v>Jun-18</c:v>
                </c:pt>
                <c:pt idx="7">
                  <c:v>Jul-18</c:v>
                </c:pt>
                <c:pt idx="8">
                  <c:v>Aug-18</c:v>
                </c:pt>
                <c:pt idx="9">
                  <c:v>Sep-18</c:v>
                </c:pt>
                <c:pt idx="10">
                  <c:v>Oct-18</c:v>
                </c:pt>
                <c:pt idx="11">
                  <c:v>Nov-18</c:v>
                </c:pt>
                <c:pt idx="12">
                  <c:v>Dec-18</c:v>
                </c:pt>
              </c:strCache>
            </c:strRef>
          </c:cat>
          <c:val>
            <c:numRef>
              <c:f>'Cash Flow'!$C$4:$O$4</c:f>
              <c:numCache>
                <c:formatCode>#,##0</c:formatCode>
                <c:ptCount val="13"/>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1-170E-4586-9BA1-20653FE14EBD}"/>
            </c:ext>
          </c:extLst>
        </c:ser>
        <c:dLbls>
          <c:showLegendKey val="0"/>
          <c:showVal val="0"/>
          <c:showCatName val="0"/>
          <c:showSerName val="0"/>
          <c:showPercent val="0"/>
          <c:showBubbleSize val="0"/>
        </c:dLbls>
        <c:marker val="1"/>
        <c:smooth val="0"/>
        <c:axId val="149172224"/>
        <c:axId val="165924864"/>
      </c:lineChart>
      <c:catAx>
        <c:axId val="149172224"/>
        <c:scaling>
          <c:orientation val="minMax"/>
        </c:scaling>
        <c:delete val="0"/>
        <c:axPos val="b"/>
        <c:title>
          <c:tx>
            <c:rich>
              <a:bodyPr/>
              <a:lstStyle/>
              <a:p>
                <a:pPr>
                  <a:defRPr/>
                </a:pPr>
                <a:r>
                  <a:rPr lang="en-US"/>
                  <a:t>Period</a:t>
                </a:r>
              </a:p>
            </c:rich>
          </c:tx>
          <c:layout>
            <c:manualLayout>
              <c:xMode val="edge"/>
              <c:yMode val="edge"/>
              <c:x val="0.38109798775153103"/>
              <c:y val="0.92484342379958251"/>
            </c:manualLayout>
          </c:layout>
          <c:overlay val="0"/>
        </c:title>
        <c:numFmt formatCode="General" sourceLinked="1"/>
        <c:majorTickMark val="out"/>
        <c:minorTickMark val="none"/>
        <c:tickLblPos val="nextTo"/>
        <c:txPr>
          <a:bodyPr rot="-2700000" vert="horz"/>
          <a:lstStyle/>
          <a:p>
            <a:pPr>
              <a:defRPr>
                <a:solidFill>
                  <a:sysClr val="windowText" lastClr="000000"/>
                </a:solidFill>
              </a:defRPr>
            </a:pPr>
            <a:endParaRPr lang="en-US"/>
          </a:p>
        </c:txPr>
        <c:crossAx val="165924864"/>
        <c:crosses val="autoZero"/>
        <c:auto val="1"/>
        <c:lblAlgn val="ctr"/>
        <c:lblOffset val="100"/>
        <c:tickLblSkip val="1"/>
        <c:tickMarkSkip val="1"/>
        <c:noMultiLvlLbl val="0"/>
      </c:catAx>
      <c:valAx>
        <c:axId val="165924864"/>
        <c:scaling>
          <c:orientation val="minMax"/>
        </c:scaling>
        <c:delete val="0"/>
        <c:axPos val="l"/>
        <c:majorGridlines/>
        <c:title>
          <c:tx>
            <c:rich>
              <a:bodyPr/>
              <a:lstStyle/>
              <a:p>
                <a:pPr>
                  <a:defRPr/>
                </a:pPr>
                <a:r>
                  <a:rPr lang="en-US"/>
                  <a:t>Cash on Hand</a:t>
                </a:r>
              </a:p>
            </c:rich>
          </c:tx>
          <c:layout>
            <c:manualLayout>
              <c:xMode val="edge"/>
              <c:yMode val="edge"/>
              <c:x val="1.0162611711814535E-2"/>
              <c:y val="0.39874739039665974"/>
            </c:manualLayout>
          </c:layout>
          <c:overlay val="0"/>
        </c:title>
        <c:numFmt formatCode="General" sourceLinked="1"/>
        <c:majorTickMark val="out"/>
        <c:minorTickMark val="none"/>
        <c:tickLblPos val="nextTo"/>
        <c:txPr>
          <a:bodyPr rot="0" vert="horz"/>
          <a:lstStyle/>
          <a:p>
            <a:pPr>
              <a:defRPr/>
            </a:pPr>
            <a:endParaRPr lang="en-US"/>
          </a:p>
        </c:txPr>
        <c:crossAx val="149172224"/>
        <c:crosses val="autoZero"/>
        <c:crossBetween val="between"/>
      </c:valAx>
    </c:plotArea>
    <c:legend>
      <c:legendPos val="r"/>
      <c:layout>
        <c:manualLayout>
          <c:xMode val="edge"/>
          <c:yMode val="edge"/>
          <c:x val="0.77845605712499333"/>
          <c:y val="0.45511482254697289"/>
          <c:w val="0.21341484594810523"/>
          <c:h val="8.9770354906054298E-2"/>
        </c:manualLayout>
      </c:layout>
      <c:overlay val="0"/>
      <c:txPr>
        <a:bodyPr/>
        <a:lstStyle/>
        <a:p>
          <a:pPr>
            <a:defRPr>
              <a:solidFill>
                <a:sysClr val="windowText" lastClr="000000"/>
              </a:solidFill>
            </a:defRPr>
          </a:pPr>
          <a:endParaRPr lang="en-US"/>
        </a:p>
      </c:txPr>
    </c:legend>
    <c:plotVisOnly val="1"/>
    <c:dispBlanksAs val="gap"/>
    <c:showDLblsOverMax val="0"/>
  </c:chart>
  <c:printSettings>
    <c:headerFooter alignWithMargins="0"/>
    <c:pageMargins b="1" l="0.75000000000000011" r="0.75000000000000011"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1</xdr:row>
      <xdr:rowOff>104775</xdr:rowOff>
    </xdr:from>
    <xdr:to>
      <xdr:col>16</xdr:col>
      <xdr:colOff>66675</xdr:colOff>
      <xdr:row>33</xdr:row>
      <xdr:rowOff>95250</xdr:rowOff>
    </xdr:to>
    <xdr:graphicFrame macro="">
      <xdr:nvGraphicFramePr>
        <xdr:cNvPr id="4098" name="Chart 2" descr="Combination chart showing Cash on Hand Minimum Alert and Cash Flow Projection ">
          <a:extLst>
            <a:ext uri="{FF2B5EF4-FFF2-40B4-BE49-F238E27FC236}">
              <a16:creationId xmlns:a16="http://schemas.microsoft.com/office/drawing/2014/main" id="{00000000-0008-0000-0100-000002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lue%20mileage%20and%20expense%20repor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Mileage Log and Expense Report"/>
      <sheetName val="Blue mileage and expense report"/>
    </sheetNames>
    <sheetDataSet>
      <sheetData sheetId="0"/>
      <sheetData sheetId="1"/>
      <sheetData sheetId="2" refreshError="1"/>
    </sheetDataSet>
  </externalBook>
</externalLink>
</file>

<file path=xl/tables/table1.xml><?xml version="1.0" encoding="utf-8"?>
<table xmlns="http://schemas.openxmlformats.org/spreadsheetml/2006/main" id="1" name="CashReceipts" displayName="CashReceipts" ref="B9:P16" totalsRowCount="1" headerRowDxfId="137" dataDxfId="135" headerRowBorderDxfId="136" tableBorderDxfId="134">
  <autoFilter ref="B9:P1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CASH RECEIPTS" totalsRowLabel="TOTAL CASH RECEIPTS" dataDxfId="133" totalsRowDxfId="132"/>
    <tableColumn id="2" name=" " dataDxfId="131" totalsRowDxfId="130"/>
    <tableColumn id="3" name="Jan-18" totalsRowFunction="custom" dataDxfId="129" totalsRowDxfId="128">
      <totalsRowFormula>SUM(D10,D12:D15,(D11*-1))</totalsRowFormula>
    </tableColumn>
    <tableColumn id="4" name="Feb-18" totalsRowFunction="custom" dataDxfId="127" totalsRowDxfId="126">
      <totalsRowFormula>SUM(E10,E12:E15,(E11*-1))</totalsRowFormula>
    </tableColumn>
    <tableColumn id="5" name="Mar-18" totalsRowFunction="custom" dataDxfId="125" totalsRowDxfId="124">
      <totalsRowFormula>SUM(F10,F12:F15,(F11*-1))</totalsRowFormula>
    </tableColumn>
    <tableColumn id="6" name="Apr-18" totalsRowFunction="custom" dataDxfId="123" totalsRowDxfId="122">
      <totalsRowFormula>SUM(G10,G12:G15,(G11*-1))</totalsRowFormula>
    </tableColumn>
    <tableColumn id="7" name="May-18" totalsRowFunction="custom" dataDxfId="121" totalsRowDxfId="120">
      <totalsRowFormula>SUM(H10,H12:H15,(H11*-1))</totalsRowFormula>
    </tableColumn>
    <tableColumn id="8" name="Jun-18" totalsRowFunction="custom" dataDxfId="119" totalsRowDxfId="118">
      <totalsRowFormula>SUM(I10,I12:I15,(I11*-1))</totalsRowFormula>
    </tableColumn>
    <tableColumn id="9" name="Jul-18" totalsRowFunction="custom" dataDxfId="117" totalsRowDxfId="116">
      <totalsRowFormula>SUM(J10,J12:J15,(J11*-1))</totalsRowFormula>
    </tableColumn>
    <tableColumn id="10" name="Aug-18" totalsRowFunction="custom" dataDxfId="115" totalsRowDxfId="114">
      <totalsRowFormula>SUM(K10,K12:K15,(K11*-1))</totalsRowFormula>
    </tableColumn>
    <tableColumn id="11" name="Sep-18" totalsRowFunction="custom" dataDxfId="113" totalsRowDxfId="112">
      <totalsRowFormula>SUM(L10,L12:L15,(L11*-1))</totalsRowFormula>
    </tableColumn>
    <tableColumn id="12" name="Oct-18" totalsRowFunction="custom" dataDxfId="111" totalsRowDxfId="110">
      <totalsRowFormula>SUM(M10,M12:M15,(M11*-1))</totalsRowFormula>
    </tableColumn>
    <tableColumn id="13" name="Nov-18" totalsRowFunction="custom" dataDxfId="109" totalsRowDxfId="108">
      <totalsRowFormula>SUM(N10,N12:N15,(N11*-1))</totalsRowFormula>
    </tableColumn>
    <tableColumn id="14" name="Dec-18" totalsRowFunction="custom" dataDxfId="107" totalsRowDxfId="106">
      <totalsRowFormula>SUM(O10,O12:O15,(O11*-1))</totalsRowFormula>
    </tableColumn>
    <tableColumn id="15" name="Total" totalsRowFunction="sum" dataDxfId="105" totalsRowDxfId="104"/>
  </tableColumns>
  <tableStyleInfo name="Cash" showFirstColumn="0" showLastColumn="0" showRowStripes="0" showColumnStripes="0"/>
  <extLst>
    <ext xmlns:x14="http://schemas.microsoft.com/office/spreadsheetml/2009/9/main" uri="{504A1905-F514-4f6f-8877-14C23A59335A}">
      <x14:table altTextSummary="Enter or modify Cash Receipts items and each month values in this table. Total Cash Receipts and Total Cash Available are auto calculated "/>
    </ext>
  </extLst>
</table>
</file>

<file path=xl/tables/table2.xml><?xml version="1.0" encoding="utf-8"?>
<table xmlns="http://schemas.openxmlformats.org/spreadsheetml/2006/main" id="3" name="CashOnHand" displayName="CashOnHand" ref="C6:P7" totalsRowShown="0" headerRowDxfId="103" dataDxfId="101" headerRowBorderDxfId="102" tableBorderDxfId="100">
  <autoFilter ref="C6:P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name="Beginning" dataDxfId="99"/>
    <tableColumn id="2" name="Jan-18" dataDxfId="98">
      <calculatedColumnFormula>C53</calculatedColumnFormula>
    </tableColumn>
    <tableColumn id="3" name="Feb-18" dataDxfId="97">
      <calculatedColumnFormula>D53</calculatedColumnFormula>
    </tableColumn>
    <tableColumn id="4" name="Mar-18" dataDxfId="96">
      <calculatedColumnFormula>E53</calculatedColumnFormula>
    </tableColumn>
    <tableColumn id="5" name="Apr-18" dataDxfId="95">
      <calculatedColumnFormula>F53</calculatedColumnFormula>
    </tableColumn>
    <tableColumn id="6" name="May-18" dataDxfId="94">
      <calculatedColumnFormula>G53</calculatedColumnFormula>
    </tableColumn>
    <tableColumn id="7" name="Jun-18" dataDxfId="93">
      <calculatedColumnFormula>H53</calculatedColumnFormula>
    </tableColumn>
    <tableColumn id="8" name="Jul-18" dataDxfId="92">
      <calculatedColumnFormula>I53</calculatedColumnFormula>
    </tableColumn>
    <tableColumn id="9" name="Aug-18" dataDxfId="91">
      <calculatedColumnFormula>J53</calculatedColumnFormula>
    </tableColumn>
    <tableColumn id="10" name="Sep-18" dataDxfId="90">
      <calculatedColumnFormula>K53</calculatedColumnFormula>
    </tableColumn>
    <tableColumn id="11" name="Oct-18" dataDxfId="89">
      <calculatedColumnFormula>L53</calculatedColumnFormula>
    </tableColumn>
    <tableColumn id="12" name="Nov-18" dataDxfId="88">
      <calculatedColumnFormula>M53</calculatedColumnFormula>
    </tableColumn>
    <tableColumn id="13" name="Dec-18" dataDxfId="87">
      <calculatedColumnFormula>N53</calculatedColumnFormula>
    </tableColumn>
    <tableColumn id="14" name="Total" dataDxfId="86"/>
  </tableColumns>
  <tableStyleInfo name="Cash" showFirstColumn="0" showLastColumn="0" showRowStripes="1" showColumnStripes="0"/>
  <extLst>
    <ext xmlns:x14="http://schemas.microsoft.com/office/spreadsheetml/2009/9/main" uri="{504A1905-F514-4f6f-8877-14C23A59335A}">
      <x14:table altTextSummary="Enter Cash on hand in Beginning in this table. Cash on hand is auto calculated for each month"/>
    </ext>
  </extLst>
</table>
</file>

<file path=xl/tables/table3.xml><?xml version="1.0" encoding="utf-8"?>
<table xmlns="http://schemas.openxmlformats.org/spreadsheetml/2006/main" id="4" name="Expenses" displayName="Expenses" ref="B19:P45" totalsRowCount="1" headerRowDxfId="85" dataDxfId="83" headerRowBorderDxfId="84" tableBorderDxfId="82">
  <autoFilter ref="B19:P4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CASH PAID OUT" totalsRowLabel="SUBTOTAL" dataDxfId="81" totalsRowDxfId="80"/>
    <tableColumn id="2" name=" " dataDxfId="79" totalsRowDxfId="78"/>
    <tableColumn id="3" name="Jan-18" totalsRowFunction="sum" dataDxfId="77" totalsRowDxfId="76"/>
    <tableColumn id="4" name="Feb-18" totalsRowFunction="sum" dataDxfId="75" totalsRowDxfId="74"/>
    <tableColumn id="5" name="Mar-18" totalsRowFunction="sum" dataDxfId="73" totalsRowDxfId="72"/>
    <tableColumn id="6" name="Apr-18" totalsRowFunction="sum" dataDxfId="71" totalsRowDxfId="70"/>
    <tableColumn id="7" name="May-18" totalsRowFunction="sum" dataDxfId="69" totalsRowDxfId="68"/>
    <tableColumn id="8" name="Jun-18" totalsRowFunction="sum" dataDxfId="67" totalsRowDxfId="66"/>
    <tableColumn id="9" name="Jul-18" totalsRowFunction="sum" dataDxfId="65" totalsRowDxfId="64"/>
    <tableColumn id="10" name="Aug-18" totalsRowFunction="sum" dataDxfId="63" totalsRowDxfId="62"/>
    <tableColumn id="11" name="Sep-18" totalsRowFunction="sum" dataDxfId="61" totalsRowDxfId="60"/>
    <tableColumn id="12" name="Oct-18" totalsRowFunction="sum" dataDxfId="59" totalsRowDxfId="58"/>
    <tableColumn id="13" name="Nov-18" totalsRowFunction="sum" dataDxfId="57" totalsRowDxfId="56"/>
    <tableColumn id="14" name="Dec-18" totalsRowFunction="sum" dataDxfId="55" totalsRowDxfId="54"/>
    <tableColumn id="15" name="Total" totalsRowFunction="sum" dataDxfId="53" totalsRowDxfId="52">
      <calculatedColumnFormula>SUM(D20:O20)</calculatedColumnFormula>
    </tableColumn>
  </tableColumns>
  <tableStyleInfo name="Cash" showFirstColumn="1" showLastColumn="0" showRowStripes="0" showColumnStripes="0"/>
  <extLst>
    <ext xmlns:x14="http://schemas.microsoft.com/office/spreadsheetml/2009/9/main" uri="{504A1905-F514-4f6f-8877-14C23A59335A}">
      <x14:table altTextSummary="Enter or modify Cash Paid Out items and each month values in this table. Subtotal is auto calculated at the end"/>
    </ext>
  </extLst>
</table>
</file>

<file path=xl/tables/table4.xml><?xml version="1.0" encoding="utf-8"?>
<table xmlns="http://schemas.openxmlformats.org/spreadsheetml/2006/main" id="7" name="OtherOperationalData" displayName="OtherOperationalData" ref="B55:P61" totalsRowShown="0" headerRowDxfId="51" dataDxfId="49" headerRowBorderDxfId="50" tableBorderDxfId="48">
  <autoFilter ref="B55:P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OTHER OPERATING DATA" dataDxfId="47"/>
    <tableColumn id="2" name=" " dataDxfId="46"/>
    <tableColumn id="3" name="Jan-18" dataDxfId="45"/>
    <tableColumn id="4" name="Feb-18" dataDxfId="44"/>
    <tableColumn id="5" name="Mar-18" dataDxfId="43"/>
    <tableColumn id="6" name="Apr-18" dataDxfId="42"/>
    <tableColumn id="7" name="May-18" dataDxfId="41"/>
    <tableColumn id="8" name="Jun-18" dataDxfId="40"/>
    <tableColumn id="9" name="Jul-18" dataDxfId="39"/>
    <tableColumn id="10" name="Aug-18" dataDxfId="38"/>
    <tableColumn id="11" name="Sep-18" dataDxfId="37"/>
    <tableColumn id="12" name="Oct-18" dataDxfId="36"/>
    <tableColumn id="13" name="Nov-18" dataDxfId="35"/>
    <tableColumn id="14" name="Dec-18" dataDxfId="34"/>
    <tableColumn id="15" name="Total" dataDxfId="33"/>
  </tableColumns>
  <tableStyleInfo name="Cash" showFirstColumn="1" showLastColumn="0" showRowStripes="0" showColumnStripes="0"/>
  <extLst>
    <ext xmlns:x14="http://schemas.microsoft.com/office/spreadsheetml/2009/9/main" uri="{504A1905-F514-4f6f-8877-14C23A59335A}">
      <x14:table altTextSummary="Enter or modify Other Operating Data items and each month values in this table. Total is auto calculated"/>
    </ext>
  </extLst>
</table>
</file>

<file path=xl/tables/table5.xml><?xml version="1.0" encoding="utf-8"?>
<table xmlns="http://schemas.openxmlformats.org/spreadsheetml/2006/main" id="2" name="CashPaidOut" displayName="CashPaidOut" ref="B46:P52" totalsRowCount="1" headerRowDxfId="32" dataDxfId="31" tableBorderDxfId="30">
  <autoFilter ref="B46:P5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CASH PAID OUT" totalsRowLabel="TOTAL CASH PAID OUT" dataDxfId="29" totalsRowDxfId="28"/>
    <tableColumn id="2" name=" " dataDxfId="27" totalsRowDxfId="26"/>
    <tableColumn id="3" name="Jan-18" totalsRowFunction="custom" dataDxfId="25" totalsRowDxfId="24">
      <totalsRowFormula>D45-SUM(D48:D51)</totalsRowFormula>
    </tableColumn>
    <tableColumn id="4" name="Feb-18" totalsRowFunction="custom" dataDxfId="23" totalsRowDxfId="22">
      <totalsRowFormula>E45-SUM(E48:E51)</totalsRowFormula>
    </tableColumn>
    <tableColumn id="5" name="Mar-18" totalsRowFunction="custom" dataDxfId="21" totalsRowDxfId="20">
      <totalsRowFormula>F45-SUM(F48:F51)</totalsRowFormula>
    </tableColumn>
    <tableColumn id="6" name="Apr-18" totalsRowFunction="sum" dataDxfId="19" totalsRowDxfId="18"/>
    <tableColumn id="7" name="May-18" totalsRowFunction="sum" dataDxfId="17" totalsRowDxfId="16"/>
    <tableColumn id="8" name="Jun-18" totalsRowFunction="sum" dataDxfId="15" totalsRowDxfId="14"/>
    <tableColumn id="9" name="Jul-18" totalsRowFunction="sum" dataDxfId="13" totalsRowDxfId="12"/>
    <tableColumn id="10" name="Aug-18" totalsRowFunction="sum" dataDxfId="11" totalsRowDxfId="10"/>
    <tableColumn id="11" name="Sep-18" totalsRowFunction="sum" dataDxfId="9" totalsRowDxfId="8"/>
    <tableColumn id="12" name="Oct-18" totalsRowFunction="sum" dataDxfId="7" totalsRowDxfId="6"/>
    <tableColumn id="13" name="Nov-18" totalsRowFunction="sum" dataDxfId="5" totalsRowDxfId="4"/>
    <tableColumn id="14" name="Dec-18" totalsRowFunction="sum" dataDxfId="3" totalsRowDxfId="2"/>
    <tableColumn id="15" name="Total" totalsRowFunction="sum" dataDxfId="1" totalsRowDxfId="0"/>
  </tableColumns>
  <tableStyleInfo name="Cash" showFirstColumn="1" showLastColumn="0" showRowStripes="0" showColumnStripes="0"/>
  <extLst>
    <ext xmlns:x14="http://schemas.microsoft.com/office/spreadsheetml/2009/9/main" uri="{504A1905-F514-4f6f-8877-14C23A59335A}">
      <x14:table altTextSummary="Enter or modify Cash Paid Out items and each month values in this table. Total Cash Paid Out and Cash on hand at month-end are auto calculated at the en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pageSetUpPr fitToPage="1"/>
  </sheetPr>
  <dimension ref="B1:Q61"/>
  <sheetViews>
    <sheetView showGridLines="0" tabSelected="1" zoomScaleNormal="100" workbookViewId="0"/>
  </sheetViews>
  <sheetFormatPr defaultColWidth="9.33203125" defaultRowHeight="11.25" x14ac:dyDescent="0.2"/>
  <cols>
    <col min="1" max="1" width="2.83203125" style="11" customWidth="1"/>
    <col min="2" max="2" width="31.1640625" style="17" customWidth="1"/>
    <col min="3" max="3" width="14.5" style="11" customWidth="1"/>
    <col min="4" max="10" width="11.83203125" style="11" customWidth="1"/>
    <col min="11" max="16" width="12.83203125" style="11" customWidth="1"/>
    <col min="17" max="17" width="2.83203125" style="11" customWidth="1"/>
    <col min="18" max="16384" width="9.33203125" style="11"/>
  </cols>
  <sheetData>
    <row r="1" spans="2:17" s="1" customFormat="1" ht="22.5" customHeight="1" x14ac:dyDescent="0.25">
      <c r="B1" s="72" t="s">
        <v>14</v>
      </c>
      <c r="C1" s="72"/>
      <c r="D1" s="72"/>
      <c r="E1" s="72"/>
      <c r="F1" s="72"/>
      <c r="G1" s="72"/>
      <c r="H1" s="72"/>
      <c r="I1" s="72"/>
      <c r="J1" s="72"/>
      <c r="K1" s="72"/>
      <c r="L1" s="72"/>
      <c r="M1" s="72"/>
      <c r="N1" s="72"/>
      <c r="O1" s="72"/>
      <c r="P1" s="72"/>
    </row>
    <row r="2" spans="2:17" s="1" customFormat="1" ht="18" x14ac:dyDescent="0.25">
      <c r="B2" s="72" t="s">
        <v>54</v>
      </c>
      <c r="C2" s="72"/>
      <c r="D2" s="72"/>
      <c r="E2" s="72"/>
      <c r="F2" s="72"/>
      <c r="G2" s="72"/>
      <c r="H2" s="72"/>
      <c r="I2" s="72"/>
      <c r="J2" s="72"/>
      <c r="K2" s="72"/>
      <c r="L2" s="72"/>
      <c r="M2" s="72"/>
      <c r="N2" s="72"/>
      <c r="O2" s="72"/>
      <c r="P2" s="72"/>
    </row>
    <row r="3" spans="2:17" s="1" customFormat="1" ht="12.75" x14ac:dyDescent="0.2">
      <c r="B3" s="18" t="s">
        <v>10</v>
      </c>
      <c r="C3" s="3">
        <f ca="1">TODAY()</f>
        <v>44872</v>
      </c>
    </row>
    <row r="4" spans="2:17" s="1" customFormat="1" ht="12.75" x14ac:dyDescent="0.2">
      <c r="B4" s="18" t="s">
        <v>36</v>
      </c>
      <c r="C4" s="4"/>
      <c r="D4" s="19">
        <f t="shared" ref="D4:O4" si="0">Cash_minimum</f>
        <v>0</v>
      </c>
      <c r="E4" s="19">
        <f t="shared" si="0"/>
        <v>0</v>
      </c>
      <c r="F4" s="19">
        <f t="shared" si="0"/>
        <v>0</v>
      </c>
      <c r="G4" s="19">
        <f t="shared" si="0"/>
        <v>0</v>
      </c>
      <c r="H4" s="19">
        <f t="shared" si="0"/>
        <v>0</v>
      </c>
      <c r="I4" s="19">
        <f t="shared" si="0"/>
        <v>0</v>
      </c>
      <c r="J4" s="19">
        <f t="shared" si="0"/>
        <v>0</v>
      </c>
      <c r="K4" s="19">
        <f t="shared" si="0"/>
        <v>0</v>
      </c>
      <c r="L4" s="19">
        <f t="shared" si="0"/>
        <v>0</v>
      </c>
      <c r="M4" s="19">
        <f t="shared" si="0"/>
        <v>0</v>
      </c>
      <c r="N4" s="19">
        <f t="shared" si="0"/>
        <v>0</v>
      </c>
      <c r="O4" s="19">
        <f t="shared" si="0"/>
        <v>0</v>
      </c>
    </row>
    <row r="5" spans="2:17" s="1" customFormat="1" ht="12.75" x14ac:dyDescent="0.2">
      <c r="B5" s="18"/>
      <c r="H5" s="5"/>
      <c r="J5" s="6"/>
      <c r="K5" s="6"/>
      <c r="L5" s="6"/>
    </row>
    <row r="6" spans="2:17" s="8" customFormat="1" x14ac:dyDescent="0.2">
      <c r="B6" s="7"/>
      <c r="C6" s="46" t="s">
        <v>32</v>
      </c>
      <c r="D6" s="47" t="s">
        <v>55</v>
      </c>
      <c r="E6" s="47" t="s">
        <v>56</v>
      </c>
      <c r="F6" s="47" t="s">
        <v>57</v>
      </c>
      <c r="G6" s="47" t="s">
        <v>58</v>
      </c>
      <c r="H6" s="47" t="s">
        <v>59</v>
      </c>
      <c r="I6" s="47" t="s">
        <v>60</v>
      </c>
      <c r="J6" s="47" t="s">
        <v>61</v>
      </c>
      <c r="K6" s="47" t="s">
        <v>62</v>
      </c>
      <c r="L6" s="47" t="s">
        <v>63</v>
      </c>
      <c r="M6" s="47" t="s">
        <v>64</v>
      </c>
      <c r="N6" s="47" t="s">
        <v>65</v>
      </c>
      <c r="O6" s="47" t="s">
        <v>66</v>
      </c>
      <c r="P6" s="48" t="s">
        <v>37</v>
      </c>
    </row>
    <row r="7" spans="2:17" ht="22.5" x14ac:dyDescent="0.2">
      <c r="B7" s="9" t="s">
        <v>45</v>
      </c>
      <c r="C7" s="32"/>
      <c r="D7" s="20">
        <f t="shared" ref="D7:O7" si="1">C53</f>
        <v>0</v>
      </c>
      <c r="E7" s="20">
        <f t="shared" si="1"/>
        <v>0</v>
      </c>
      <c r="F7" s="20">
        <f t="shared" si="1"/>
        <v>0</v>
      </c>
      <c r="G7" s="20">
        <f t="shared" si="1"/>
        <v>0</v>
      </c>
      <c r="H7" s="20">
        <f t="shared" si="1"/>
        <v>0</v>
      </c>
      <c r="I7" s="20">
        <f t="shared" si="1"/>
        <v>0</v>
      </c>
      <c r="J7" s="20">
        <f t="shared" si="1"/>
        <v>0</v>
      </c>
      <c r="K7" s="20">
        <f t="shared" si="1"/>
        <v>0</v>
      </c>
      <c r="L7" s="20">
        <f t="shared" si="1"/>
        <v>0</v>
      </c>
      <c r="M7" s="20">
        <f t="shared" si="1"/>
        <v>0</v>
      </c>
      <c r="N7" s="20">
        <f t="shared" si="1"/>
        <v>0</v>
      </c>
      <c r="O7" s="20">
        <f t="shared" si="1"/>
        <v>0</v>
      </c>
      <c r="P7" s="30"/>
    </row>
    <row r="8" spans="2:17" x14ac:dyDescent="0.2">
      <c r="B8" s="15"/>
      <c r="C8" s="31"/>
      <c r="D8" s="31"/>
      <c r="E8" s="31"/>
      <c r="F8" s="31"/>
      <c r="G8" s="31"/>
      <c r="H8" s="31"/>
      <c r="I8" s="31"/>
      <c r="J8" s="31"/>
      <c r="K8" s="31"/>
      <c r="L8" s="31"/>
      <c r="M8" s="31"/>
      <c r="N8" s="31"/>
      <c r="O8" s="31"/>
      <c r="P8" s="31"/>
      <c r="Q8" s="8"/>
    </row>
    <row r="9" spans="2:17" x14ac:dyDescent="0.2">
      <c r="B9" s="25" t="s">
        <v>0</v>
      </c>
      <c r="C9" s="28" t="s">
        <v>67</v>
      </c>
      <c r="D9" s="29" t="s">
        <v>55</v>
      </c>
      <c r="E9" s="29" t="s">
        <v>56</v>
      </c>
      <c r="F9" s="29" t="s">
        <v>57</v>
      </c>
      <c r="G9" s="29" t="s">
        <v>58</v>
      </c>
      <c r="H9" s="29" t="s">
        <v>59</v>
      </c>
      <c r="I9" s="29" t="s">
        <v>60</v>
      </c>
      <c r="J9" s="29" t="s">
        <v>61</v>
      </c>
      <c r="K9" s="29" t="s">
        <v>62</v>
      </c>
      <c r="L9" s="29" t="s">
        <v>63</v>
      </c>
      <c r="M9" s="29" t="s">
        <v>64</v>
      </c>
      <c r="N9" s="29" t="s">
        <v>65</v>
      </c>
      <c r="O9" s="29" t="s">
        <v>66</v>
      </c>
      <c r="P9" s="28" t="s">
        <v>37</v>
      </c>
    </row>
    <row r="10" spans="2:17" x14ac:dyDescent="0.2">
      <c r="B10" s="26" t="s">
        <v>48</v>
      </c>
      <c r="C10" s="10"/>
      <c r="D10" s="4"/>
      <c r="E10" s="4"/>
      <c r="F10" s="4"/>
      <c r="G10" s="4"/>
      <c r="H10" s="4"/>
      <c r="I10" s="4"/>
      <c r="J10" s="4"/>
      <c r="K10" s="4"/>
      <c r="L10" s="4"/>
      <c r="M10" s="4"/>
      <c r="N10" s="4"/>
      <c r="O10" s="4"/>
      <c r="P10" s="27">
        <f t="shared" ref="P10:P15" si="2">SUM(D10:O10)</f>
        <v>0</v>
      </c>
    </row>
    <row r="11" spans="2:17" x14ac:dyDescent="0.2">
      <c r="B11" s="26" t="s">
        <v>16</v>
      </c>
      <c r="C11" s="10"/>
      <c r="D11" s="4"/>
      <c r="E11" s="4"/>
      <c r="F11" s="4"/>
      <c r="G11" s="4"/>
      <c r="H11" s="4"/>
      <c r="I11" s="4"/>
      <c r="J11" s="4"/>
      <c r="K11" s="4"/>
      <c r="L11" s="4"/>
      <c r="M11" s="4"/>
      <c r="N11" s="4"/>
      <c r="O11" s="4"/>
      <c r="P11" s="27">
        <f t="shared" si="2"/>
        <v>0</v>
      </c>
    </row>
    <row r="12" spans="2:17" x14ac:dyDescent="0.2">
      <c r="B12" s="26" t="s">
        <v>49</v>
      </c>
      <c r="C12" s="10"/>
      <c r="D12" s="13"/>
      <c r="E12" s="13"/>
      <c r="F12" s="13"/>
      <c r="G12" s="13"/>
      <c r="H12" s="13"/>
      <c r="I12" s="13"/>
      <c r="J12" s="13"/>
      <c r="K12" s="13"/>
      <c r="L12" s="13"/>
      <c r="M12" s="13"/>
      <c r="N12" s="13"/>
      <c r="O12" s="13"/>
      <c r="P12" s="27">
        <f t="shared" si="2"/>
        <v>0</v>
      </c>
    </row>
    <row r="13" spans="2:17" x14ac:dyDescent="0.2">
      <c r="B13" s="26" t="s">
        <v>15</v>
      </c>
      <c r="C13" s="10"/>
      <c r="D13" s="13"/>
      <c r="E13" s="13"/>
      <c r="F13" s="13"/>
      <c r="G13" s="13"/>
      <c r="H13" s="13"/>
      <c r="I13" s="13"/>
      <c r="J13" s="13"/>
      <c r="K13" s="13"/>
      <c r="L13" s="13"/>
      <c r="M13" s="13"/>
      <c r="N13" s="13"/>
      <c r="O13" s="13"/>
      <c r="P13" s="27">
        <f t="shared" si="2"/>
        <v>0</v>
      </c>
    </row>
    <row r="14" spans="2:17" x14ac:dyDescent="0.2">
      <c r="B14" s="26" t="s">
        <v>11</v>
      </c>
      <c r="C14" s="10"/>
      <c r="D14" s="13"/>
      <c r="E14" s="13"/>
      <c r="F14" s="13"/>
      <c r="G14" s="13"/>
      <c r="H14" s="13"/>
      <c r="I14" s="13"/>
      <c r="J14" s="13"/>
      <c r="K14" s="13"/>
      <c r="L14" s="13"/>
      <c r="M14" s="13"/>
      <c r="N14" s="13"/>
      <c r="O14" s="13"/>
      <c r="P14" s="27">
        <f t="shared" si="2"/>
        <v>0</v>
      </c>
    </row>
    <row r="15" spans="2:17" x14ac:dyDescent="0.2">
      <c r="B15" s="26" t="s">
        <v>12</v>
      </c>
      <c r="C15" s="10"/>
      <c r="D15" s="13"/>
      <c r="E15" s="13"/>
      <c r="F15" s="13"/>
      <c r="G15" s="13"/>
      <c r="H15" s="13"/>
      <c r="I15" s="13"/>
      <c r="J15" s="13"/>
      <c r="K15" s="13"/>
      <c r="L15" s="13"/>
      <c r="M15" s="13"/>
      <c r="N15" s="13"/>
      <c r="O15" s="13"/>
      <c r="P15" s="27">
        <f t="shared" si="2"/>
        <v>0</v>
      </c>
    </row>
    <row r="16" spans="2:17" x14ac:dyDescent="0.2">
      <c r="B16" s="64" t="s">
        <v>44</v>
      </c>
      <c r="C16" s="65"/>
      <c r="D16" s="52">
        <f t="shared" ref="D16:O16" si="3">SUM(D10,D12:D15,(D11*-1))</f>
        <v>0</v>
      </c>
      <c r="E16" s="52">
        <f t="shared" si="3"/>
        <v>0</v>
      </c>
      <c r="F16" s="55">
        <f t="shared" si="3"/>
        <v>0</v>
      </c>
      <c r="G16" s="55">
        <f t="shared" si="3"/>
        <v>0</v>
      </c>
      <c r="H16" s="55">
        <f t="shared" si="3"/>
        <v>0</v>
      </c>
      <c r="I16" s="55">
        <f t="shared" si="3"/>
        <v>0</v>
      </c>
      <c r="J16" s="55">
        <f t="shared" si="3"/>
        <v>0</v>
      </c>
      <c r="K16" s="55">
        <f t="shared" si="3"/>
        <v>0</v>
      </c>
      <c r="L16" s="55">
        <f t="shared" si="3"/>
        <v>0</v>
      </c>
      <c r="M16" s="55">
        <f t="shared" si="3"/>
        <v>0</v>
      </c>
      <c r="N16" s="55">
        <f t="shared" si="3"/>
        <v>0</v>
      </c>
      <c r="O16" s="55">
        <f t="shared" si="3"/>
        <v>0</v>
      </c>
      <c r="P16" s="53">
        <f>SUBTOTAL(109,CashReceipts[Total])</f>
        <v>0</v>
      </c>
    </row>
    <row r="17" spans="2:16" s="8" customFormat="1" x14ac:dyDescent="0.2">
      <c r="B17" s="9" t="s">
        <v>50</v>
      </c>
      <c r="C17" s="21">
        <f>(C7+CashReceipts[[#Totals],[ ]])</f>
        <v>0</v>
      </c>
      <c r="D17" s="21">
        <f>(D7+CashReceipts[[#Totals],[Jan-18]])</f>
        <v>0</v>
      </c>
      <c r="E17" s="21">
        <f>(E7+CashReceipts[[#Totals],[Feb-18]])</f>
        <v>0</v>
      </c>
      <c r="F17" s="21">
        <f>(F7+CashReceipts[[#Totals],[Mar-18]])</f>
        <v>0</v>
      </c>
      <c r="G17" s="21">
        <f>(G7+CashReceipts[[#Totals],[Apr-18]])</f>
        <v>0</v>
      </c>
      <c r="H17" s="21">
        <f>(H7+CashReceipts[[#Totals],[May-18]])</f>
        <v>0</v>
      </c>
      <c r="I17" s="21">
        <f>(I7+CashReceipts[[#Totals],[Jun-18]])</f>
        <v>0</v>
      </c>
      <c r="J17" s="21">
        <f>(J7+CashReceipts[[#Totals],[Jul-18]])</f>
        <v>0</v>
      </c>
      <c r="K17" s="21">
        <f>(K7+CashReceipts[[#Totals],[Aug-18]])</f>
        <v>0</v>
      </c>
      <c r="L17" s="21">
        <f>(L7+CashReceipts[[#Totals],[Sep-18]])</f>
        <v>0</v>
      </c>
      <c r="M17" s="21">
        <f>(M7+CashReceipts[[#Totals],[Oct-18]])</f>
        <v>0</v>
      </c>
      <c r="N17" s="21">
        <f>(N7+CashReceipts[[#Totals],[Nov-18]])</f>
        <v>0</v>
      </c>
      <c r="O17" s="21">
        <f>(O7+CashReceipts[[#Totals],[Dec-18]])</f>
        <v>0</v>
      </c>
      <c r="P17" s="10"/>
    </row>
    <row r="18" spans="2:16" x14ac:dyDescent="0.2">
      <c r="B18" s="24"/>
      <c r="C18" s="14"/>
      <c r="D18" s="14"/>
      <c r="E18" s="14"/>
      <c r="F18" s="14"/>
      <c r="G18" s="14"/>
      <c r="H18" s="14"/>
      <c r="I18" s="14"/>
      <c r="J18" s="14"/>
      <c r="K18" s="14"/>
      <c r="L18" s="14"/>
      <c r="M18" s="14"/>
      <c r="N18" s="14"/>
      <c r="O18" s="14"/>
      <c r="P18" s="12"/>
    </row>
    <row r="19" spans="2:16" x14ac:dyDescent="0.2">
      <c r="B19" s="25" t="s">
        <v>1</v>
      </c>
      <c r="C19" s="28" t="s">
        <v>67</v>
      </c>
      <c r="D19" s="29" t="s">
        <v>55</v>
      </c>
      <c r="E19" s="29" t="s">
        <v>56</v>
      </c>
      <c r="F19" s="29" t="s">
        <v>57</v>
      </c>
      <c r="G19" s="29" t="s">
        <v>58</v>
      </c>
      <c r="H19" s="29" t="s">
        <v>59</v>
      </c>
      <c r="I19" s="29" t="s">
        <v>60</v>
      </c>
      <c r="J19" s="29" t="s">
        <v>61</v>
      </c>
      <c r="K19" s="29" t="s">
        <v>62</v>
      </c>
      <c r="L19" s="29" t="s">
        <v>63</v>
      </c>
      <c r="M19" s="29" t="s">
        <v>64</v>
      </c>
      <c r="N19" s="29" t="s">
        <v>65</v>
      </c>
      <c r="O19" s="29" t="s">
        <v>66</v>
      </c>
      <c r="P19" s="28" t="s">
        <v>37</v>
      </c>
    </row>
    <row r="20" spans="2:16" x14ac:dyDescent="0.2">
      <c r="B20" s="33" t="s">
        <v>2</v>
      </c>
      <c r="C20" s="10"/>
      <c r="D20" s="4"/>
      <c r="E20" s="4"/>
      <c r="F20" s="4"/>
      <c r="G20" s="4"/>
      <c r="H20" s="4"/>
      <c r="I20" s="4"/>
      <c r="J20" s="4"/>
      <c r="K20" s="4"/>
      <c r="L20" s="4"/>
      <c r="M20" s="4"/>
      <c r="N20" s="4"/>
      <c r="O20" s="4"/>
      <c r="P20" s="27">
        <f t="shared" ref="P20:P44" si="4">SUM(D20:O20)</f>
        <v>0</v>
      </c>
    </row>
    <row r="21" spans="2:16" x14ac:dyDescent="0.2">
      <c r="B21" s="33" t="s">
        <v>17</v>
      </c>
      <c r="C21" s="10"/>
      <c r="D21" s="4"/>
      <c r="E21" s="4"/>
      <c r="F21" s="4"/>
      <c r="G21" s="4"/>
      <c r="H21" s="4"/>
      <c r="I21" s="4"/>
      <c r="J21" s="4"/>
      <c r="K21" s="4"/>
      <c r="L21" s="4"/>
      <c r="M21" s="4"/>
      <c r="N21" s="4"/>
      <c r="O21" s="4"/>
      <c r="P21" s="27">
        <f t="shared" si="4"/>
        <v>0</v>
      </c>
    </row>
    <row r="22" spans="2:16" x14ac:dyDescent="0.2">
      <c r="B22" s="33" t="s">
        <v>18</v>
      </c>
      <c r="C22" s="10"/>
      <c r="D22" s="4"/>
      <c r="E22" s="4"/>
      <c r="F22" s="4"/>
      <c r="G22" s="4"/>
      <c r="H22" s="4"/>
      <c r="I22" s="4"/>
      <c r="J22" s="4"/>
      <c r="K22" s="4"/>
      <c r="L22" s="4"/>
      <c r="M22" s="4"/>
      <c r="N22" s="4"/>
      <c r="O22" s="4"/>
      <c r="P22" s="27">
        <f t="shared" si="4"/>
        <v>0</v>
      </c>
    </row>
    <row r="23" spans="2:16" x14ac:dyDescent="0.2">
      <c r="B23" s="33" t="s">
        <v>19</v>
      </c>
      <c r="C23" s="10"/>
      <c r="D23" s="4"/>
      <c r="E23" s="4"/>
      <c r="F23" s="4"/>
      <c r="G23" s="4"/>
      <c r="H23" s="4"/>
      <c r="I23" s="4"/>
      <c r="J23" s="4"/>
      <c r="K23" s="4"/>
      <c r="L23" s="4"/>
      <c r="M23" s="4"/>
      <c r="N23" s="4"/>
      <c r="O23" s="4"/>
      <c r="P23" s="27">
        <f t="shared" si="4"/>
        <v>0</v>
      </c>
    </row>
    <row r="24" spans="2:16" x14ac:dyDescent="0.2">
      <c r="B24" s="33" t="s">
        <v>20</v>
      </c>
      <c r="C24" s="10"/>
      <c r="D24" s="4"/>
      <c r="E24" s="4"/>
      <c r="F24" s="4"/>
      <c r="G24" s="4"/>
      <c r="H24" s="4"/>
      <c r="I24" s="4"/>
      <c r="J24" s="4"/>
      <c r="K24" s="4"/>
      <c r="L24" s="4"/>
      <c r="M24" s="4"/>
      <c r="N24" s="4"/>
      <c r="O24" s="4"/>
      <c r="P24" s="27">
        <f t="shared" si="4"/>
        <v>0</v>
      </c>
    </row>
    <row r="25" spans="2:16" x14ac:dyDescent="0.2">
      <c r="B25" s="34" t="s">
        <v>29</v>
      </c>
      <c r="C25" s="10"/>
      <c r="D25" s="4"/>
      <c r="E25" s="4"/>
      <c r="F25" s="4"/>
      <c r="G25" s="4"/>
      <c r="H25" s="4"/>
      <c r="I25" s="4"/>
      <c r="J25" s="4"/>
      <c r="K25" s="4"/>
      <c r="L25" s="4"/>
      <c r="M25" s="4"/>
      <c r="N25" s="4"/>
      <c r="O25" s="4"/>
      <c r="P25" s="27">
        <f t="shared" si="4"/>
        <v>0</v>
      </c>
    </row>
    <row r="26" spans="2:16" x14ac:dyDescent="0.2">
      <c r="B26" s="33" t="s">
        <v>46</v>
      </c>
      <c r="C26" s="10"/>
      <c r="D26" s="4"/>
      <c r="E26" s="4"/>
      <c r="F26" s="4"/>
      <c r="G26" s="4"/>
      <c r="H26" s="4"/>
      <c r="I26" s="4"/>
      <c r="J26" s="4"/>
      <c r="K26" s="4"/>
      <c r="L26" s="4"/>
      <c r="M26" s="4"/>
      <c r="N26" s="4"/>
      <c r="O26" s="4"/>
      <c r="P26" s="27">
        <f t="shared" si="4"/>
        <v>0</v>
      </c>
    </row>
    <row r="27" spans="2:16" x14ac:dyDescent="0.2">
      <c r="B27" s="33" t="s">
        <v>47</v>
      </c>
      <c r="C27" s="10"/>
      <c r="D27" s="13"/>
      <c r="E27" s="13"/>
      <c r="F27" s="13"/>
      <c r="G27" s="13"/>
      <c r="H27" s="13"/>
      <c r="I27" s="13"/>
      <c r="J27" s="13"/>
      <c r="K27" s="13"/>
      <c r="L27" s="13"/>
      <c r="M27" s="13"/>
      <c r="N27" s="13"/>
      <c r="O27" s="13"/>
      <c r="P27" s="27">
        <f t="shared" si="4"/>
        <v>0</v>
      </c>
    </row>
    <row r="28" spans="2:16" x14ac:dyDescent="0.2">
      <c r="B28" s="33" t="s">
        <v>21</v>
      </c>
      <c r="C28" s="10"/>
      <c r="D28" s="13"/>
      <c r="E28" s="13"/>
      <c r="F28" s="13"/>
      <c r="G28" s="13"/>
      <c r="H28" s="13"/>
      <c r="I28" s="13"/>
      <c r="J28" s="13"/>
      <c r="K28" s="13"/>
      <c r="L28" s="13"/>
      <c r="M28" s="13"/>
      <c r="N28" s="13"/>
      <c r="O28" s="13"/>
      <c r="P28" s="27">
        <f t="shared" si="4"/>
        <v>0</v>
      </c>
    </row>
    <row r="29" spans="2:16" x14ac:dyDescent="0.2">
      <c r="B29" s="33" t="s">
        <v>23</v>
      </c>
      <c r="C29" s="10"/>
      <c r="D29" s="13"/>
      <c r="E29" s="13"/>
      <c r="F29" s="13"/>
      <c r="G29" s="13"/>
      <c r="H29" s="13"/>
      <c r="I29" s="13"/>
      <c r="J29" s="13"/>
      <c r="K29" s="13"/>
      <c r="L29" s="13"/>
      <c r="M29" s="13"/>
      <c r="N29" s="13"/>
      <c r="O29" s="13"/>
      <c r="P29" s="27">
        <f t="shared" si="4"/>
        <v>0</v>
      </c>
    </row>
    <row r="30" spans="2:16" x14ac:dyDescent="0.2">
      <c r="B30" s="33" t="s">
        <v>22</v>
      </c>
      <c r="C30" s="10"/>
      <c r="D30" s="13"/>
      <c r="E30" s="13"/>
      <c r="F30" s="13"/>
      <c r="G30" s="13"/>
      <c r="H30" s="13"/>
      <c r="I30" s="13"/>
      <c r="J30" s="13"/>
      <c r="K30" s="13"/>
      <c r="L30" s="13"/>
      <c r="M30" s="13"/>
      <c r="N30" s="13"/>
      <c r="O30" s="13"/>
      <c r="P30" s="27">
        <f t="shared" si="4"/>
        <v>0</v>
      </c>
    </row>
    <row r="31" spans="2:16" x14ac:dyDescent="0.2">
      <c r="B31" s="33" t="s">
        <v>24</v>
      </c>
      <c r="C31" s="10"/>
      <c r="D31" s="13"/>
      <c r="E31" s="13"/>
      <c r="F31" s="13"/>
      <c r="G31" s="13"/>
      <c r="H31" s="13"/>
      <c r="I31" s="13"/>
      <c r="J31" s="13"/>
      <c r="K31" s="13"/>
      <c r="L31" s="13"/>
      <c r="M31" s="13"/>
      <c r="N31" s="13"/>
      <c r="O31" s="13"/>
      <c r="P31" s="27">
        <f t="shared" si="4"/>
        <v>0</v>
      </c>
    </row>
    <row r="32" spans="2:16" x14ac:dyDescent="0.2">
      <c r="B32" s="33" t="s">
        <v>13</v>
      </c>
      <c r="C32" s="10"/>
      <c r="D32" s="13"/>
      <c r="E32" s="13"/>
      <c r="F32" s="13"/>
      <c r="G32" s="13"/>
      <c r="H32" s="13"/>
      <c r="I32" s="13"/>
      <c r="J32" s="13"/>
      <c r="K32" s="13"/>
      <c r="L32" s="13"/>
      <c r="M32" s="13"/>
      <c r="N32" s="13"/>
      <c r="O32" s="13"/>
      <c r="P32" s="27">
        <f t="shared" si="4"/>
        <v>0</v>
      </c>
    </row>
    <row r="33" spans="2:16" x14ac:dyDescent="0.2">
      <c r="B33" s="33" t="s">
        <v>39</v>
      </c>
      <c r="C33" s="10"/>
      <c r="D33" s="13"/>
      <c r="E33" s="13"/>
      <c r="F33" s="13"/>
      <c r="G33" s="13"/>
      <c r="H33" s="13"/>
      <c r="I33" s="13"/>
      <c r="J33" s="13"/>
      <c r="K33" s="13"/>
      <c r="L33" s="13"/>
      <c r="M33" s="13"/>
      <c r="N33" s="13"/>
      <c r="O33" s="13"/>
      <c r="P33" s="27">
        <f t="shared" si="4"/>
        <v>0</v>
      </c>
    </row>
    <row r="34" spans="2:16" x14ac:dyDescent="0.2">
      <c r="B34" s="33" t="s">
        <v>40</v>
      </c>
      <c r="C34" s="10"/>
      <c r="D34" s="13"/>
      <c r="E34" s="13"/>
      <c r="F34" s="13"/>
      <c r="G34" s="13"/>
      <c r="H34" s="13"/>
      <c r="I34" s="13"/>
      <c r="J34" s="13"/>
      <c r="K34" s="13"/>
      <c r="L34" s="13"/>
      <c r="M34" s="13"/>
      <c r="N34" s="13"/>
      <c r="O34" s="13"/>
      <c r="P34" s="27">
        <f t="shared" si="4"/>
        <v>0</v>
      </c>
    </row>
    <row r="35" spans="2:16" x14ac:dyDescent="0.2">
      <c r="B35" s="33" t="s">
        <v>25</v>
      </c>
      <c r="C35" s="10"/>
      <c r="D35" s="13"/>
      <c r="E35" s="13"/>
      <c r="F35" s="13"/>
      <c r="G35" s="13"/>
      <c r="H35" s="13"/>
      <c r="I35" s="13"/>
      <c r="J35" s="13"/>
      <c r="K35" s="13"/>
      <c r="L35" s="13"/>
      <c r="M35" s="13"/>
      <c r="N35" s="13"/>
      <c r="O35" s="13"/>
      <c r="P35" s="27">
        <f t="shared" si="4"/>
        <v>0</v>
      </c>
    </row>
    <row r="36" spans="2:16" x14ac:dyDescent="0.2">
      <c r="B36" s="33" t="s">
        <v>26</v>
      </c>
      <c r="C36" s="10"/>
      <c r="D36" s="13"/>
      <c r="E36" s="13"/>
      <c r="F36" s="13"/>
      <c r="G36" s="13"/>
      <c r="H36" s="13"/>
      <c r="I36" s="13"/>
      <c r="J36" s="13"/>
      <c r="K36" s="13"/>
      <c r="L36" s="13"/>
      <c r="M36" s="13"/>
      <c r="N36" s="13"/>
      <c r="O36" s="13"/>
      <c r="P36" s="27">
        <f t="shared" si="4"/>
        <v>0</v>
      </c>
    </row>
    <row r="37" spans="2:16" x14ac:dyDescent="0.2">
      <c r="B37" s="33" t="s">
        <v>27</v>
      </c>
      <c r="C37" s="10"/>
      <c r="D37" s="13"/>
      <c r="E37" s="13"/>
      <c r="F37" s="13"/>
      <c r="G37" s="13"/>
      <c r="H37" s="13"/>
      <c r="I37" s="13"/>
      <c r="J37" s="13"/>
      <c r="K37" s="13"/>
      <c r="L37" s="13"/>
      <c r="M37" s="13"/>
      <c r="N37" s="13"/>
      <c r="O37" s="13"/>
      <c r="P37" s="27">
        <f t="shared" si="4"/>
        <v>0</v>
      </c>
    </row>
    <row r="38" spans="2:16" x14ac:dyDescent="0.2">
      <c r="B38" s="33" t="s">
        <v>28</v>
      </c>
      <c r="C38" s="10"/>
      <c r="D38" s="13"/>
      <c r="E38" s="13"/>
      <c r="F38" s="13"/>
      <c r="G38" s="13"/>
      <c r="H38" s="13"/>
      <c r="I38" s="13"/>
      <c r="J38" s="13"/>
      <c r="K38" s="13"/>
      <c r="L38" s="13"/>
      <c r="M38" s="13"/>
      <c r="N38" s="13"/>
      <c r="O38" s="13"/>
      <c r="P38" s="27">
        <f t="shared" si="4"/>
        <v>0</v>
      </c>
    </row>
    <row r="39" spans="2:16" x14ac:dyDescent="0.2">
      <c r="B39" s="33" t="s">
        <v>3</v>
      </c>
      <c r="C39" s="10"/>
      <c r="D39" s="13"/>
      <c r="E39" s="13"/>
      <c r="F39" s="13"/>
      <c r="G39" s="13"/>
      <c r="H39" s="13"/>
      <c r="I39" s="13"/>
      <c r="J39" s="13"/>
      <c r="K39" s="13"/>
      <c r="L39" s="13"/>
      <c r="M39" s="13"/>
      <c r="N39" s="13"/>
      <c r="O39" s="13"/>
      <c r="P39" s="27">
        <f t="shared" si="4"/>
        <v>0</v>
      </c>
    </row>
    <row r="40" spans="2:16" x14ac:dyDescent="0.2">
      <c r="B40" s="35" t="s">
        <v>38</v>
      </c>
      <c r="C40" s="10"/>
      <c r="D40" s="13"/>
      <c r="E40" s="13"/>
      <c r="F40" s="13"/>
      <c r="G40" s="13"/>
      <c r="H40" s="13"/>
      <c r="I40" s="13"/>
      <c r="J40" s="13"/>
      <c r="K40" s="13"/>
      <c r="L40" s="13"/>
      <c r="M40" s="13"/>
      <c r="N40" s="13"/>
      <c r="O40" s="13"/>
      <c r="P40" s="27">
        <f t="shared" si="4"/>
        <v>0</v>
      </c>
    </row>
    <row r="41" spans="2:16" x14ac:dyDescent="0.2">
      <c r="B41" s="36" t="s">
        <v>30</v>
      </c>
      <c r="C41" s="10"/>
      <c r="D41" s="13"/>
      <c r="E41" s="13"/>
      <c r="F41" s="13"/>
      <c r="G41" s="13"/>
      <c r="H41" s="13"/>
      <c r="I41" s="13"/>
      <c r="J41" s="13"/>
      <c r="K41" s="13"/>
      <c r="L41" s="13"/>
      <c r="M41" s="13"/>
      <c r="N41" s="13"/>
      <c r="O41" s="13"/>
      <c r="P41" s="27">
        <f t="shared" si="4"/>
        <v>0</v>
      </c>
    </row>
    <row r="42" spans="2:16" x14ac:dyDescent="0.2">
      <c r="B42" s="36" t="s">
        <v>30</v>
      </c>
      <c r="C42" s="10"/>
      <c r="D42" s="13"/>
      <c r="E42" s="13"/>
      <c r="F42" s="13"/>
      <c r="G42" s="13"/>
      <c r="H42" s="13"/>
      <c r="I42" s="13"/>
      <c r="J42" s="13"/>
      <c r="K42" s="13"/>
      <c r="L42" s="13"/>
      <c r="M42" s="13"/>
      <c r="N42" s="13"/>
      <c r="O42" s="13"/>
      <c r="P42" s="27">
        <f t="shared" si="4"/>
        <v>0</v>
      </c>
    </row>
    <row r="43" spans="2:16" x14ac:dyDescent="0.2">
      <c r="B43" s="36" t="s">
        <v>30</v>
      </c>
      <c r="C43" s="10"/>
      <c r="D43" s="13"/>
      <c r="E43" s="13"/>
      <c r="F43" s="13"/>
      <c r="G43" s="13"/>
      <c r="H43" s="13"/>
      <c r="I43" s="13"/>
      <c r="J43" s="13"/>
      <c r="K43" s="13"/>
      <c r="L43" s="13"/>
      <c r="M43" s="13"/>
      <c r="N43" s="13"/>
      <c r="O43" s="13"/>
      <c r="P43" s="27">
        <f t="shared" si="4"/>
        <v>0</v>
      </c>
    </row>
    <row r="44" spans="2:16" x14ac:dyDescent="0.2">
      <c r="B44" s="36" t="s">
        <v>4</v>
      </c>
      <c r="C44" s="10"/>
      <c r="D44" s="13"/>
      <c r="E44" s="13"/>
      <c r="F44" s="13"/>
      <c r="G44" s="13"/>
      <c r="H44" s="13"/>
      <c r="I44" s="13"/>
      <c r="J44" s="13"/>
      <c r="K44" s="13"/>
      <c r="L44" s="13"/>
      <c r="M44" s="13"/>
      <c r="N44" s="13"/>
      <c r="O44" s="13"/>
      <c r="P44" s="27">
        <f t="shared" si="4"/>
        <v>0</v>
      </c>
    </row>
    <row r="45" spans="2:16" x14ac:dyDescent="0.2">
      <c r="B45" s="66" t="s">
        <v>5</v>
      </c>
      <c r="C45" s="51"/>
      <c r="D45" s="54">
        <f>SUBTOTAL(109,Expenses[Jan-18])</f>
        <v>0</v>
      </c>
      <c r="E45" s="54">
        <f>SUBTOTAL(109,Expenses[Feb-18])</f>
        <v>0</v>
      </c>
      <c r="F45" s="54">
        <f>SUBTOTAL(109,Expenses[Mar-18])</f>
        <v>0</v>
      </c>
      <c r="G45" s="54">
        <f>SUBTOTAL(109,Expenses[Apr-18])</f>
        <v>0</v>
      </c>
      <c r="H45" s="54">
        <f>SUBTOTAL(109,Expenses[May-18])</f>
        <v>0</v>
      </c>
      <c r="I45" s="54">
        <f>SUBTOTAL(109,Expenses[Jun-18])</f>
        <v>0</v>
      </c>
      <c r="J45" s="54">
        <f>SUBTOTAL(109,Expenses[Jul-18])</f>
        <v>0</v>
      </c>
      <c r="K45" s="54">
        <f>SUBTOTAL(109,Expenses[Aug-18])</f>
        <v>0</v>
      </c>
      <c r="L45" s="54">
        <f>SUBTOTAL(109,Expenses[Sep-18])</f>
        <v>0</v>
      </c>
      <c r="M45" s="54">
        <f>SUBTOTAL(109,Expenses[Oct-18])</f>
        <v>0</v>
      </c>
      <c r="N45" s="54">
        <f>SUBTOTAL(109,Expenses[Nov-18])</f>
        <v>0</v>
      </c>
      <c r="O45" s="54">
        <f>SUBTOTAL(109,Expenses[Dec-18])</f>
        <v>0</v>
      </c>
      <c r="P45" s="53">
        <f>SUBTOTAL(109,Expenses[Total])</f>
        <v>0</v>
      </c>
    </row>
    <row r="46" spans="2:16" x14ac:dyDescent="0.2">
      <c r="B46" s="68" t="s">
        <v>1</v>
      </c>
      <c r="C46" s="60" t="s">
        <v>67</v>
      </c>
      <c r="D46" s="61" t="s">
        <v>55</v>
      </c>
      <c r="E46" s="61" t="s">
        <v>56</v>
      </c>
      <c r="F46" s="61" t="s">
        <v>57</v>
      </c>
      <c r="G46" s="61" t="s">
        <v>58</v>
      </c>
      <c r="H46" s="61" t="s">
        <v>59</v>
      </c>
      <c r="I46" s="61" t="s">
        <v>60</v>
      </c>
      <c r="J46" s="61" t="s">
        <v>61</v>
      </c>
      <c r="K46" s="61" t="s">
        <v>62</v>
      </c>
      <c r="L46" s="61" t="s">
        <v>63</v>
      </c>
      <c r="M46" s="61" t="s">
        <v>64</v>
      </c>
      <c r="N46" s="61" t="s">
        <v>65</v>
      </c>
      <c r="O46" s="61" t="s">
        <v>66</v>
      </c>
      <c r="P46" s="62" t="s">
        <v>37</v>
      </c>
    </row>
    <row r="47" spans="2:16" x14ac:dyDescent="0.2">
      <c r="B47" s="59" t="s">
        <v>6</v>
      </c>
      <c r="C47" s="56"/>
      <c r="D47" s="57"/>
      <c r="E47" s="57"/>
      <c r="F47" s="57"/>
      <c r="G47" s="57"/>
      <c r="H47" s="57"/>
      <c r="I47" s="57"/>
      <c r="J47" s="57"/>
      <c r="K47" s="57"/>
      <c r="L47" s="57"/>
      <c r="M47" s="57"/>
      <c r="N47" s="57"/>
      <c r="O47" s="57"/>
      <c r="P47" s="58">
        <f>SUM(D47:O47)</f>
        <v>0</v>
      </c>
    </row>
    <row r="48" spans="2:16" x14ac:dyDescent="0.2">
      <c r="B48" s="59" t="s">
        <v>43</v>
      </c>
      <c r="C48" s="56"/>
      <c r="D48" s="57"/>
      <c r="E48" s="57"/>
      <c r="F48" s="57"/>
      <c r="G48" s="57"/>
      <c r="H48" s="57"/>
      <c r="I48" s="57"/>
      <c r="J48" s="57"/>
      <c r="K48" s="57"/>
      <c r="L48" s="57"/>
      <c r="M48" s="57"/>
      <c r="N48" s="57"/>
      <c r="O48" s="57"/>
      <c r="P48" s="58">
        <f>SUM(D48:O48)</f>
        <v>0</v>
      </c>
    </row>
    <row r="49" spans="2:16" x14ac:dyDescent="0.2">
      <c r="B49" s="59" t="s">
        <v>7</v>
      </c>
      <c r="C49" s="56"/>
      <c r="D49" s="57"/>
      <c r="E49" s="57"/>
      <c r="F49" s="57"/>
      <c r="G49" s="57"/>
      <c r="H49" s="57"/>
      <c r="I49" s="57"/>
      <c r="J49" s="57"/>
      <c r="K49" s="57"/>
      <c r="L49" s="57"/>
      <c r="M49" s="57"/>
      <c r="N49" s="57"/>
      <c r="O49" s="57"/>
      <c r="P49" s="58">
        <f>SUM(D49:O49)</f>
        <v>0</v>
      </c>
    </row>
    <row r="50" spans="2:16" x14ac:dyDescent="0.2">
      <c r="B50" s="59" t="s">
        <v>41</v>
      </c>
      <c r="C50" s="56"/>
      <c r="D50" s="57"/>
      <c r="E50" s="57"/>
      <c r="F50" s="57"/>
      <c r="G50" s="57"/>
      <c r="H50" s="57"/>
      <c r="I50" s="57"/>
      <c r="J50" s="57"/>
      <c r="K50" s="57"/>
      <c r="L50" s="57"/>
      <c r="M50" s="57"/>
      <c r="N50" s="57"/>
      <c r="O50" s="57"/>
      <c r="P50" s="58">
        <f>SUM(D50:O50)</f>
        <v>0</v>
      </c>
    </row>
    <row r="51" spans="2:16" x14ac:dyDescent="0.2">
      <c r="B51" s="59" t="s">
        <v>42</v>
      </c>
      <c r="C51" s="56"/>
      <c r="D51" s="57"/>
      <c r="E51" s="57"/>
      <c r="F51" s="57"/>
      <c r="G51" s="57"/>
      <c r="H51" s="57"/>
      <c r="I51" s="57"/>
      <c r="J51" s="57"/>
      <c r="K51" s="57"/>
      <c r="L51" s="57"/>
      <c r="M51" s="57"/>
      <c r="N51" s="57"/>
      <c r="O51" s="57"/>
      <c r="P51" s="58">
        <f>SUM(D51:O51)</f>
        <v>0</v>
      </c>
    </row>
    <row r="52" spans="2:16" x14ac:dyDescent="0.2">
      <c r="B52" s="69" t="s">
        <v>8</v>
      </c>
      <c r="C52" s="67"/>
      <c r="D52" s="58">
        <f>D45-SUM(D48:D51)</f>
        <v>0</v>
      </c>
      <c r="E52" s="58">
        <f>E45-SUM(E48:E51)</f>
        <v>0</v>
      </c>
      <c r="F52" s="58">
        <f>F45-SUM(F48:F51)</f>
        <v>0</v>
      </c>
      <c r="G52" s="63">
        <f>SUBTOTAL(109,CashPaidOut[Apr-18])</f>
        <v>0</v>
      </c>
      <c r="H52" s="63">
        <f>SUBTOTAL(109,CashPaidOut[May-18])</f>
        <v>0</v>
      </c>
      <c r="I52" s="63">
        <f>SUBTOTAL(109,CashPaidOut[Jun-18])</f>
        <v>0</v>
      </c>
      <c r="J52" s="63">
        <f>SUBTOTAL(109,CashPaidOut[Jul-18])</f>
        <v>0</v>
      </c>
      <c r="K52" s="63">
        <f>SUBTOTAL(109,CashPaidOut[Aug-18])</f>
        <v>0</v>
      </c>
      <c r="L52" s="63">
        <f>SUBTOTAL(109,CashPaidOut[Sep-18])</f>
        <v>0</v>
      </c>
      <c r="M52" s="63">
        <f>SUBTOTAL(109,CashPaidOut[Oct-18])</f>
        <v>0</v>
      </c>
      <c r="N52" s="63">
        <f>SUBTOTAL(109,CashPaidOut[Nov-18])</f>
        <v>0</v>
      </c>
      <c r="O52" s="63">
        <f>SUBTOTAL(109,CashPaidOut[Dec-18])</f>
        <v>0</v>
      </c>
      <c r="P52" s="53">
        <f>SUBTOTAL(109,CashPaidOut[Total])</f>
        <v>0</v>
      </c>
    </row>
    <row r="53" spans="2:16" x14ac:dyDescent="0.2">
      <c r="B53" s="70" t="s">
        <v>51</v>
      </c>
      <c r="C53" s="27">
        <f>(C16-CashPaidOut[[#Totals],[ ]])</f>
        <v>0</v>
      </c>
      <c r="D53" s="27">
        <f t="shared" ref="D53:O53" si="5">D45-SUM(D48:D51)</f>
        <v>0</v>
      </c>
      <c r="E53" s="27">
        <f t="shared" si="5"/>
        <v>0</v>
      </c>
      <c r="F53" s="27">
        <f t="shared" si="5"/>
        <v>0</v>
      </c>
      <c r="G53" s="27">
        <f t="shared" si="5"/>
        <v>0</v>
      </c>
      <c r="H53" s="27">
        <f t="shared" si="5"/>
        <v>0</v>
      </c>
      <c r="I53" s="27">
        <f t="shared" si="5"/>
        <v>0</v>
      </c>
      <c r="J53" s="27">
        <f t="shared" si="5"/>
        <v>0</v>
      </c>
      <c r="K53" s="27">
        <f t="shared" si="5"/>
        <v>0</v>
      </c>
      <c r="L53" s="27">
        <f t="shared" si="5"/>
        <v>0</v>
      </c>
      <c r="M53" s="27">
        <f t="shared" si="5"/>
        <v>0</v>
      </c>
      <c r="N53" s="27">
        <f t="shared" si="5"/>
        <v>0</v>
      </c>
      <c r="O53" s="27">
        <f t="shared" si="5"/>
        <v>0</v>
      </c>
      <c r="P53" s="71"/>
    </row>
    <row r="54" spans="2:16" x14ac:dyDescent="0.2">
      <c r="B54" s="15"/>
      <c r="C54" s="16"/>
      <c r="D54" s="16"/>
      <c r="E54" s="16"/>
      <c r="F54" s="16"/>
      <c r="G54" s="16"/>
      <c r="H54" s="16"/>
      <c r="I54" s="16"/>
      <c r="J54" s="16"/>
      <c r="K54" s="16"/>
      <c r="L54" s="16"/>
      <c r="M54" s="16"/>
      <c r="N54" s="16"/>
      <c r="O54" s="16"/>
      <c r="P54" s="16"/>
    </row>
    <row r="55" spans="2:16" x14ac:dyDescent="0.2">
      <c r="B55" s="39" t="s">
        <v>31</v>
      </c>
      <c r="C55" s="40" t="s">
        <v>67</v>
      </c>
      <c r="D55" s="29" t="s">
        <v>55</v>
      </c>
      <c r="E55" s="29" t="s">
        <v>56</v>
      </c>
      <c r="F55" s="29" t="s">
        <v>57</v>
      </c>
      <c r="G55" s="29" t="s">
        <v>58</v>
      </c>
      <c r="H55" s="29" t="s">
        <v>59</v>
      </c>
      <c r="I55" s="29" t="s">
        <v>60</v>
      </c>
      <c r="J55" s="29" t="s">
        <v>61</v>
      </c>
      <c r="K55" s="29" t="s">
        <v>62</v>
      </c>
      <c r="L55" s="29" t="s">
        <v>63</v>
      </c>
      <c r="M55" s="29" t="s">
        <v>64</v>
      </c>
      <c r="N55" s="29" t="s">
        <v>65</v>
      </c>
      <c r="O55" s="29" t="s">
        <v>66</v>
      </c>
      <c r="P55" s="40" t="s">
        <v>37</v>
      </c>
    </row>
    <row r="56" spans="2:16" x14ac:dyDescent="0.2">
      <c r="B56" s="37" t="s">
        <v>35</v>
      </c>
      <c r="C56" s="50"/>
      <c r="D56" s="4"/>
      <c r="E56" s="4"/>
      <c r="F56" s="4"/>
      <c r="G56" s="4"/>
      <c r="H56" s="4"/>
      <c r="I56" s="4"/>
      <c r="J56" s="4"/>
      <c r="K56" s="4"/>
      <c r="L56" s="4"/>
      <c r="M56" s="4"/>
      <c r="N56" s="4"/>
      <c r="O56" s="4"/>
      <c r="P56" s="38">
        <f>SUM(OtherOperationalData[[#This Row],[Jan-18]:[Dec-18]])</f>
        <v>0</v>
      </c>
    </row>
    <row r="57" spans="2:16" x14ac:dyDescent="0.2">
      <c r="B57" s="41" t="s">
        <v>52</v>
      </c>
      <c r="C57" s="13"/>
      <c r="D57" s="13"/>
      <c r="E57" s="13"/>
      <c r="F57" s="13"/>
      <c r="G57" s="13"/>
      <c r="H57" s="13"/>
      <c r="I57" s="13"/>
      <c r="J57" s="13"/>
      <c r="K57" s="13"/>
      <c r="L57" s="13"/>
      <c r="M57" s="13"/>
      <c r="N57" s="13"/>
      <c r="O57" s="13"/>
      <c r="P57" s="42">
        <f>SUM(OtherOperationalData[[#This Row],[ ]:[Dec-18]])</f>
        <v>0</v>
      </c>
    </row>
    <row r="58" spans="2:16" x14ac:dyDescent="0.2">
      <c r="B58" s="41" t="s">
        <v>33</v>
      </c>
      <c r="C58" s="13"/>
      <c r="D58" s="13"/>
      <c r="E58" s="13"/>
      <c r="F58" s="13"/>
      <c r="G58" s="13"/>
      <c r="H58" s="13"/>
      <c r="I58" s="13"/>
      <c r="J58" s="13"/>
      <c r="K58" s="13"/>
      <c r="L58" s="13"/>
      <c r="M58" s="13"/>
      <c r="N58" s="13"/>
      <c r="O58" s="13"/>
      <c r="P58" s="42">
        <f>SUM(OtherOperationalData[[#This Row],[ ]:[Dec-18]])</f>
        <v>0</v>
      </c>
    </row>
    <row r="59" spans="2:16" x14ac:dyDescent="0.2">
      <c r="B59" s="41" t="s">
        <v>34</v>
      </c>
      <c r="C59" s="13"/>
      <c r="D59" s="13"/>
      <c r="E59" s="13"/>
      <c r="F59" s="13"/>
      <c r="G59" s="13"/>
      <c r="H59" s="13"/>
      <c r="I59" s="13"/>
      <c r="J59" s="13"/>
      <c r="K59" s="13"/>
      <c r="L59" s="13"/>
      <c r="M59" s="13"/>
      <c r="N59" s="13"/>
      <c r="O59" s="13"/>
      <c r="P59" s="42">
        <f>SUM(OtherOperationalData[[#This Row],[ ]:[Dec-18]])</f>
        <v>0</v>
      </c>
    </row>
    <row r="60" spans="2:16" x14ac:dyDescent="0.2">
      <c r="B60" s="41" t="s">
        <v>53</v>
      </c>
      <c r="C60" s="13"/>
      <c r="D60" s="13"/>
      <c r="E60" s="13"/>
      <c r="F60" s="13"/>
      <c r="G60" s="13"/>
      <c r="H60" s="13"/>
      <c r="I60" s="13"/>
      <c r="J60" s="13"/>
      <c r="K60" s="13"/>
      <c r="L60" s="13"/>
      <c r="M60" s="13"/>
      <c r="N60" s="13"/>
      <c r="O60" s="13"/>
      <c r="P60" s="42">
        <f>SUM(OtherOperationalData[[#This Row],[ ]:[Dec-18]])</f>
        <v>0</v>
      </c>
    </row>
    <row r="61" spans="2:16" x14ac:dyDescent="0.2">
      <c r="B61" s="43" t="s">
        <v>9</v>
      </c>
      <c r="C61" s="49"/>
      <c r="D61" s="44"/>
      <c r="E61" s="44"/>
      <c r="F61" s="44"/>
      <c r="G61" s="44"/>
      <c r="H61" s="44"/>
      <c r="I61" s="44"/>
      <c r="J61" s="44"/>
      <c r="K61" s="44"/>
      <c r="L61" s="44"/>
      <c r="M61" s="44"/>
      <c r="N61" s="44"/>
      <c r="O61" s="44"/>
      <c r="P61" s="45">
        <f>SUM(OtherOperationalData[[#This Row],[Jan-18]:[Dec-18]])</f>
        <v>0</v>
      </c>
    </row>
  </sheetData>
  <sheetProtection insertColumns="0" insertRows="0"/>
  <mergeCells count="2">
    <mergeCell ref="B1:P1"/>
    <mergeCell ref="B2:P2"/>
  </mergeCells>
  <phoneticPr fontId="0" type="noConversion"/>
  <conditionalFormatting sqref="C7:O7">
    <cfRule type="cellIs" dxfId="138" priority="1" stopIfTrue="1" operator="lessThanOrEqual">
      <formula>$C$4</formula>
    </cfRule>
  </conditionalFormatting>
  <dataValidations count="31">
    <dataValidation type="decimal" allowBlank="1" showInputMessage="1" sqref="C7 D4:P4">
      <formula1>-10000000</formula1>
      <formula2>10000000</formula2>
    </dataValidation>
    <dataValidation operator="greaterThanOrEqual" allowBlank="1" showInputMessage="1" showErrorMessage="1" error="Please enter a number greater than zero." sqref="P6"/>
    <dataValidation type="decimal" operator="lessThanOrEqual" allowBlank="1" showInputMessage="1" showErrorMessage="1" sqref="C17:O17 C53:O53">
      <formula1>10000000</formula1>
    </dataValidation>
    <dataValidation type="date" allowBlank="1" showInputMessage="1" showErrorMessage="1" error="Please enter a valid date." prompt="Enter Starting Date in this cell" sqref="C3">
      <formula1>1</formula1>
      <formula2>73415</formula2>
    </dataValidation>
    <dataValidation type="decimal" operator="lessThanOrEqual" allowBlank="1" showInputMessage="1" sqref="D7:O7">
      <formula1>10000000</formula1>
    </dataValidation>
    <dataValidation type="decimal" errorStyle="warning" operator="lessThanOrEqual" allowBlank="1" showInputMessage="1" showErrorMessage="1" error="Please enter a number greater than zero" sqref="P10:P15 P20:P44 P56:P61 P47:P51">
      <formula1>10000000</formula1>
    </dataValidation>
    <dataValidation allowBlank="1" showInputMessage="1" showErrorMessage="1" prompt="Create Small Business Cash Flow Projection in this worksheet. Enter details in tables named Cash on Hand, Cash Receipts, Expenses, Cash Paid Out, and Other Operational Data " sqref="A1"/>
    <dataValidation allowBlank="1" showInputMessage="1" showErrorMessage="1" prompt="Title of this worksheet is in this cell. Enter Company Name in cell below" sqref="B1:P1"/>
    <dataValidation allowBlank="1" showInputMessage="1" showErrorMessage="1" prompt="Enter Company Name in this cell, Starting Date in cell C3, and Cash balance alert minimum in cell C4" sqref="B2:P2"/>
    <dataValidation allowBlank="1" showInputMessage="1" showErrorMessage="1" prompt="Enter Starting Date in cell at right" sqref="B3"/>
    <dataValidation allowBlank="1" showInputMessage="1" showErrorMessage="1" prompt="Enter Cash balance alert minimum in cell at right" sqref="B4"/>
    <dataValidation type="decimal" operator="lessThanOrEqual" allowBlank="1" showInputMessage="1" showErrorMessage="1" error="Please enter a number greater than zero." prompt="Enter Cash balance alert minimum in this cell and details in Cash on Hand table starting in cell C6. Cash on hand beginning of month label is in cell B7" sqref="C4">
      <formula1>10000000</formula1>
    </dataValidation>
    <dataValidation allowBlank="1" showInputMessage="1" showErrorMessage="1" prompt="Enter details in table at right" sqref="B6"/>
    <dataValidation allowBlank="1" showInputMessage="1" showErrorMessage="1" prompt="Enter Cash on hand in beginning of month in cell at right" sqref="B7"/>
    <dataValidation operator="greaterThanOrEqual" allowBlank="1" showInputMessage="1" showErrorMessage="1" error="Please enter a number greater than zero." prompt="Enter Cash on hand in beginning in cell below" sqref="C6"/>
    <dataValidation allowBlank="1" showInputMessage="1" prompt="Cash on hand is auto calculated for this month in cell below" sqref="D6:O6"/>
    <dataValidation allowBlank="1" showInputMessage="1" showErrorMessage="1" prompt="Enter details in Cash Receipts table below" sqref="B8"/>
    <dataValidation allowBlank="1" showInputMessage="1" showErrorMessage="1" prompt="Enter or modify Cash Receipts items in this column under this heading" sqref="B9"/>
    <dataValidation allowBlank="1" showInputMessage="1" prompt="Enter values for this month in this column under this heading" sqref="D55:O55 E9:O9 D19:O19 D46:O46"/>
    <dataValidation allowBlank="1" showInputMessage="1" prompt="Total is auto calculated in this column under this heading. Total Cash Receipts and Total Cash Available are auto calculated at the end" sqref="P9"/>
    <dataValidation allowBlank="1" showInputMessage="1" showErrorMessage="1" prompt="Enter details in Expenses table below and in Cash Paid Out table starting in cell B46" sqref="B18"/>
    <dataValidation allowBlank="1" showInputMessage="1" showErrorMessage="1" prompt="Enter or modify Cash Paid Out items in this column under this heading" sqref="B19 B46"/>
    <dataValidation allowBlank="1" showInputMessage="1" showErrorMessage="1" prompt="Total is auto calculated in this column under this heading. Subtotal is auto calculated at the end" sqref="P19"/>
    <dataValidation allowBlank="1" showInputMessage="1" showErrorMessage="1" prompt="Total is auto calculated in this column under this heading. Total Cash Paid Out and Cash on hand at the end of month are auto calculated at the end" sqref="P46"/>
    <dataValidation allowBlank="1" showInputMessage="1" showErrorMessage="1" prompt="Enter or modify Other Operating Data items in this column under this heading" sqref="B55"/>
    <dataValidation allowBlank="1" showInputMessage="1" showErrorMessage="1" prompt="Enter details in Other Operational Data table below" sqref="B54"/>
    <dataValidation allowBlank="1" showInputMessage="1" showErrorMessage="1" prompt="Total is auto calculated in this column under this heading" sqref="P55"/>
    <dataValidation allowBlank="1" showInputMessage="1" sqref="D54:O54"/>
    <dataValidation operator="lessThanOrEqual" allowBlank="1" showInputMessage="1" showErrorMessage="1" error="Please enter a number greater than zero." sqref="P54"/>
    <dataValidation allowBlank="1" showInputMessage="1" showErrorMessage="1" prompt="Enter values for this month in this column under this heading" sqref="D9"/>
    <dataValidation type="decimal" allowBlank="1" showInputMessage="1" showErrorMessage="1" sqref="D10:O15 D20:O44 D47:O51 D56:O61 C57:C60">
      <formula1>-10000000</formula1>
      <formula2>10000000</formula2>
    </dataValidation>
  </dataValidations>
  <printOptions horizontalCentered="1"/>
  <pageMargins left="0" right="0" top="0.5" bottom="0.25" header="0" footer="0"/>
  <pageSetup scale="84" orientation="landscape" r:id="rId1"/>
  <headerFooter alignWithMargins="0"/>
  <ignoredErrors>
    <ignoredError sqref="D4:N4 P20:P44 O4" emptyCellReference="1"/>
  </ignoredErrors>
  <tableParts count="5">
    <tablePart r:id="rId2"/>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Q38"/>
  <sheetViews>
    <sheetView showGridLines="0" workbookViewId="0"/>
  </sheetViews>
  <sheetFormatPr defaultColWidth="9.33203125" defaultRowHeight="11.25" x14ac:dyDescent="0.2"/>
  <cols>
    <col min="1" max="1" width="9.33203125" style="11"/>
    <col min="2" max="2" width="30.1640625" style="11" bestFit="1" customWidth="1"/>
    <col min="3" max="3" width="9.33203125" style="11"/>
    <col min="4" max="4" width="13.33203125" style="11" bestFit="1" customWidth="1"/>
    <col min="5" max="16384" width="9.33203125" style="11"/>
  </cols>
  <sheetData>
    <row r="2" spans="2:17" x14ac:dyDescent="0.2">
      <c r="B2" s="74" t="s">
        <v>68</v>
      </c>
      <c r="C2" s="74"/>
      <c r="D2" s="74"/>
      <c r="E2" s="74"/>
      <c r="F2" s="74"/>
      <c r="G2" s="74"/>
      <c r="H2" s="74"/>
      <c r="I2" s="74"/>
      <c r="J2" s="74"/>
      <c r="K2" s="74"/>
      <c r="L2" s="74"/>
      <c r="M2" s="74"/>
      <c r="N2" s="74"/>
      <c r="O2" s="74"/>
      <c r="P2" s="74"/>
      <c r="Q2" s="74"/>
    </row>
    <row r="3" spans="2:17" x14ac:dyDescent="0.2">
      <c r="B3" s="74"/>
      <c r="C3" s="74"/>
      <c r="D3" s="74"/>
      <c r="E3" s="74"/>
      <c r="F3" s="74"/>
      <c r="G3" s="74"/>
      <c r="H3" s="74"/>
      <c r="I3" s="74"/>
      <c r="J3" s="74"/>
      <c r="K3" s="74"/>
      <c r="L3" s="74"/>
      <c r="M3" s="74"/>
      <c r="N3" s="74"/>
      <c r="O3" s="74"/>
      <c r="P3" s="74"/>
      <c r="Q3" s="74"/>
    </row>
    <row r="4" spans="2:17" x14ac:dyDescent="0.2">
      <c r="B4" s="74"/>
      <c r="C4" s="74"/>
      <c r="D4" s="74"/>
      <c r="E4" s="74"/>
      <c r="F4" s="74"/>
      <c r="G4" s="74"/>
      <c r="H4" s="74"/>
      <c r="I4" s="74"/>
      <c r="J4" s="74"/>
      <c r="K4" s="74"/>
      <c r="L4" s="74"/>
      <c r="M4" s="74"/>
      <c r="N4" s="74"/>
      <c r="O4" s="74"/>
      <c r="P4" s="74"/>
      <c r="Q4" s="74"/>
    </row>
    <row r="5" spans="2:17" x14ac:dyDescent="0.2">
      <c r="B5" s="74"/>
      <c r="C5" s="74"/>
      <c r="D5" s="74"/>
      <c r="E5" s="74"/>
      <c r="F5" s="74"/>
      <c r="G5" s="74"/>
      <c r="H5" s="74"/>
      <c r="I5" s="74"/>
      <c r="J5" s="74"/>
      <c r="K5" s="74"/>
      <c r="L5" s="74"/>
      <c r="M5" s="74"/>
      <c r="N5" s="74"/>
      <c r="O5" s="74"/>
      <c r="P5" s="74"/>
      <c r="Q5" s="74"/>
    </row>
    <row r="6" spans="2:17" x14ac:dyDescent="0.2">
      <c r="B6" s="74"/>
      <c r="C6" s="74"/>
      <c r="D6" s="74"/>
      <c r="E6" s="74"/>
      <c r="F6" s="74"/>
      <c r="G6" s="74"/>
      <c r="H6" s="74"/>
      <c r="I6" s="74"/>
      <c r="J6" s="74"/>
      <c r="K6" s="74"/>
      <c r="L6" s="74"/>
      <c r="M6" s="74"/>
      <c r="N6" s="74"/>
      <c r="O6" s="74"/>
      <c r="P6" s="74"/>
      <c r="Q6" s="74"/>
    </row>
    <row r="7" spans="2:17" x14ac:dyDescent="0.2">
      <c r="B7" s="74"/>
      <c r="C7" s="74"/>
      <c r="D7" s="74"/>
      <c r="E7" s="74"/>
      <c r="F7" s="74"/>
      <c r="G7" s="74"/>
      <c r="H7" s="74"/>
      <c r="I7" s="74"/>
      <c r="J7" s="74"/>
      <c r="K7" s="74"/>
      <c r="L7" s="74"/>
      <c r="M7" s="74"/>
      <c r="N7" s="74"/>
      <c r="O7" s="74"/>
      <c r="P7" s="74"/>
      <c r="Q7" s="74"/>
    </row>
    <row r="8" spans="2:17" x14ac:dyDescent="0.2">
      <c r="B8" s="74"/>
      <c r="C8" s="74"/>
      <c r="D8" s="74"/>
      <c r="E8" s="74"/>
      <c r="F8" s="74"/>
      <c r="G8" s="74"/>
      <c r="H8" s="74"/>
      <c r="I8" s="74"/>
      <c r="J8" s="74"/>
      <c r="K8" s="74"/>
      <c r="L8" s="74"/>
      <c r="M8" s="74"/>
      <c r="N8" s="74"/>
      <c r="O8" s="74"/>
      <c r="P8" s="74"/>
      <c r="Q8" s="74"/>
    </row>
    <row r="9" spans="2:17" x14ac:dyDescent="0.2">
      <c r="B9" s="74"/>
      <c r="C9" s="74"/>
      <c r="D9" s="74"/>
      <c r="E9" s="74"/>
      <c r="F9" s="74"/>
      <c r="G9" s="74"/>
      <c r="H9" s="74"/>
      <c r="I9" s="74"/>
      <c r="J9" s="74"/>
      <c r="K9" s="74"/>
      <c r="L9" s="74"/>
      <c r="M9" s="74"/>
      <c r="N9" s="74"/>
      <c r="O9" s="74"/>
      <c r="P9" s="74"/>
      <c r="Q9" s="74"/>
    </row>
    <row r="10" spans="2:17" x14ac:dyDescent="0.2">
      <c r="B10" s="74"/>
      <c r="C10" s="74"/>
      <c r="D10" s="74"/>
      <c r="E10" s="74"/>
      <c r="F10" s="74"/>
      <c r="G10" s="74"/>
      <c r="H10" s="74"/>
      <c r="I10" s="74"/>
      <c r="J10" s="74"/>
      <c r="K10" s="74"/>
      <c r="L10" s="74"/>
      <c r="M10" s="74"/>
      <c r="N10" s="74"/>
      <c r="O10" s="74"/>
      <c r="P10" s="74"/>
      <c r="Q10" s="74"/>
    </row>
    <row r="11" spans="2:17" x14ac:dyDescent="0.2">
      <c r="B11" s="74"/>
      <c r="C11" s="74"/>
      <c r="D11" s="74"/>
      <c r="E11" s="74"/>
      <c r="F11" s="74"/>
      <c r="G11" s="74"/>
      <c r="H11" s="74"/>
      <c r="I11" s="74"/>
      <c r="J11" s="74"/>
      <c r="K11" s="74"/>
      <c r="L11" s="74"/>
      <c r="M11" s="74"/>
      <c r="N11" s="74"/>
      <c r="O11" s="74"/>
      <c r="P11" s="74"/>
      <c r="Q11" s="74"/>
    </row>
    <row r="12" spans="2:17" x14ac:dyDescent="0.2">
      <c r="B12" s="74"/>
      <c r="C12" s="74"/>
      <c r="D12" s="74"/>
      <c r="E12" s="74"/>
      <c r="F12" s="74"/>
      <c r="G12" s="74"/>
      <c r="H12" s="74"/>
      <c r="I12" s="74"/>
      <c r="J12" s="74"/>
      <c r="K12" s="74"/>
      <c r="L12" s="74"/>
      <c r="M12" s="74"/>
      <c r="N12" s="74"/>
      <c r="O12" s="74"/>
      <c r="P12" s="74"/>
      <c r="Q12" s="74"/>
    </row>
    <row r="13" spans="2:17" x14ac:dyDescent="0.2">
      <c r="B13" s="74"/>
      <c r="C13" s="74"/>
      <c r="D13" s="74"/>
      <c r="E13" s="74"/>
      <c r="F13" s="74"/>
      <c r="G13" s="74"/>
      <c r="H13" s="74"/>
      <c r="I13" s="74"/>
      <c r="J13" s="74"/>
      <c r="K13" s="74"/>
      <c r="L13" s="74"/>
      <c r="M13" s="74"/>
      <c r="N13" s="74"/>
      <c r="O13" s="74"/>
      <c r="P13" s="74"/>
      <c r="Q13" s="74"/>
    </row>
    <row r="14" spans="2:17" x14ac:dyDescent="0.2">
      <c r="B14" s="74"/>
      <c r="C14" s="74"/>
      <c r="D14" s="74"/>
      <c r="E14" s="74"/>
      <c r="F14" s="74"/>
      <c r="G14" s="74"/>
      <c r="H14" s="74"/>
      <c r="I14" s="74"/>
      <c r="J14" s="74"/>
      <c r="K14" s="74"/>
      <c r="L14" s="74"/>
      <c r="M14" s="74"/>
      <c r="N14" s="74"/>
      <c r="O14" s="74"/>
      <c r="P14" s="74"/>
      <c r="Q14" s="74"/>
    </row>
    <row r="15" spans="2:17" x14ac:dyDescent="0.2">
      <c r="B15" s="74"/>
      <c r="C15" s="74"/>
      <c r="D15" s="74"/>
      <c r="E15" s="74"/>
      <c r="F15" s="74"/>
      <c r="G15" s="74"/>
      <c r="H15" s="74"/>
      <c r="I15" s="74"/>
      <c r="J15" s="74"/>
      <c r="K15" s="74"/>
      <c r="L15" s="74"/>
      <c r="M15" s="74"/>
      <c r="N15" s="74"/>
      <c r="O15" s="74"/>
      <c r="P15" s="74"/>
      <c r="Q15" s="74"/>
    </row>
    <row r="16" spans="2:17" x14ac:dyDescent="0.2">
      <c r="B16" s="74"/>
      <c r="C16" s="74"/>
      <c r="D16" s="74"/>
      <c r="E16" s="74"/>
      <c r="F16" s="74"/>
      <c r="G16" s="74"/>
      <c r="H16" s="74"/>
      <c r="I16" s="74"/>
      <c r="J16" s="74"/>
      <c r="K16" s="74"/>
      <c r="L16" s="74"/>
      <c r="M16" s="74"/>
      <c r="N16" s="74"/>
      <c r="O16" s="74"/>
      <c r="P16" s="74"/>
      <c r="Q16" s="74"/>
    </row>
    <row r="17" spans="2:17" x14ac:dyDescent="0.2">
      <c r="B17" s="74"/>
      <c r="C17" s="74"/>
      <c r="D17" s="74"/>
      <c r="E17" s="74"/>
      <c r="F17" s="74"/>
      <c r="G17" s="74"/>
      <c r="H17" s="74"/>
      <c r="I17" s="74"/>
      <c r="J17" s="74"/>
      <c r="K17" s="74"/>
      <c r="L17" s="74"/>
      <c r="M17" s="74"/>
      <c r="N17" s="74"/>
      <c r="O17" s="74"/>
      <c r="P17" s="74"/>
      <c r="Q17" s="74"/>
    </row>
    <row r="18" spans="2:17" x14ac:dyDescent="0.2">
      <c r="B18" s="74"/>
      <c r="C18" s="74"/>
      <c r="D18" s="74"/>
      <c r="E18" s="74"/>
      <c r="F18" s="74"/>
      <c r="G18" s="74"/>
      <c r="H18" s="74"/>
      <c r="I18" s="74"/>
      <c r="J18" s="74"/>
      <c r="K18" s="74"/>
      <c r="L18" s="74"/>
      <c r="M18" s="74"/>
      <c r="N18" s="74"/>
      <c r="O18" s="74"/>
      <c r="P18" s="74"/>
      <c r="Q18" s="74"/>
    </row>
    <row r="19" spans="2:17" x14ac:dyDescent="0.2">
      <c r="B19" s="74"/>
      <c r="C19" s="74"/>
      <c r="D19" s="74"/>
      <c r="E19" s="74"/>
      <c r="F19" s="74"/>
      <c r="G19" s="74"/>
      <c r="H19" s="74"/>
      <c r="I19" s="74"/>
      <c r="J19" s="74"/>
      <c r="K19" s="74"/>
      <c r="L19" s="74"/>
      <c r="M19" s="74"/>
      <c r="N19" s="74"/>
      <c r="O19" s="74"/>
      <c r="P19" s="74"/>
      <c r="Q19" s="74"/>
    </row>
    <row r="20" spans="2:17" x14ac:dyDescent="0.2">
      <c r="B20" s="74"/>
      <c r="C20" s="74"/>
      <c r="D20" s="74"/>
      <c r="E20" s="74"/>
      <c r="F20" s="74"/>
      <c r="G20" s="74"/>
      <c r="H20" s="74"/>
      <c r="I20" s="74"/>
      <c r="J20" s="74"/>
      <c r="K20" s="74"/>
      <c r="L20" s="74"/>
      <c r="M20" s="74"/>
      <c r="N20" s="74"/>
      <c r="O20" s="74"/>
      <c r="P20" s="74"/>
      <c r="Q20" s="74"/>
    </row>
    <row r="21" spans="2:17" x14ac:dyDescent="0.2">
      <c r="B21" s="74"/>
      <c r="C21" s="74"/>
      <c r="D21" s="74"/>
      <c r="E21" s="74"/>
      <c r="F21" s="74"/>
      <c r="G21" s="74"/>
      <c r="H21" s="74"/>
      <c r="I21" s="74"/>
      <c r="J21" s="74"/>
      <c r="K21" s="74"/>
      <c r="L21" s="74"/>
      <c r="M21" s="74"/>
      <c r="N21" s="74"/>
      <c r="O21" s="74"/>
      <c r="P21" s="74"/>
      <c r="Q21" s="74"/>
    </row>
    <row r="22" spans="2:17" x14ac:dyDescent="0.2">
      <c r="B22" s="74"/>
      <c r="C22" s="74"/>
      <c r="D22" s="74"/>
      <c r="E22" s="74"/>
      <c r="F22" s="74"/>
      <c r="G22" s="74"/>
      <c r="H22" s="74"/>
      <c r="I22" s="74"/>
      <c r="J22" s="74"/>
      <c r="K22" s="74"/>
      <c r="L22" s="74"/>
      <c r="M22" s="74"/>
      <c r="N22" s="74"/>
      <c r="O22" s="74"/>
      <c r="P22" s="74"/>
      <c r="Q22" s="74"/>
    </row>
    <row r="23" spans="2:17" x14ac:dyDescent="0.2">
      <c r="B23" s="74"/>
      <c r="C23" s="74"/>
      <c r="D23" s="74"/>
      <c r="E23" s="74"/>
      <c r="F23" s="74"/>
      <c r="G23" s="74"/>
      <c r="H23" s="74"/>
      <c r="I23" s="74"/>
      <c r="J23" s="74"/>
      <c r="K23" s="74"/>
      <c r="L23" s="74"/>
      <c r="M23" s="74"/>
      <c r="N23" s="74"/>
      <c r="O23" s="74"/>
      <c r="P23" s="74"/>
      <c r="Q23" s="74"/>
    </row>
    <row r="24" spans="2:17" x14ac:dyDescent="0.2">
      <c r="B24" s="74"/>
      <c r="C24" s="74"/>
      <c r="D24" s="74"/>
      <c r="E24" s="74"/>
      <c r="F24" s="74"/>
      <c r="G24" s="74"/>
      <c r="H24" s="74"/>
      <c r="I24" s="74"/>
      <c r="J24" s="74"/>
      <c r="K24" s="74"/>
      <c r="L24" s="74"/>
      <c r="M24" s="74"/>
      <c r="N24" s="74"/>
      <c r="O24" s="74"/>
      <c r="P24" s="74"/>
      <c r="Q24" s="74"/>
    </row>
    <row r="25" spans="2:17" x14ac:dyDescent="0.2">
      <c r="B25" s="74"/>
      <c r="C25" s="74"/>
      <c r="D25" s="74"/>
      <c r="E25" s="74"/>
      <c r="F25" s="74"/>
      <c r="G25" s="74"/>
      <c r="H25" s="74"/>
      <c r="I25" s="74"/>
      <c r="J25" s="74"/>
      <c r="K25" s="74"/>
      <c r="L25" s="74"/>
      <c r="M25" s="74"/>
      <c r="N25" s="74"/>
      <c r="O25" s="74"/>
      <c r="P25" s="74"/>
      <c r="Q25" s="74"/>
    </row>
    <row r="26" spans="2:17" x14ac:dyDescent="0.2">
      <c r="B26" s="74"/>
      <c r="C26" s="74"/>
      <c r="D26" s="74"/>
      <c r="E26" s="74"/>
      <c r="F26" s="74"/>
      <c r="G26" s="74"/>
      <c r="H26" s="74"/>
      <c r="I26" s="74"/>
      <c r="J26" s="74"/>
      <c r="K26" s="74"/>
      <c r="L26" s="74"/>
      <c r="M26" s="74"/>
      <c r="N26" s="74"/>
      <c r="O26" s="74"/>
      <c r="P26" s="74"/>
      <c r="Q26" s="74"/>
    </row>
    <row r="27" spans="2:17" x14ac:dyDescent="0.2">
      <c r="B27" s="74"/>
      <c r="C27" s="74"/>
      <c r="D27" s="74"/>
      <c r="E27" s="74"/>
      <c r="F27" s="74"/>
      <c r="G27" s="74"/>
      <c r="H27" s="74"/>
      <c r="I27" s="74"/>
      <c r="J27" s="74"/>
      <c r="K27" s="74"/>
      <c r="L27" s="74"/>
      <c r="M27" s="74"/>
      <c r="N27" s="74"/>
      <c r="O27" s="74"/>
      <c r="P27" s="74"/>
      <c r="Q27" s="74"/>
    </row>
    <row r="28" spans="2:17" x14ac:dyDescent="0.2">
      <c r="B28" s="74"/>
      <c r="C28" s="74"/>
      <c r="D28" s="74"/>
      <c r="E28" s="74"/>
      <c r="F28" s="74"/>
      <c r="G28" s="74"/>
      <c r="H28" s="74"/>
      <c r="I28" s="74"/>
      <c r="J28" s="74"/>
      <c r="K28" s="74"/>
      <c r="L28" s="74"/>
      <c r="M28" s="74"/>
      <c r="N28" s="74"/>
      <c r="O28" s="74"/>
      <c r="P28" s="74"/>
      <c r="Q28" s="74"/>
    </row>
    <row r="29" spans="2:17" x14ac:dyDescent="0.2">
      <c r="B29" s="74"/>
      <c r="C29" s="74"/>
      <c r="D29" s="74"/>
      <c r="E29" s="74"/>
      <c r="F29" s="74"/>
      <c r="G29" s="74"/>
      <c r="H29" s="74"/>
      <c r="I29" s="74"/>
      <c r="J29" s="74"/>
      <c r="K29" s="74"/>
      <c r="L29" s="74"/>
      <c r="M29" s="74"/>
      <c r="N29" s="74"/>
      <c r="O29" s="74"/>
      <c r="P29" s="74"/>
      <c r="Q29" s="74"/>
    </row>
    <row r="30" spans="2:17" x14ac:dyDescent="0.2">
      <c r="B30" s="74"/>
      <c r="C30" s="74"/>
      <c r="D30" s="74"/>
      <c r="E30" s="74"/>
      <c r="F30" s="74"/>
      <c r="G30" s="74"/>
      <c r="H30" s="74"/>
      <c r="I30" s="74"/>
      <c r="J30" s="74"/>
      <c r="K30" s="74"/>
      <c r="L30" s="74"/>
      <c r="M30" s="74"/>
      <c r="N30" s="74"/>
      <c r="O30" s="74"/>
      <c r="P30" s="74"/>
      <c r="Q30" s="74"/>
    </row>
    <row r="31" spans="2:17" x14ac:dyDescent="0.2">
      <c r="B31" s="74"/>
      <c r="C31" s="74"/>
      <c r="D31" s="74"/>
      <c r="E31" s="74"/>
      <c r="F31" s="74"/>
      <c r="G31" s="74"/>
      <c r="H31" s="74"/>
      <c r="I31" s="74"/>
      <c r="J31" s="74"/>
      <c r="K31" s="74"/>
      <c r="L31" s="74"/>
      <c r="M31" s="74"/>
      <c r="N31" s="74"/>
      <c r="O31" s="74"/>
      <c r="P31" s="74"/>
      <c r="Q31" s="74"/>
    </row>
    <row r="32" spans="2:17" x14ac:dyDescent="0.2">
      <c r="B32" s="74"/>
      <c r="C32" s="74"/>
      <c r="D32" s="74"/>
      <c r="E32" s="74"/>
      <c r="F32" s="74"/>
      <c r="G32" s="74"/>
      <c r="H32" s="74"/>
      <c r="I32" s="74"/>
      <c r="J32" s="74"/>
      <c r="K32" s="74"/>
      <c r="L32" s="74"/>
      <c r="M32" s="74"/>
      <c r="N32" s="74"/>
      <c r="O32" s="74"/>
      <c r="P32" s="74"/>
      <c r="Q32" s="74"/>
    </row>
    <row r="33" spans="2:17" x14ac:dyDescent="0.2">
      <c r="B33" s="74"/>
      <c r="C33" s="74"/>
      <c r="D33" s="74"/>
      <c r="E33" s="74"/>
      <c r="F33" s="74"/>
      <c r="G33" s="74"/>
      <c r="H33" s="74"/>
      <c r="I33" s="74"/>
      <c r="J33" s="74"/>
      <c r="K33" s="74"/>
      <c r="L33" s="74"/>
      <c r="M33" s="74"/>
      <c r="N33" s="74"/>
      <c r="O33" s="74"/>
      <c r="P33" s="74"/>
      <c r="Q33" s="74"/>
    </row>
    <row r="34" spans="2:17" x14ac:dyDescent="0.2">
      <c r="B34" s="74"/>
      <c r="C34" s="74"/>
      <c r="D34" s="74"/>
      <c r="E34" s="74"/>
      <c r="F34" s="74"/>
      <c r="G34" s="74"/>
      <c r="H34" s="74"/>
      <c r="I34" s="74"/>
      <c r="J34" s="74"/>
      <c r="K34" s="74"/>
      <c r="L34" s="74"/>
      <c r="M34" s="74"/>
      <c r="N34" s="74"/>
      <c r="O34" s="74"/>
      <c r="P34" s="74"/>
      <c r="Q34" s="74"/>
    </row>
    <row r="35" spans="2:17" x14ac:dyDescent="0.2">
      <c r="B35" s="74"/>
      <c r="C35" s="74"/>
      <c r="D35" s="74"/>
      <c r="E35" s="74"/>
      <c r="F35" s="74"/>
      <c r="G35" s="74"/>
      <c r="H35" s="74"/>
      <c r="I35" s="74"/>
      <c r="J35" s="74"/>
      <c r="K35" s="74"/>
      <c r="L35" s="74"/>
      <c r="M35" s="74"/>
      <c r="N35" s="74"/>
      <c r="O35" s="74"/>
      <c r="P35" s="74"/>
      <c r="Q35" s="74"/>
    </row>
    <row r="37" spans="2:17" ht="12.75" x14ac:dyDescent="0.2">
      <c r="B37" s="73" t="s">
        <v>36</v>
      </c>
      <c r="C37" s="73"/>
      <c r="D37" s="22">
        <f>[0]!Cash_minimum</f>
        <v>0</v>
      </c>
    </row>
    <row r="38" spans="2:17" ht="12.75" x14ac:dyDescent="0.2">
      <c r="B38" s="2"/>
      <c r="C38" s="23"/>
    </row>
  </sheetData>
  <mergeCells count="2">
    <mergeCell ref="B37:C37"/>
    <mergeCell ref="B2:Q35"/>
  </mergeCells>
  <phoneticPr fontId="2" type="noConversion"/>
  <dataValidations count="3">
    <dataValidation allowBlank="1" showInputMessage="1" showErrorMessage="1" prompt="Chart in cell B2 and Cash balance alert minimum in cell D37 are auto updated in this worksheet" sqref="A1"/>
    <dataValidation allowBlank="1" showInputMessage="1" showErrorMessage="1" prompt="Cash balance alert minimum is auto updated in cell at right " sqref="B37:C37"/>
    <dataValidation allowBlank="1" showInputMessage="1" showErrorMessage="1" prompt="Cash balance alert minimum is auto updated in this cell" sqref="D37"/>
  </dataValidations>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Cash Flow</vt:lpstr>
      <vt:lpstr>Cash Flow Chart</vt:lpstr>
      <vt:lpstr>Cash_beginning</vt:lpstr>
      <vt:lpstr>Cash_minimum</vt:lpstr>
      <vt:lpstr>Company_name</vt:lpstr>
      <vt:lpstr>'Cash Flow'!Print_Titles</vt:lpstr>
      <vt:lpstr>Start_date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https://templates.office.com/</dc:creator>
  <cp:lastModifiedBy>Presage Operations</cp:lastModifiedBy>
  <dcterms:created xsi:type="dcterms:W3CDTF">2018-04-19T13:53:44Z</dcterms:created>
  <dcterms:modified xsi:type="dcterms:W3CDTF">2022-11-07T14:55:47Z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v-shbahu@microsoft.com</vt:lpwstr>
  </property>
  <property fmtid="{D5CDD505-2E9C-101B-9397-08002B2CF9AE}" pid="5" name="MSIP_Label_f42aa342-8706-4288-bd11-ebb85995028c_SetDate">
    <vt:lpwstr>2018-04-19T13:53:48.0727292Z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