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2195" tabRatio="415"/>
  </bookViews>
  <sheets>
    <sheet name="Gantt" sheetId="11" r:id="rId1"/>
    <sheet name="About" sheetId="12" r:id="rId2"/>
  </sheets>
  <externalReferences>
    <externalReference r:id="rId3"/>
  </externalReferences>
  <definedNames>
    <definedName name="ColumnTitle1">[1]!Expense[[#Headers],[Date]]</definedName>
    <definedName name="Mileage_Total">[1]!Expense[[#Totals],[Mileage]]</definedName>
    <definedName name="_xlnm.Print_Titles" localSheetId="0">Gantt!$4:$7</definedName>
    <definedName name="Project_Start">Gantt!$F$3</definedName>
    <definedName name="Reimbursement_Total">[1]!Expense[[#Totals],[Reimbursement]]</definedName>
    <definedName name="Scrolling_Increment">Gantt!$F$4</definedName>
    <definedName name="Today" localSheetId="0">TODAY()</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1" l="1"/>
  <c r="F11" i="11"/>
  <c r="F12" i="11"/>
  <c r="F13" i="11"/>
  <c r="F14" i="11"/>
  <c r="F16" i="11"/>
  <c r="F17" i="11"/>
  <c r="F18" i="11"/>
  <c r="F19" i="11"/>
  <c r="F20" i="11"/>
  <c r="F22" i="11"/>
  <c r="F23" i="11"/>
  <c r="F24" i="11"/>
  <c r="F25" i="11"/>
  <c r="F26" i="11"/>
  <c r="F28" i="11"/>
  <c r="F3" i="11"/>
  <c r="I5" i="11"/>
  <c r="I17" i="11"/>
  <c r="I14" i="11"/>
  <c r="I31" i="11"/>
  <c r="I9" i="11"/>
  <c r="I32" i="11"/>
  <c r="I15" i="11"/>
  <c r="I7" i="11"/>
  <c r="I4" i="11"/>
  <c r="I21" i="11"/>
  <c r="I19" i="11"/>
  <c r="I11" i="11"/>
  <c r="I13" i="11"/>
  <c r="I33" i="11"/>
  <c r="I18" i="11"/>
  <c r="I30" i="11"/>
  <c r="I16" i="11"/>
  <c r="I29" i="11"/>
  <c r="J5" i="11"/>
  <c r="J26" i="11"/>
  <c r="I20" i="11"/>
  <c r="I22" i="11"/>
  <c r="I12" i="11"/>
  <c r="I27" i="11"/>
  <c r="I10" i="11"/>
  <c r="I28" i="11"/>
  <c r="I23" i="11"/>
  <c r="I24" i="11"/>
  <c r="I25" i="11"/>
  <c r="I26" i="11"/>
  <c r="J25" i="1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<sst xmlns="http://schemas.openxmlformats.org/spreadsheetml/2006/main" count="74" uniqueCount="46">
  <si>
    <t>Task 3</t>
  </si>
  <si>
    <t>Task 4</t>
  </si>
  <si>
    <t>Task 5</t>
  </si>
  <si>
    <t>Task 1</t>
  </si>
  <si>
    <t>Task 2</t>
  </si>
  <si>
    <t>PROJECT TITLE</t>
  </si>
  <si>
    <t>About This Template</t>
  </si>
  <si>
    <t>Company Name</t>
  </si>
  <si>
    <t>Project Lead</t>
  </si>
  <si>
    <t>Guide for Screen Readers</t>
  </si>
  <si>
    <t>Name</t>
  </si>
  <si>
    <t>This is an empty row</t>
  </si>
  <si>
    <t>No. Days</t>
  </si>
  <si>
    <t>Category</t>
  </si>
  <si>
    <t>Goal</t>
  </si>
  <si>
    <t>Milestone</t>
  </si>
  <si>
    <t>Assigned To</t>
  </si>
  <si>
    <t>Progress</t>
  </si>
  <si>
    <t>Start</t>
  </si>
  <si>
    <t>Title 1</t>
  </si>
  <si>
    <t>Title 2</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</si>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</sst>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name val="Arial"/>
      <family val="2"/>
    </font>
    <font>
      <u/>
      <sz val="11"/>
      <color theme="10"/>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4">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xf numFmtId="0" fontId="20" fillId="0" borderId="0">
      <alignment wrapText="1"/>
    </xf>
    <xf numFmtId="0" fontId="21" fillId="0" borderId="0" applyNumberFormat="0" applyFill="0" applyBorder="0" applyAlignment="0" applyProtection="0">
      <alignment wrapText="1"/>
    </xf>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4">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Hyperlink 2" xfId="13"/>
    <cellStyle name="Normal" xfId="0" builtinId="0"/>
    <cellStyle name="Normal 2" xfId="12"/>
    <cellStyle name="Percent" xfId="2" builtinId="5" customBuiltin="1"/>
    <cellStyle name="Title" xfId="5" builtinId="1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sthe\Downloads\Templates-without-5-rows-and-author\Templates\Business\Blue%20mileage%20and%20expense%20repor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Mileage Log and Expense Report"/>
      <sheetName val="Blue mileage and expense report"/>
    </sheetNames>
    <sheetDataSet>
      <sheetData sheetId="0"/>
      <sheetData sheetId="1"/>
      <sheetData sheetId="2" refreshError="1"/>
    </sheetDataSet>
  </externalBook>
</externalLink>
</file>

<file path=xl/tables/table1.xml><?xml version="1.0" encoding="utf-8"?>
<table xmlns="http://schemas.openxmlformats.org/spreadsheetml/2006/main" id="1" name="Milestones" displayName="Milestones" ref="B7:G33" totalsRowShown="0">
  <autoFilter ref="B7:G33">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Assigned To"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selection activeCell="F30" sqref="F30"/>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41</v>
      </c>
      <c r="B1" s="17" t="s">
        <v>5</v>
      </c>
      <c r="C1" s="17"/>
      <c r="D1" s="1"/>
      <c r="F1"/>
      <c r="G1" s="7"/>
      <c r="I1" s="40" t="s">
        <v>29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33</v>
      </c>
      <c r="B2" s="18" t="s">
        <v>7</v>
      </c>
      <c r="C2" s="18"/>
      <c r="F2" s="23"/>
      <c r="G2" s="21"/>
      <c r="I2" s="59" t="s">
        <v>27</v>
      </c>
      <c r="J2" s="59"/>
      <c r="K2" s="59"/>
      <c r="L2" s="59"/>
      <c r="N2" s="60" t="s">
        <v>25</v>
      </c>
      <c r="O2" s="60"/>
      <c r="P2" s="60"/>
      <c r="Q2" s="60"/>
      <c r="R2" s="20"/>
      <c r="S2" s="61" t="s">
        <v>24</v>
      </c>
      <c r="T2" s="61"/>
      <c r="U2" s="61"/>
      <c r="V2" s="61"/>
      <c r="W2" s="20"/>
      <c r="X2" s="52" t="s">
        <v>26</v>
      </c>
      <c r="Y2" s="52"/>
      <c r="Z2" s="52"/>
      <c r="AA2" s="52"/>
      <c r="AB2" s="20"/>
      <c r="AC2" s="53" t="s">
        <v>30</v>
      </c>
      <c r="AD2" s="53"/>
      <c r="AE2" s="53"/>
      <c r="AF2" s="53"/>
    </row>
    <row r="3" spans="1:64" ht="30" customHeight="1" x14ac:dyDescent="0.25">
      <c r="A3" s="15" t="s">
        <v>42</v>
      </c>
      <c r="B3" s="19" t="s">
        <v>8</v>
      </c>
      <c r="C3" s="19"/>
      <c r="D3" s="54" t="s">
        <v>28</v>
      </c>
      <c r="E3" s="55"/>
      <c r="F3" s="57">
        <f ca="1">IFERROR(IF(MIN(Milestones[Start])=0,TODAY(),MIN(Milestones[Start])),TODAY())</f>
        <v>44749</v>
      </c>
      <c r="G3" s="58"/>
      <c r="H3" s="22"/>
    </row>
    <row r="4" spans="1:64" ht="30" customHeight="1" x14ac:dyDescent="0.35">
      <c r="A4" s="15" t="s">
        <v>34</v>
      </c>
      <c r="D4" s="54" t="s">
        <v>23</v>
      </c>
      <c r="E4" s="55"/>
      <c r="F4" s="45">
        <v>0</v>
      </c>
      <c r="I4" s="44" t="str">
        <f ca="1">TEXT(I5,"mmmm")</f>
        <v>July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August</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35</v>
      </c>
      <c r="B5" s="56"/>
      <c r="C5" s="56"/>
      <c r="D5" s="56"/>
      <c r="E5" s="56"/>
      <c r="F5" s="56"/>
      <c r="G5" s="56"/>
      <c r="H5" s="56"/>
      <c r="I5" s="49">
        <f ca="1">IFERROR(Project_Start+Scrolling_Increment,TODAY())</f>
        <v>44749</v>
      </c>
      <c r="J5" s="50">
        <f ca="1">I5+1</f>
        <v>44750</v>
      </c>
      <c r="K5" s="50">
        <f t="shared" ref="K5:AX5" ca="1" si="0">J5+1</f>
        <v>44751</v>
      </c>
      <c r="L5" s="50">
        <f t="shared" ca="1" si="0"/>
        <v>44752</v>
      </c>
      <c r="M5" s="50">
        <f t="shared" ca="1" si="0"/>
        <v>44753</v>
      </c>
      <c r="N5" s="50">
        <f t="shared" ca="1" si="0"/>
        <v>44754</v>
      </c>
      <c r="O5" s="51">
        <f t="shared" ca="1" si="0"/>
        <v>44755</v>
      </c>
      <c r="P5" s="49">
        <f ca="1">O5+1</f>
        <v>44756</v>
      </c>
      <c r="Q5" s="50">
        <f ca="1">P5+1</f>
        <v>44757</v>
      </c>
      <c r="R5" s="50">
        <f t="shared" ca="1" si="0"/>
        <v>44758</v>
      </c>
      <c r="S5" s="50">
        <f t="shared" ca="1" si="0"/>
        <v>44759</v>
      </c>
      <c r="T5" s="50">
        <f t="shared" ca="1" si="0"/>
        <v>44760</v>
      </c>
      <c r="U5" s="50">
        <f t="shared" ca="1" si="0"/>
        <v>44761</v>
      </c>
      <c r="V5" s="51">
        <f t="shared" ca="1" si="0"/>
        <v>44762</v>
      </c>
      <c r="W5" s="49">
        <f ca="1">V5+1</f>
        <v>44763</v>
      </c>
      <c r="X5" s="50">
        <f ca="1">W5+1</f>
        <v>44764</v>
      </c>
      <c r="Y5" s="50">
        <f t="shared" ca="1" si="0"/>
        <v>44765</v>
      </c>
      <c r="Z5" s="50">
        <f t="shared" ca="1" si="0"/>
        <v>44766</v>
      </c>
      <c r="AA5" s="50">
        <f t="shared" ca="1" si="0"/>
        <v>44767</v>
      </c>
      <c r="AB5" s="50">
        <f t="shared" ca="1" si="0"/>
        <v>44768</v>
      </c>
      <c r="AC5" s="51">
        <f t="shared" ca="1" si="0"/>
        <v>44769</v>
      </c>
      <c r="AD5" s="49">
        <f ca="1">AC5+1</f>
        <v>44770</v>
      </c>
      <c r="AE5" s="50">
        <f ca="1">AD5+1</f>
        <v>44771</v>
      </c>
      <c r="AF5" s="50">
        <f t="shared" ca="1" si="0"/>
        <v>44772</v>
      </c>
      <c r="AG5" s="50">
        <f t="shared" ca="1" si="0"/>
        <v>44773</v>
      </c>
      <c r="AH5" s="50">
        <f t="shared" ca="1" si="0"/>
        <v>44774</v>
      </c>
      <c r="AI5" s="50">
        <f t="shared" ca="1" si="0"/>
        <v>44775</v>
      </c>
      <c r="AJ5" s="51">
        <f t="shared" ca="1" si="0"/>
        <v>44776</v>
      </c>
      <c r="AK5" s="49">
        <f ca="1">AJ5+1</f>
        <v>44777</v>
      </c>
      <c r="AL5" s="50">
        <f ca="1">AK5+1</f>
        <v>44778</v>
      </c>
      <c r="AM5" s="50">
        <f t="shared" ca="1" si="0"/>
        <v>44779</v>
      </c>
      <c r="AN5" s="50">
        <f t="shared" ca="1" si="0"/>
        <v>44780</v>
      </c>
      <c r="AO5" s="50">
        <f t="shared" ca="1" si="0"/>
        <v>44781</v>
      </c>
      <c r="AP5" s="50">
        <f t="shared" ca="1" si="0"/>
        <v>44782</v>
      </c>
      <c r="AQ5" s="51">
        <f t="shared" ca="1" si="0"/>
        <v>44783</v>
      </c>
      <c r="AR5" s="49">
        <f ca="1">AQ5+1</f>
        <v>44784</v>
      </c>
      <c r="AS5" s="50">
        <f ca="1">AR5+1</f>
        <v>44785</v>
      </c>
      <c r="AT5" s="50">
        <f t="shared" ca="1" si="0"/>
        <v>44786</v>
      </c>
      <c r="AU5" s="50">
        <f t="shared" ca="1" si="0"/>
        <v>44787</v>
      </c>
      <c r="AV5" s="50">
        <f t="shared" ca="1" si="0"/>
        <v>44788</v>
      </c>
      <c r="AW5" s="50">
        <f t="shared" ca="1" si="0"/>
        <v>44789</v>
      </c>
      <c r="AX5" s="51">
        <f t="shared" ca="1" si="0"/>
        <v>44790</v>
      </c>
      <c r="AY5" s="49">
        <f ca="1">AX5+1</f>
        <v>44791</v>
      </c>
      <c r="AZ5" s="50">
        <f ca="1">AY5+1</f>
        <v>44792</v>
      </c>
      <c r="BA5" s="50">
        <f t="shared" ref="BA5:BE5" ca="1" si="1">AZ5+1</f>
        <v>44793</v>
      </c>
      <c r="BB5" s="50">
        <f t="shared" ca="1" si="1"/>
        <v>44794</v>
      </c>
      <c r="BC5" s="50">
        <f t="shared" ca="1" si="1"/>
        <v>44795</v>
      </c>
      <c r="BD5" s="50">
        <f t="shared" ca="1" si="1"/>
        <v>44796</v>
      </c>
      <c r="BE5" s="51">
        <f t="shared" ca="1" si="1"/>
        <v>44797</v>
      </c>
      <c r="BF5" s="49">
        <f ca="1">BE5+1</f>
        <v>44798</v>
      </c>
      <c r="BG5" s="50">
        <f ca="1">BF5+1</f>
        <v>44799</v>
      </c>
      <c r="BH5" s="50">
        <f t="shared" ref="BH5:BL5" ca="1" si="2">BG5+1</f>
        <v>44800</v>
      </c>
      <c r="BI5" s="50">
        <f t="shared" ca="1" si="2"/>
        <v>44801</v>
      </c>
      <c r="BJ5" s="50">
        <f t="shared" ca="1" si="2"/>
        <v>44802</v>
      </c>
      <c r="BK5" s="50">
        <f t="shared" ca="1" si="2"/>
        <v>44803</v>
      </c>
      <c r="BL5" s="51">
        <f t="shared" ca="1" si="2"/>
        <v>44804</v>
      </c>
    </row>
    <row r="6" spans="1:64" s="20" customFormat="1" ht="25.15" customHeight="1" x14ac:dyDescent="0.25">
      <c r="A6" s="15" t="s">
        <v>36</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37</v>
      </c>
      <c r="B7" s="28" t="s">
        <v>31</v>
      </c>
      <c r="C7" s="29" t="s">
        <v>13</v>
      </c>
      <c r="D7" s="29" t="s">
        <v>16</v>
      </c>
      <c r="E7" s="29" t="s">
        <v>17</v>
      </c>
      <c r="F7" s="29" t="s">
        <v>18</v>
      </c>
      <c r="G7" s="29" t="s">
        <v>12</v>
      </c>
      <c r="H7" s="27"/>
      <c r="I7" s="25" t="str">
        <f t="shared" ref="I7" ca="1" si="3">LEFT(TEXT(I5,"ddd"),1)</f>
        <v>T</v>
      </c>
      <c r="J7" s="25" t="str">
        <f t="shared" ref="J7:AR7" ca="1" si="4">LEFT(TEXT(J5,"ddd"),1)</f>
        <v>F</v>
      </c>
      <c r="K7" s="25" t="str">
        <f t="shared" ca="1" si="4"/>
        <v>S</v>
      </c>
      <c r="L7" s="25" t="str">
        <f t="shared" ca="1" si="4"/>
        <v>S</v>
      </c>
      <c r="M7" s="25" t="str">
        <f t="shared" ca="1" si="4"/>
        <v>M</v>
      </c>
      <c r="N7" s="25" t="str">
        <f t="shared" ca="1" si="4"/>
        <v>T</v>
      </c>
      <c r="O7" s="25" t="str">
        <f t="shared" ca="1" si="4"/>
        <v>W</v>
      </c>
      <c r="P7" s="25" t="str">
        <f t="shared" ca="1" si="4"/>
        <v>T</v>
      </c>
      <c r="Q7" s="25" t="str">
        <f t="shared" ca="1" si="4"/>
        <v>F</v>
      </c>
      <c r="R7" s="25" t="str">
        <f t="shared" ca="1" si="4"/>
        <v>S</v>
      </c>
      <c r="S7" s="25" t="str">
        <f t="shared" ca="1" si="4"/>
        <v>S</v>
      </c>
      <c r="T7" s="25" t="str">
        <f t="shared" ca="1" si="4"/>
        <v>M</v>
      </c>
      <c r="U7" s="25" t="str">
        <f t="shared" ca="1" si="4"/>
        <v>T</v>
      </c>
      <c r="V7" s="25" t="str">
        <f t="shared" ca="1" si="4"/>
        <v>W</v>
      </c>
      <c r="W7" s="25" t="str">
        <f t="shared" ca="1" si="4"/>
        <v>T</v>
      </c>
      <c r="X7" s="25" t="str">
        <f t="shared" ca="1" si="4"/>
        <v>F</v>
      </c>
      <c r="Y7" s="25" t="str">
        <f t="shared" ca="1" si="4"/>
        <v>S</v>
      </c>
      <c r="Z7" s="25" t="str">
        <f t="shared" ca="1" si="4"/>
        <v>S</v>
      </c>
      <c r="AA7" s="25" t="str">
        <f t="shared" ca="1" si="4"/>
        <v>M</v>
      </c>
      <c r="AB7" s="25" t="str">
        <f t="shared" ca="1" si="4"/>
        <v>T</v>
      </c>
      <c r="AC7" s="25" t="str">
        <f t="shared" ca="1" si="4"/>
        <v>W</v>
      </c>
      <c r="AD7" s="25" t="str">
        <f t="shared" ca="1" si="4"/>
        <v>T</v>
      </c>
      <c r="AE7" s="25" t="str">
        <f t="shared" ca="1" si="4"/>
        <v>F</v>
      </c>
      <c r="AF7" s="25" t="str">
        <f t="shared" ca="1" si="4"/>
        <v>S</v>
      </c>
      <c r="AG7" s="25" t="str">
        <f t="shared" ca="1" si="4"/>
        <v>S</v>
      </c>
      <c r="AH7" s="25" t="str">
        <f t="shared" ca="1" si="4"/>
        <v>M</v>
      </c>
      <c r="AI7" s="25" t="str">
        <f t="shared" ca="1" si="4"/>
        <v>T</v>
      </c>
      <c r="AJ7" s="25" t="str">
        <f t="shared" ca="1" si="4"/>
        <v>W</v>
      </c>
      <c r="AK7" s="25" t="str">
        <f t="shared" ca="1" si="4"/>
        <v>T</v>
      </c>
      <c r="AL7" s="25" t="str">
        <f t="shared" ca="1" si="4"/>
        <v>F</v>
      </c>
      <c r="AM7" s="25" t="str">
        <f t="shared" ca="1" si="4"/>
        <v>S</v>
      </c>
      <c r="AN7" s="25" t="str">
        <f t="shared" ca="1" si="4"/>
        <v>S</v>
      </c>
      <c r="AO7" s="25" t="str">
        <f t="shared" ca="1" si="4"/>
        <v>M</v>
      </c>
      <c r="AP7" s="25" t="str">
        <f t="shared" ca="1" si="4"/>
        <v>T</v>
      </c>
      <c r="AQ7" s="25" t="str">
        <f t="shared" ca="1" si="4"/>
        <v>W</v>
      </c>
      <c r="AR7" s="25" t="str">
        <f t="shared" ca="1" si="4"/>
        <v>T</v>
      </c>
      <c r="AS7" s="25" t="str">
        <f t="shared" ref="AS7:BL7" ca="1" si="5">LEFT(TEXT(AS5,"ddd"),1)</f>
        <v>F</v>
      </c>
      <c r="AT7" s="25" t="str">
        <f t="shared" ca="1" si="5"/>
        <v>S</v>
      </c>
      <c r="AU7" s="25" t="str">
        <f t="shared" ca="1" si="5"/>
        <v>S</v>
      </c>
      <c r="AV7" s="25" t="str">
        <f t="shared" ca="1" si="5"/>
        <v>M</v>
      </c>
      <c r="AW7" s="25" t="str">
        <f t="shared" ca="1" si="5"/>
        <v>T</v>
      </c>
      <c r="AX7" s="25" t="str">
        <f t="shared" ca="1" si="5"/>
        <v>W</v>
      </c>
      <c r="AY7" s="25" t="str">
        <f t="shared" ca="1" si="5"/>
        <v>T</v>
      </c>
      <c r="AZ7" s="25" t="str">
        <f t="shared" ca="1" si="5"/>
        <v>F</v>
      </c>
      <c r="BA7" s="25" t="str">
        <f t="shared" ca="1" si="5"/>
        <v>S</v>
      </c>
      <c r="BB7" s="25" t="str">
        <f t="shared" ca="1" si="5"/>
        <v>S</v>
      </c>
      <c r="BC7" s="25" t="str">
        <f t="shared" ca="1" si="5"/>
        <v>M</v>
      </c>
      <c r="BD7" s="25" t="str">
        <f t="shared" ca="1" si="5"/>
        <v>T</v>
      </c>
      <c r="BE7" s="25" t="str">
        <f t="shared" ca="1" si="5"/>
        <v>W</v>
      </c>
      <c r="BF7" s="25" t="str">
        <f t="shared" ca="1" si="5"/>
        <v>T</v>
      </c>
      <c r="BG7" s="25" t="str">
        <f t="shared" ca="1" si="5"/>
        <v>F</v>
      </c>
      <c r="BH7" s="25" t="str">
        <f t="shared" ca="1" si="5"/>
        <v>S</v>
      </c>
      <c r="BI7" s="25" t="str">
        <f t="shared" ca="1" si="5"/>
        <v>S</v>
      </c>
      <c r="BJ7" s="25" t="str">
        <f t="shared" ca="1" si="5"/>
        <v>M</v>
      </c>
      <c r="BK7" s="25" t="str">
        <f t="shared" ca="1" si="5"/>
        <v>T</v>
      </c>
      <c r="BL7" s="25" t="str">
        <f t="shared" ca="1" si="5"/>
        <v>W</v>
      </c>
    </row>
    <row r="8" spans="1:64" ht="30" hidden="1" customHeight="1" thickBot="1" x14ac:dyDescent="0.3">
      <c r="A8" s="14" t="s">
        <v>43</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38</v>
      </c>
      <c r="B9" s="42" t="s">
        <v>19</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3</v>
      </c>
      <c r="C10" s="34" t="s">
        <v>14</v>
      </c>
      <c r="D10" s="34" t="s">
        <v>10</v>
      </c>
      <c r="E10" s="31">
        <v>0.25</v>
      </c>
      <c r="F10" s="32">
        <f ca="1">TODAY()</f>
        <v>44848</v>
      </c>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4</v>
      </c>
      <c r="C11" s="34" t="s">
        <v>15</v>
      </c>
      <c r="D11" s="34"/>
      <c r="E11" s="31"/>
      <c r="F11" s="32">
        <f ca="1">TODAY()+5</f>
        <v>44853</v>
      </c>
      <c r="G11" s="33">
        <v>1</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0</v>
      </c>
      <c r="C12" s="34" t="s">
        <v>25</v>
      </c>
      <c r="D12" s="34"/>
      <c r="E12" s="31">
        <v>0.5</v>
      </c>
      <c r="F12" s="32">
        <f ca="1">F10-3</f>
        <v>44845</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1</v>
      </c>
      <c r="C13" s="34" t="s">
        <v>15</v>
      </c>
      <c r="D13" s="34"/>
      <c r="E13" s="31"/>
      <c r="F13" s="32">
        <f ca="1">F10+20</f>
        <v>44868</v>
      </c>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2</v>
      </c>
      <c r="C14" s="34" t="s">
        <v>24</v>
      </c>
      <c r="D14" s="34"/>
      <c r="E14" s="31">
        <v>0.1</v>
      </c>
      <c r="F14" s="32">
        <f ca="1">F10+6</f>
        <v>44854</v>
      </c>
      <c r="G14" s="33">
        <v>6</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5"/>
      <c r="B15" s="42" t="s">
        <v>20</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5"/>
      <c r="B16" s="41" t="s">
        <v>3</v>
      </c>
      <c r="C16" s="34" t="s">
        <v>26</v>
      </c>
      <c r="D16" s="34"/>
      <c r="E16" s="31">
        <v>0.6</v>
      </c>
      <c r="F16" s="32">
        <f ca="1">F10+6</f>
        <v>44854</v>
      </c>
      <c r="G16" s="33">
        <v>13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4"/>
      <c r="B17" s="41" t="s">
        <v>4</v>
      </c>
      <c r="C17" s="34" t="s">
        <v>27</v>
      </c>
      <c r="D17" s="34"/>
      <c r="E17" s="31">
        <v>0.5</v>
      </c>
      <c r="F17" s="32">
        <f ca="1">F16+2</f>
        <v>44856</v>
      </c>
      <c r="G17" s="33">
        <v>9</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4"/>
      <c r="B18" s="41" t="s">
        <v>0</v>
      </c>
      <c r="C18" s="34" t="s">
        <v>25</v>
      </c>
      <c r="D18" s="34"/>
      <c r="E18" s="31">
        <v>0.33</v>
      </c>
      <c r="F18" s="32">
        <f ca="1">F17+5</f>
        <v>44861</v>
      </c>
      <c r="G18" s="33">
        <v>11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1</v>
      </c>
      <c r="C19" s="34" t="s">
        <v>15</v>
      </c>
      <c r="D19" s="34"/>
      <c r="E19" s="31"/>
      <c r="F19" s="32">
        <f ca="1">F18+2</f>
        <v>44863</v>
      </c>
      <c r="G19" s="33">
        <v>1</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2</v>
      </c>
      <c r="C20" s="34"/>
      <c r="D20" s="34"/>
      <c r="E20" s="31"/>
      <c r="F20" s="32">
        <f ca="1">F19+1</f>
        <v>44864</v>
      </c>
      <c r="G20" s="33">
        <v>24</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2" t="s">
        <v>21</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3</v>
      </c>
      <c r="C22" s="34" t="s">
        <v>27</v>
      </c>
      <c r="D22" s="34"/>
      <c r="E22" s="31"/>
      <c r="F22" s="32">
        <f ca="1">F10+15</f>
        <v>44863</v>
      </c>
      <c r="G22" s="33">
        <v>4</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t="s">
        <v>4</v>
      </c>
      <c r="C23" s="34" t="s">
        <v>24</v>
      </c>
      <c r="D23" s="34"/>
      <c r="E23" s="31"/>
      <c r="F23" s="32">
        <f ca="1">F22+3</f>
        <v>44866</v>
      </c>
      <c r="G23" s="33">
        <v>14</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0</v>
      </c>
      <c r="C24" s="34" t="s">
        <v>27</v>
      </c>
      <c r="D24" s="34"/>
      <c r="E24" s="31"/>
      <c r="F24" s="32">
        <f ca="1">F23+15</f>
        <v>44881</v>
      </c>
      <c r="G24" s="33">
        <v>6</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t="s">
        <v>1</v>
      </c>
      <c r="C25" s="34" t="s">
        <v>14</v>
      </c>
      <c r="D25" s="34"/>
      <c r="E25" s="31"/>
      <c r="F25" s="32">
        <f ca="1">F19+22</f>
        <v>44885</v>
      </c>
      <c r="G25" s="33">
        <v>3</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5">
      <c r="A26" s="14"/>
      <c r="B26" s="41" t="s">
        <v>2</v>
      </c>
      <c r="C26" s="34" t="s">
        <v>25</v>
      </c>
      <c r="D26" s="34"/>
      <c r="E26" s="31"/>
      <c r="F26" s="32">
        <f ca="1">F14</f>
        <v>44854</v>
      </c>
      <c r="G26" s="33">
        <v>19</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5">
      <c r="A27" s="14"/>
      <c r="B27" s="42" t="s">
        <v>22</v>
      </c>
      <c r="C27" s="34"/>
      <c r="D27" s="34"/>
      <c r="E27" s="31"/>
      <c r="F27" s="32"/>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5">
      <c r="A28" s="14"/>
      <c r="B28" s="41" t="s">
        <v>3</v>
      </c>
      <c r="C28" s="34"/>
      <c r="D28" s="34"/>
      <c r="E28" s="31"/>
      <c r="F28" s="32">
        <f ca="1">F25+3</f>
        <v>44888</v>
      </c>
      <c r="G28" s="33">
        <v>15</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5">
      <c r="A29" s="14"/>
      <c r="B29" s="41" t="s">
        <v>4</v>
      </c>
      <c r="C29" s="34"/>
      <c r="D29" s="34"/>
      <c r="E29" s="31"/>
      <c r="F29" s="32">
        <v>44749</v>
      </c>
      <c r="G29" s="33">
        <v>5</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5">
      <c r="A30" s="14"/>
      <c r="B30" s="41" t="s">
        <v>0</v>
      </c>
      <c r="C30" s="34" t="s">
        <v>15</v>
      </c>
      <c r="D30" s="34"/>
      <c r="E30" s="31"/>
      <c r="F30" s="32">
        <v>44767</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f t="shared" ca="1" si="13"/>
        <v>1</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5">
      <c r="A31" s="14"/>
      <c r="B31" s="41" t="s">
        <v>1</v>
      </c>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5">
      <c r="A32" s="14"/>
      <c r="B32" s="41" t="s">
        <v>2</v>
      </c>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5">
      <c r="A33" s="14" t="s">
        <v>11</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
      <c r="A34" s="15" t="s">
        <v>44</v>
      </c>
      <c r="B34" s="24" t="s">
        <v>32</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33">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election activeCell="A5" sqref="A5"/>
    </sheetView>
  </sheetViews>
  <sheetFormatPr defaultColWidth="9.140625" defaultRowHeight="12.75" x14ac:dyDescent="0.2"/>
  <cols>
    <col min="1" max="1" width="87.140625" style="10" customWidth="1"/>
    <col min="2" max="16384" width="9.140625" style="8"/>
  </cols>
  <sheetData>
    <row r="1" spans="1:1" s="9" customFormat="1" ht="26.25" x14ac:dyDescent="0.4">
      <c r="A1" s="11" t="s">
        <v>6</v>
      </c>
    </row>
    <row r="2" spans="1:1" ht="84.4" customHeight="1" x14ac:dyDescent="0.2">
      <c r="A2" s="12" t="s">
        <v>39</v>
      </c>
    </row>
    <row r="3" spans="1:1" ht="26.25" customHeight="1" x14ac:dyDescent="0.2">
      <c r="A3" s="11" t="s">
        <v>9</v>
      </c>
    </row>
    <row r="4" spans="1:1" s="10" customFormat="1" ht="204.95" customHeight="1" x14ac:dyDescent="0.25">
      <c r="A4" s="13" t="s">
        <v>45</v>
      </c>
    </row>
    <row r="5" spans="1:1" x14ac:dyDescent="0.2">
      <c r="A5" s="10" t="s">
        <v>40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2022-10-14T09:17:59Z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