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ohnmika\Desktop\MyExcelOnline\000 - 101 EXCEL TEMPLATES\Templates v0.2\Profit &amp; Loss\"/>
    </mc:Choice>
  </mc:AlternateContent>
  <bookViews>
    <workbookView xWindow="0" yWindow="0" windowWidth="28800" windowHeight="12435"/>
  </bookViews>
  <sheets>
    <sheet name="Profit and Loss" sheetId="1" r:id="rId1"/>
    <sheet name="Income" sheetId="3" r:id="rId2"/>
    <sheet name="Operation Expenses" sheetId="2" r:id="rId3"/>
  </sheets>
  <definedNames>
    <definedName name="NetIncome">'Profit and Loss'!$O$9</definedName>
    <definedName name="_xlnm.Print_Titles" localSheetId="1">Income!$3:$3</definedName>
    <definedName name="_xlnm.Print_Titles" localSheetId="2">'Operation Expenses'!$3:$3</definedName>
    <definedName name="_xlnm.Print_Titles" localSheetId="0">'Profit and Loss'!$4:$4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3" l="1"/>
  <c r="E10" i="3"/>
  <c r="F10" i="3"/>
  <c r="G10" i="3"/>
  <c r="H10" i="3"/>
  <c r="I10" i="3"/>
  <c r="J10" i="3"/>
  <c r="K10" i="3"/>
  <c r="L10" i="3"/>
  <c r="M10" i="3"/>
  <c r="N10" i="3"/>
  <c r="O10" i="3"/>
  <c r="C10" i="3"/>
  <c r="C2" i="2" l="1"/>
  <c r="C2" i="3"/>
  <c r="B1" i="2"/>
  <c r="B1" i="3" s="1"/>
  <c r="N17" i="2" l="1"/>
  <c r="M17" i="2"/>
  <c r="L17" i="2"/>
  <c r="K17" i="2"/>
  <c r="J17" i="2"/>
  <c r="I17" i="2"/>
  <c r="H17" i="2"/>
  <c r="G17" i="2"/>
  <c r="F17" i="2"/>
  <c r="E17" i="2"/>
  <c r="D17" i="2"/>
  <c r="N12" i="3"/>
  <c r="M12" i="3"/>
  <c r="L12" i="3"/>
  <c r="K12" i="3"/>
  <c r="K5" i="1" s="1"/>
  <c r="J12" i="3"/>
  <c r="I12" i="3"/>
  <c r="H12" i="3"/>
  <c r="G12" i="3"/>
  <c r="G5" i="1" s="1"/>
  <c r="F12" i="3"/>
  <c r="E12" i="3"/>
  <c r="D12" i="3"/>
  <c r="C12" i="3"/>
  <c r="C5" i="1" s="1"/>
  <c r="O11" i="3"/>
  <c r="O9" i="3"/>
  <c r="O8" i="3"/>
  <c r="O7" i="3"/>
  <c r="O6" i="3"/>
  <c r="O5" i="3"/>
  <c r="O4" i="3"/>
  <c r="C17" i="2"/>
  <c r="O16" i="2"/>
  <c r="O15" i="2"/>
  <c r="O14" i="2"/>
  <c r="O13" i="2"/>
  <c r="O12" i="2"/>
  <c r="O11" i="2"/>
  <c r="O10" i="2"/>
  <c r="O9" i="2"/>
  <c r="O8" i="2"/>
  <c r="O7" i="2"/>
  <c r="O6" i="2"/>
  <c r="O5" i="2"/>
  <c r="O4" i="2"/>
  <c r="D5" i="1" l="1"/>
  <c r="D7" i="1" s="1"/>
  <c r="D9" i="1" s="1"/>
  <c r="F5" i="1"/>
  <c r="F7" i="1" s="1"/>
  <c r="H5" i="1"/>
  <c r="H7" i="1" s="1"/>
  <c r="J5" i="1"/>
  <c r="J7" i="1" s="1"/>
  <c r="L5" i="1"/>
  <c r="L7" i="1" s="1"/>
  <c r="L9" i="1" s="1"/>
  <c r="N5" i="1"/>
  <c r="N7" i="1" s="1"/>
  <c r="E5" i="1"/>
  <c r="E7" i="1" s="1"/>
  <c r="I5" i="1"/>
  <c r="I7" i="1" s="1"/>
  <c r="M5" i="1"/>
  <c r="M7" i="1" s="1"/>
  <c r="M9" i="1" s="1"/>
  <c r="C7" i="1"/>
  <c r="G7" i="1"/>
  <c r="K7" i="1"/>
  <c r="O17" i="2"/>
  <c r="O12" i="3"/>
  <c r="O5" i="1" s="1"/>
  <c r="O8" i="1"/>
  <c r="O6" i="1"/>
  <c r="N9" i="1" l="1"/>
  <c r="H9" i="1"/>
  <c r="F9" i="1"/>
  <c r="J9" i="1"/>
  <c r="I9" i="1"/>
  <c r="G9" i="1"/>
  <c r="E9" i="1"/>
  <c r="C9" i="1"/>
  <c r="K9" i="1"/>
  <c r="O7" i="1" l="1"/>
  <c r="O9" i="1" s="1"/>
  <c r="L2" i="1" s="1"/>
</calcChain>
</file>

<file path=xl/sharedStrings.xml><?xml version="1.0" encoding="utf-8"?>
<sst xmlns="http://schemas.openxmlformats.org/spreadsheetml/2006/main" count="76" uniqueCount="50">
  <si>
    <t>YEAR</t>
  </si>
  <si>
    <t>Line chart showing Gross Profit and Total Operation Expenses is in this cell. Enter data in table below.</t>
  </si>
  <si>
    <t>Income From Operations</t>
  </si>
  <si>
    <t>Interest Income (Expense)</t>
  </si>
  <si>
    <t>Income Before Income Taxes</t>
  </si>
  <si>
    <t>Income Tax Expense</t>
  </si>
  <si>
    <t>Net Income</t>
  </si>
  <si>
    <t>PROFIT AND LOSS STATEMENT</t>
  </si>
  <si>
    <t>COMPANY NAME</t>
  </si>
  <si>
    <t>JAN</t>
  </si>
  <si>
    <t>FEB</t>
  </si>
  <si>
    <t>MAR</t>
  </si>
  <si>
    <t>APR</t>
  </si>
  <si>
    <t>MAY</t>
  </si>
  <si>
    <t>JUN</t>
  </si>
  <si>
    <t>JUL</t>
  </si>
  <si>
    <t>AUG</t>
  </si>
  <si>
    <t>SEP</t>
  </si>
  <si>
    <t>NET INCOME</t>
  </si>
  <si>
    <t>OCT</t>
  </si>
  <si>
    <t>NOV</t>
  </si>
  <si>
    <t>DEC</t>
  </si>
  <si>
    <t>YTD</t>
  </si>
  <si>
    <t>Income</t>
  </si>
  <si>
    <t>Sales</t>
  </si>
  <si>
    <t>Sales Returns (Reduction)</t>
  </si>
  <si>
    <t>Sales Discounts (Reduction)</t>
  </si>
  <si>
    <t>Other Income 1</t>
  </si>
  <si>
    <t>Other Income 2</t>
  </si>
  <si>
    <t>Other Income 3</t>
  </si>
  <si>
    <t>Net Sales</t>
  </si>
  <si>
    <t>Cost of Goods Sold</t>
  </si>
  <si>
    <t>Gross Profit</t>
  </si>
  <si>
    <t>PROFIT AND LOSS STATEMENT – INCOME</t>
  </si>
  <si>
    <t>Operation Expenses</t>
  </si>
  <si>
    <t>Salaries &amp; Wages</t>
  </si>
  <si>
    <t>Depreciation</t>
  </si>
  <si>
    <t>Rent</t>
  </si>
  <si>
    <t>Office Supplies</t>
  </si>
  <si>
    <t>Utilities</t>
  </si>
  <si>
    <t>Telephone no.</t>
  </si>
  <si>
    <t>Insurance</t>
  </si>
  <si>
    <t>Travel</t>
  </si>
  <si>
    <t>Maintenance</t>
  </si>
  <si>
    <t>Advertising</t>
  </si>
  <si>
    <t>Other 1</t>
  </si>
  <si>
    <t>Other 2</t>
  </si>
  <si>
    <t>Other 3</t>
  </si>
  <si>
    <t>Total Operation Expenses</t>
  </si>
  <si>
    <t>PROFIT AND LOSS STATEMENT – OPERATION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</si>
</sst>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quot;£&quot;#,##0"/>
    <numFmt numFmtId="44" formatCode="_-&quot;£&quot;* #,##0.00_-;\-&quot;£&quot;* #,##0.00_-;_-&quot;£&quot;* &quot;-&quot;??_-;_-@_-"/>
    <numFmt numFmtId="164" formatCode="&quot;$&quot;#,##0_);\(&quot;$&quot;#,##0\)"/>
    <numFmt numFmtId="165" formatCode="_ * #,##0_ ;_ * \-#,##0_ ;_ * &quot;-&quot;_ ;_ @_ "/>
    <numFmt numFmtId="166" formatCode="&quot;£&quot;#,##0"/>
  </numFmts>
  <fonts count="16" x14ac:knownFonts="1">
    <font>
      <sz val="11"/>
      <color theme="2"/>
      <name val="Segoe UI"/>
      <family val="2"/>
      <scheme val="minor"/>
    </font>
    <font>
      <sz val="11"/>
      <color theme="1"/>
      <name val="Segoe UI"/>
      <family val="2"/>
      <scheme val="minor"/>
    </font>
    <font>
      <b/>
      <sz val="11"/>
      <color theme="0"/>
      <name val="Segoe UI"/>
      <family val="2"/>
      <scheme val="minor"/>
    </font>
    <font>
      <sz val="11"/>
      <color theme="0"/>
      <name val="Segoe UI"/>
      <family val="2"/>
      <scheme val="minor"/>
    </font>
    <font>
      <sz val="11"/>
      <color theme="2"/>
      <name val="Segoe UI"/>
      <family val="2"/>
      <scheme val="minor"/>
    </font>
    <font>
      <sz val="20"/>
      <color theme="0"/>
      <name val="Segoe UI"/>
      <family val="2"/>
      <scheme val="minor"/>
    </font>
    <font>
      <sz val="12"/>
      <color theme="0"/>
      <name val="Segoe UI"/>
      <family val="2"/>
      <scheme val="minor"/>
    </font>
    <font>
      <sz val="48"/>
      <color theme="3"/>
      <name val="Segoe UI"/>
      <family val="2"/>
      <scheme val="minor"/>
    </font>
    <font>
      <sz val="48"/>
      <color theme="0"/>
      <name val="Cambria"/>
      <family val="2"/>
      <scheme val="major"/>
    </font>
    <font>
      <sz val="11"/>
      <color theme="2" tint="-0.749961851863155"/>
      <name val="Segoe UI"/>
      <family val="2"/>
      <scheme val="minor"/>
    </font>
    <font>
      <b/>
      <sz val="11"/>
      <color theme="3"/>
      <name val="Segoe UI"/>
      <family val="2"/>
      <scheme val="minor"/>
    </font>
    <font>
      <b/>
      <sz val="11"/>
      <color theme="3"/>
      <name val="Cambria"/>
      <family val="1"/>
      <scheme val="major"/>
    </font>
    <font>
      <sz val="11"/>
      <color theme="3"/>
      <name val="Segoe UI"/>
      <family val="2"/>
      <scheme val="minor"/>
    </font>
    <font>
      <sz val="11"/>
      <color theme="1" tint="0.34998626667073579"/>
      <name val="Segoe UI"/>
      <family val="2"/>
      <scheme val="minor"/>
    </font>
    <font>
      <sz val="11"/>
      <name val="Segoe UI"/>
      <family val="2"/>
      <scheme val="minor"/>
    </font>
    <font>
      <b/>
      <sz val="11"/>
      <color theme="2"/>
      <name val="Segoe UI"/>
      <family val="2"/>
      <scheme val="minor"/>
    </font>
  </fonts>
  <fills count="7">
    <fill>
      <patternFill patternType="none"/>
    </fill>
    <fill>
      <patternFill patternType="gray125"/>
    </fill>
    <fill>
      <patternFill patternType="solid">
        <fgColor theme="3"/>
        <bgColor indexed="64"/>
      </patternFill>
    </fill>
    <fill>
      <patternFill patternType="solid">
        <fgColor theme="5"/>
        <bgColor theme="4" tint="0.79998168889431442"/>
      </patternFill>
    </fill>
    <fill>
      <patternFill patternType="solid">
        <fgColor theme="4"/>
        <bgColor indexed="64"/>
      </patternFill>
    </fill>
    <fill>
      <patternFill patternType="solid">
        <fgColor rgb="FFFFFFCC"/>
      </patternFill>
    </fill>
    <fill>
      <patternFill patternType="solid">
        <fgColor theme="3"/>
        <bgColor theme="3"/>
      </patternFill>
    </fill>
  </fills>
  <borders count="3">
    <border>
      <left/>
      <right/>
      <top/>
      <bottom/>
      <diagonal/>
    </border>
    <border>
      <left/>
      <right/>
      <top/>
      <bottom style="medium">
        <color theme="5"/>
      </bottom>
      <diagonal/>
    </border>
    <border>
      <left style="thin">
        <color rgb="FFB2B2B2"/>
      </left>
      <right style="thin">
        <color rgb="FFB2B2B2"/>
      </right>
      <top style="thin">
        <color rgb="FFB2B2B2"/>
      </top>
      <bottom style="thin">
        <color rgb="FFB2B2B2"/>
      </bottom>
      <diagonal/>
    </border>
  </borders>
  <cellStyleXfs count="11">
    <xf numFmtId="0" fontId="0" fillId="2" borderId="0">
      <alignment vertical="center" wrapText="1"/>
    </xf>
    <xf numFmtId="44" fontId="1" fillId="0" borderId="0" applyFill="0" applyBorder="0" applyAlignment="0" applyProtection="0"/>
    <xf numFmtId="0" fontId="8" fillId="2" borderId="0" applyNumberFormat="0" applyBorder="0" applyAlignment="0" applyProtection="0"/>
    <xf numFmtId="0" fontId="5" fillId="2" borderId="0" applyNumberFormat="0" applyAlignment="0" applyProtection="0"/>
    <xf numFmtId="0" fontId="4" fillId="2" borderId="0" applyNumberFormat="0" applyAlignment="0" applyProtection="0"/>
    <xf numFmtId="0" fontId="2" fillId="2" borderId="0" applyNumberFormat="0" applyBorder="0" applyAlignment="0" applyProtection="0"/>
    <xf numFmtId="0" fontId="6" fillId="2" borderId="0" applyNumberFormat="0" applyBorder="0" applyAlignment="0" applyProtection="0"/>
    <xf numFmtId="165" fontId="14" fillId="0" borderId="0" applyFill="0" applyBorder="0" applyAlignment="0" applyProtection="0"/>
    <xf numFmtId="5" fontId="14" fillId="0" borderId="0" applyFont="0" applyFill="0" applyBorder="0" applyAlignment="0" applyProtection="0"/>
    <xf numFmtId="9" fontId="4" fillId="0" borderId="0" applyFill="0" applyBorder="0" applyAlignment="0" applyProtection="0"/>
    <xf numFmtId="0" fontId="9" fillId="5" borderId="2" applyNumberFormat="0" applyAlignment="0" applyProtection="0"/>
  </cellStyleXfs>
  <cellXfs count="39">
    <xf numFmtId="0" fontId="0" fillId="2" borderId="0" xfId="0">
      <alignment vertical="center" wrapText="1"/>
    </xf>
    <xf numFmtId="0" fontId="3" fillId="2" borderId="0" xfId="0" applyFont="1" applyFill="1">
      <alignment vertical="center" wrapText="1"/>
    </xf>
    <xf numFmtId="0" fontId="3" fillId="2" borderId="0" xfId="0" applyFont="1" applyFill="1" applyBorder="1" applyAlignment="1">
      <alignment horizontal="left" vertical="center" indent="1"/>
    </xf>
    <xf numFmtId="0" fontId="10" fillId="3" borderId="0" xfId="0" applyFont="1" applyFill="1" applyBorder="1" applyAlignment="1">
      <alignment horizontal="left" vertical="center" indent="1"/>
    </xf>
    <xf numFmtId="0" fontId="3" fillId="2" borderId="0" xfId="0" applyFont="1" applyFill="1" applyAlignment="1">
      <alignment wrapText="1"/>
    </xf>
    <xf numFmtId="0" fontId="2" fillId="2" borderId="0" xfId="0" applyFont="1" applyFill="1" applyBorder="1" applyAlignment="1">
      <alignment horizontal="left" vertical="center" indent="1"/>
    </xf>
    <xf numFmtId="0" fontId="10" fillId="4" borderId="0" xfId="0" applyFont="1" applyFill="1" applyBorder="1" applyAlignment="1">
      <alignment horizontal="left" vertical="center" indent="1"/>
    </xf>
    <xf numFmtId="0" fontId="0" fillId="2" borderId="0" xfId="0" applyFont="1">
      <alignment vertical="center" wrapText="1"/>
    </xf>
    <xf numFmtId="0" fontId="0" fillId="2" borderId="0" xfId="0" applyFont="1" applyFill="1" applyBorder="1" applyAlignment="1">
      <alignment horizontal="left" vertical="center" indent="1"/>
    </xf>
    <xf numFmtId="0" fontId="3" fillId="6" borderId="0" xfId="0" applyFont="1" applyFill="1" applyBorder="1">
      <alignment vertical="center" wrapText="1"/>
    </xf>
    <xf numFmtId="0" fontId="0" fillId="2" borderId="0" xfId="0" applyFont="1" applyFill="1" applyBorder="1">
      <alignment vertical="center" wrapText="1"/>
    </xf>
    <xf numFmtId="5" fontId="0" fillId="2" borderId="0" xfId="8" applyFont="1" applyFill="1" applyBorder="1" applyAlignment="1">
      <alignment vertical="center"/>
    </xf>
    <xf numFmtId="5" fontId="0" fillId="2" borderId="0" xfId="8" applyFont="1" applyFill="1" applyBorder="1" applyAlignment="1">
      <alignment horizontal="right" vertical="center" indent="1"/>
    </xf>
    <xf numFmtId="5" fontId="3" fillId="2" borderId="0" xfId="8" applyFont="1" applyFill="1" applyBorder="1" applyAlignment="1">
      <alignment vertical="center"/>
    </xf>
    <xf numFmtId="5" fontId="3" fillId="2" borderId="0" xfId="8" applyFont="1" applyFill="1" applyBorder="1" applyAlignment="1">
      <alignment horizontal="right" vertical="center" indent="1"/>
    </xf>
    <xf numFmtId="5" fontId="2" fillId="2" borderId="0" xfId="8" applyFont="1" applyFill="1" applyBorder="1" applyAlignment="1">
      <alignment vertical="center"/>
    </xf>
    <xf numFmtId="5" fontId="2" fillId="2" borderId="0" xfId="8" applyFont="1" applyFill="1" applyBorder="1" applyAlignment="1">
      <alignment horizontal="right" vertical="center" indent="1"/>
    </xf>
    <xf numFmtId="5" fontId="11" fillId="4" borderId="0" xfId="8" applyFont="1" applyFill="1" applyBorder="1" applyAlignment="1">
      <alignment vertical="center"/>
    </xf>
    <xf numFmtId="5" fontId="11" fillId="4" borderId="0" xfId="8" applyFont="1" applyFill="1" applyBorder="1" applyAlignment="1">
      <alignment horizontal="right" vertical="center" indent="1"/>
    </xf>
    <xf numFmtId="164" fontId="3" fillId="2" borderId="0" xfId="0" applyNumberFormat="1" applyFont="1" applyFill="1">
      <alignment vertical="center" wrapText="1"/>
    </xf>
    <xf numFmtId="5" fontId="2" fillId="2" borderId="0" xfId="8" applyFont="1" applyFill="1" applyAlignment="1">
      <alignment vertical="center" wrapText="1"/>
    </xf>
    <xf numFmtId="0" fontId="13" fillId="2" borderId="0" xfId="0" applyFont="1" applyFill="1" applyAlignment="1">
      <alignment horizontal="center" wrapText="1"/>
    </xf>
    <xf numFmtId="0" fontId="0" fillId="2" borderId="0" xfId="0" applyAlignment="1">
      <alignment wrapText="1"/>
    </xf>
    <xf numFmtId="0" fontId="0" fillId="2" borderId="0" xfId="0" applyFont="1" applyFill="1" applyBorder="1" applyAlignment="1">
      <alignment wrapText="1"/>
    </xf>
    <xf numFmtId="0" fontId="0" fillId="2" borderId="0" xfId="0" applyFont="1" applyFill="1" applyBorder="1" applyAlignment="1">
      <alignment horizontal="right" wrapText="1"/>
    </xf>
    <xf numFmtId="0" fontId="0" fillId="2" borderId="0" xfId="0" applyAlignment="1">
      <alignment horizontal="right" wrapText="1"/>
    </xf>
    <xf numFmtId="0" fontId="15" fillId="2" borderId="1" xfId="0" applyFont="1" applyBorder="1" applyAlignment="1">
      <alignment horizontal="right" wrapText="1"/>
    </xf>
    <xf numFmtId="0" fontId="15" fillId="2" borderId="1" xfId="0" applyFont="1" applyBorder="1" applyAlignment="1">
      <alignment horizontal="left" wrapText="1"/>
    </xf>
    <xf numFmtId="5" fontId="0" fillId="2" borderId="0" xfId="8" applyFont="1" applyFill="1" applyBorder="1" applyAlignment="1">
      <alignment vertical="center" wrapText="1"/>
    </xf>
    <xf numFmtId="5" fontId="0" fillId="6" borderId="0" xfId="8" applyFont="1" applyFill="1" applyBorder="1" applyAlignment="1">
      <alignment vertical="center" wrapText="1"/>
    </xf>
    <xf numFmtId="5" fontId="11" fillId="3" borderId="0" xfId="1" applyNumberFormat="1" applyFont="1" applyFill="1" applyBorder="1" applyAlignment="1">
      <alignment vertical="center"/>
    </xf>
    <xf numFmtId="5" fontId="12" fillId="2" borderId="0" xfId="8" applyFont="1" applyFill="1" applyAlignment="1">
      <alignment vertical="center" wrapText="1"/>
    </xf>
    <xf numFmtId="5" fontId="0" fillId="2" borderId="0" xfId="0" applyNumberFormat="1" applyFont="1" applyFill="1" applyBorder="1" applyAlignment="1">
      <alignment vertical="center"/>
    </xf>
    <xf numFmtId="0" fontId="13" fillId="2" borderId="0" xfId="0" applyFont="1" applyFill="1" applyAlignment="1">
      <alignment horizontal="center" vertical="center" wrapText="1"/>
    </xf>
    <xf numFmtId="0" fontId="5" fillId="2" borderId="0" xfId="3" applyAlignment="1">
      <alignment vertical="top"/>
    </xf>
    <xf numFmtId="0" fontId="12" fillId="4" borderId="0" xfId="0" applyFont="1" applyFill="1" applyBorder="1" applyAlignment="1">
      <alignment horizontal="right" indent="1"/>
    </xf>
    <xf numFmtId="166" fontId="7" fillId="4" borderId="0" xfId="0" applyNumberFormat="1" applyFont="1" applyFill="1" applyBorder="1" applyAlignment="1">
      <alignment horizontal="right" vertical="center" indent="1"/>
    </xf>
    <xf numFmtId="0" fontId="8" fillId="2" borderId="0" xfId="2" applyAlignment="1">
      <alignment horizontal="left" vertical="center"/>
    </xf>
    <xf numFmtId="0" fontId="6" fillId="2" borderId="0" xfId="6" applyBorder="1" applyAlignment="1">
      <alignment horizontal="left"/>
    </xf>
  </cellXfs>
  <cellStyles count="11">
    <cellStyle name="Comma [0]" xfId="7" builtinId="6" customBuiltin="1"/>
    <cellStyle name="Currency" xfId="1" builtinId="4" customBuiltin="1"/>
    <cellStyle name="Currency [0]" xfId="8" builtinId="7" customBuiltin="1"/>
    <cellStyle name="Heading 1" xfId="3" builtinId="16" customBuiltin="1"/>
    <cellStyle name="Heading 2" xfId="4" builtinId="17" customBuiltin="1"/>
    <cellStyle name="Heading 3" xfId="5" builtinId="18" customBuiltin="1"/>
    <cellStyle name="Heading 4" xfId="6" builtinId="19" customBuiltin="1"/>
    <cellStyle name="Normal" xfId="0" builtinId="0" customBuiltin="1"/>
    <cellStyle name="Note" xfId="10" builtinId="10" customBuiltin="1"/>
    <cellStyle name="Percent" xfId="9" builtinId="5" customBuiltin="1"/>
    <cellStyle name="Title" xfId="2" builtinId="15" customBuiltin="1"/>
  </cellStyles>
  <dxfs count="55">
    <dxf>
      <numFmt numFmtId="9" formatCode="&quot;£&quot;#,##0;\-&quot;£&quot;#,##0"/>
    </dxf>
    <dxf>
      <numFmt numFmtId="9" formatCode="&quot;£&quot;#,##0;\-&quot;£&quot;#,##0"/>
    </dxf>
    <dxf>
      <numFmt numFmtId="9" formatCode="&quot;£&quot;#,##0;\-&quot;£&quot;#,##0"/>
    </dxf>
    <dxf>
      <numFmt numFmtId="9" formatCode="&quot;£&quot;#,##0;\-&quot;£&quot;#,##0"/>
    </dxf>
    <dxf>
      <numFmt numFmtId="9" formatCode="&quot;£&quot;#,##0;\-&quot;£&quot;#,##0"/>
    </dxf>
    <dxf>
      <numFmt numFmtId="9" formatCode="&quot;£&quot;#,##0;\-&quot;£&quot;#,##0"/>
    </dxf>
    <dxf>
      <numFmt numFmtId="9" formatCode="&quot;£&quot;#,##0;\-&quot;£&quot;#,##0"/>
    </dxf>
    <dxf>
      <numFmt numFmtId="9" formatCode="&quot;£&quot;#,##0;\-&quot;£&quot;#,##0"/>
    </dxf>
    <dxf>
      <numFmt numFmtId="9" formatCode="&quot;£&quot;#,##0;\-&quot;£&quot;#,##0"/>
    </dxf>
    <dxf>
      <numFmt numFmtId="9" formatCode="&quot;£&quot;#,##0;\-&quot;£&quot;#,##0"/>
    </dxf>
    <dxf>
      <numFmt numFmtId="9" formatCode="&quot;£&quot;#,##0;\-&quot;£&quot;#,##0"/>
    </dxf>
    <dxf>
      <numFmt numFmtId="9" formatCode="&quot;£&quot;#,##0;\-&quot;£&quot;#,##0"/>
    </dxf>
    <dxf>
      <font>
        <b val="0"/>
        <i val="0"/>
        <strike val="0"/>
        <condense val="0"/>
        <extend val="0"/>
        <outline val="0"/>
        <shadow val="0"/>
        <u val="none"/>
        <vertAlign val="baseline"/>
        <sz val="11"/>
        <color theme="2"/>
        <name val="Segoe UI"/>
        <scheme val="minor"/>
      </font>
      <fill>
        <patternFill patternType="solid">
          <fgColor indexed="64"/>
          <bgColor theme="3"/>
        </patternFill>
      </fill>
      <alignment horizontal="left" vertical="center" textRotation="0" wrapText="0" indent="1" justifyLastLine="0" shrinkToFit="0" readingOrder="0"/>
      <border diagonalUp="0" diagonalDown="0" outline="0">
        <left/>
        <right/>
        <top/>
        <bottom/>
      </border>
    </dxf>
    <dxf>
      <alignment vertical="bottom" textRotation="0" wrapText="1" indent="0" justifyLastLine="0" shrinkToFit="0" readingOrder="0"/>
    </dxf>
    <dxf>
      <font>
        <b val="0"/>
        <i val="0"/>
        <strike val="0"/>
        <condense val="0"/>
        <extend val="0"/>
        <outline val="0"/>
        <shadow val="0"/>
        <u val="none"/>
        <vertAlign val="baseline"/>
        <sz val="11"/>
        <color theme="2"/>
        <name val="Segoe UI"/>
        <scheme val="minor"/>
      </font>
      <numFmt numFmtId="164"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numFmt numFmtId="164"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164"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164"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164"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164"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164"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164"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164"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164"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164"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164"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numFmt numFmtId="164" formatCode="&quot;$&quot;#,##0_);\(&quot;$&quot;#,##0\)"/>
      <fill>
        <patternFill patternType="solid">
          <fgColor theme="3"/>
          <bgColor theme="3"/>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2"/>
        <name val="Segoe UI"/>
        <scheme val="minor"/>
      </font>
      <fill>
        <patternFill patternType="solid">
          <fgColor indexed="64"/>
          <bgColor theme="3"/>
        </patternFill>
      </fill>
      <alignment horizontal="general" vertical="center" textRotation="0" wrapText="1" indent="0" justifyLastLine="0" shrinkToFit="0" readingOrder="0"/>
    </dxf>
    <dxf>
      <font>
        <b val="0"/>
        <i val="0"/>
        <strike val="0"/>
        <condense val="0"/>
        <extend val="0"/>
        <outline val="0"/>
        <shadow val="0"/>
        <u val="none"/>
        <vertAlign val="baseline"/>
        <sz val="11"/>
        <color theme="2"/>
        <name val="Segoe UI"/>
        <scheme val="minor"/>
      </font>
      <fill>
        <patternFill patternType="solid">
          <fgColor indexed="64"/>
          <bgColor theme="3"/>
        </patternFill>
      </fill>
      <border diagonalUp="0" diagonalDown="0" outline="0">
        <left/>
        <right/>
        <top/>
        <bottom/>
      </border>
    </dxf>
    <dxf>
      <alignment vertical="bottom" textRotation="0" wrapText="1" indent="0" justifyLastLine="0" shrinkToFit="0" readingOrder="0"/>
    </dxf>
    <dxf>
      <border>
        <left style="thin">
          <color theme="1"/>
        </left>
      </border>
    </dxf>
    <dxf>
      <border>
        <left style="thin">
          <color theme="1"/>
        </left>
      </border>
    </dxf>
    <dxf>
      <font>
        <b/>
        <color theme="1"/>
      </font>
    </dxf>
    <dxf>
      <font>
        <b/>
        <color theme="1"/>
      </font>
    </dxf>
    <dxf>
      <font>
        <b/>
        <i val="0"/>
        <color theme="0"/>
      </font>
    </dxf>
    <dxf>
      <font>
        <b/>
        <i val="0"/>
        <color theme="0"/>
      </font>
      <border>
        <bottom style="medium">
          <color theme="5"/>
        </bottom>
      </border>
    </dxf>
    <dxf>
      <font>
        <color theme="0"/>
      </font>
      <fill>
        <patternFill>
          <bgColor theme="3"/>
        </patternFill>
      </fill>
      <border>
        <left/>
        <right/>
        <top/>
        <bottom/>
      </border>
    </dxf>
    <dxf>
      <border>
        <left style="thin">
          <color theme="1"/>
        </left>
      </border>
    </dxf>
    <dxf>
      <border>
        <left style="thin">
          <color theme="1"/>
        </left>
      </border>
    </dxf>
    <dxf>
      <font>
        <b/>
        <color theme="1"/>
      </font>
    </dxf>
    <dxf>
      <font>
        <b/>
        <color theme="1"/>
      </font>
    </dxf>
    <dxf>
      <font>
        <b/>
        <i val="0"/>
        <color theme="3"/>
      </font>
      <fill>
        <patternFill>
          <bgColor theme="0"/>
        </patternFill>
      </fill>
    </dxf>
    <dxf>
      <font>
        <b/>
        <i val="0"/>
        <color theme="0"/>
      </font>
      <border>
        <bottom style="medium">
          <color theme="5"/>
        </bottom>
      </border>
    </dxf>
    <dxf>
      <font>
        <color theme="0"/>
      </font>
      <fill>
        <patternFill>
          <bgColor theme="3"/>
        </patternFill>
      </fill>
      <border>
        <left/>
        <right/>
        <top/>
        <bottom/>
      </border>
    </dxf>
  </dxfs>
  <tableStyles count="2" defaultTableStyle="Profit and Loss" defaultPivotStyle="PivotStyleLight16">
    <tableStyle name="Expenses" pivot="0" count="7">
      <tableStyleElement type="wholeTable" dxfId="54"/>
      <tableStyleElement type="headerRow" dxfId="53"/>
      <tableStyleElement type="totalRow" dxfId="52"/>
      <tableStyleElement type="firstColumn" dxfId="51"/>
      <tableStyleElement type="lastColumn" dxfId="50"/>
      <tableStyleElement type="firstColumnStripe" dxfId="49"/>
      <tableStyleElement type="secondColumnStripe" dxfId="48"/>
    </tableStyle>
    <tableStyle name="Profit and Loss" pivot="0" count="7">
      <tableStyleElement type="wholeTable" dxfId="47"/>
      <tableStyleElement type="headerRow" dxfId="46"/>
      <tableStyleElement type="totalRow" dxfId="45"/>
      <tableStyleElement type="firstColumn" dxfId="44"/>
      <tableStyleElement type="lastColumn" dxfId="43"/>
      <tableStyleElement type="firstColumnStripe" dxfId="42"/>
      <tableStyleElement type="secondColumnStripe" dxfId="4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253588492461902E-2"/>
          <c:y val="9.9308419780860732E-2"/>
          <c:w val="0.86286252580352119"/>
          <c:h val="0.7484731075282256"/>
        </c:manualLayout>
      </c:layout>
      <c:lineChart>
        <c:grouping val="standard"/>
        <c:varyColors val="0"/>
        <c:ser>
          <c:idx val="0"/>
          <c:order val="0"/>
          <c:tx>
            <c:strRef>
              <c:f>Income!$B$12</c:f>
              <c:strCache>
                <c:ptCount val="1"/>
                <c:pt idx="0">
                  <c:v>Gross Profit</c:v>
                </c:pt>
              </c:strCache>
            </c:strRef>
          </c:tx>
          <c:spPr>
            <a:ln w="28575" cap="rnd">
              <a:solidFill>
                <a:schemeClr val="accent1"/>
              </a:solidFill>
              <a:round/>
            </a:ln>
            <a:effectLst/>
          </c:spPr>
          <c:marker>
            <c:symbol val="circle"/>
            <c:size val="5"/>
            <c:spPr>
              <a:solidFill>
                <a:schemeClr val="bg2"/>
              </a:solidFill>
              <a:ln w="57150">
                <a:solidFill>
                  <a:schemeClr val="bg2"/>
                </a:solidFill>
              </a:ln>
              <a:effectLst/>
            </c:spPr>
          </c:marker>
          <c:val>
            <c:numRef>
              <c:f>Income!$C$12:$N$12</c:f>
              <c:numCache>
                <c:formatCode>"£"#,##0_);\("£"#,##0\)</c:formatCode>
                <c:ptCount val="12"/>
                <c:pt idx="0">
                  <c:v>25000</c:v>
                </c:pt>
                <c:pt idx="1">
                  <c:v>36348</c:v>
                </c:pt>
                <c:pt idx="2">
                  <c:v>27562</c:v>
                </c:pt>
                <c:pt idx="3">
                  <c:v>-5059.5</c:v>
                </c:pt>
                <c:pt idx="4">
                  <c:v>30153.179999999997</c:v>
                </c:pt>
                <c:pt idx="5">
                  <c:v>32964.449999999997</c:v>
                </c:pt>
                <c:pt idx="6">
                  <c:v>33502.869999999995</c:v>
                </c:pt>
                <c:pt idx="7">
                  <c:v>41646</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2-6309-4112-8C5D-0AF7BF63DCED}"/>
            </c:ext>
          </c:extLst>
        </c:ser>
        <c:ser>
          <c:idx val="1"/>
          <c:order val="1"/>
          <c:tx>
            <c:strRef>
              <c:f>'Operation Expenses'!$B$17</c:f>
              <c:strCache>
                <c:ptCount val="1"/>
                <c:pt idx="0">
                  <c:v>Total Operation Expenses</c:v>
                </c:pt>
              </c:strCache>
            </c:strRef>
          </c:tx>
          <c:spPr>
            <a:ln w="28575" cap="rnd">
              <a:solidFill>
                <a:schemeClr val="accent2"/>
              </a:solidFill>
              <a:round/>
            </a:ln>
            <a:effectLst/>
          </c:spPr>
          <c:marker>
            <c:symbol val="circle"/>
            <c:size val="5"/>
            <c:spPr>
              <a:solidFill>
                <a:schemeClr val="bg2"/>
              </a:solidFill>
              <a:ln w="57150">
                <a:solidFill>
                  <a:schemeClr val="bg2"/>
                </a:solidFill>
              </a:ln>
              <a:effectLst/>
            </c:spPr>
          </c:marker>
          <c:val>
            <c:numRef>
              <c:f>'Operation Expenses'!$C$17:$N$17</c:f>
              <c:numCache>
                <c:formatCode>"£"#,##0_);\("£"#,##0\)</c:formatCode>
                <c:ptCount val="12"/>
                <c:pt idx="0">
                  <c:v>10841</c:v>
                </c:pt>
                <c:pt idx="1">
                  <c:v>11367.25</c:v>
                </c:pt>
                <c:pt idx="2">
                  <c:v>11919.82</c:v>
                </c:pt>
                <c:pt idx="3">
                  <c:v>12500.010000000002</c:v>
                </c:pt>
                <c:pt idx="4">
                  <c:v>13109.21</c:v>
                </c:pt>
                <c:pt idx="5">
                  <c:v>13748.859999999999</c:v>
                </c:pt>
                <c:pt idx="6">
                  <c:v>14420.509999999998</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3-6309-4112-8C5D-0AF7BF63DCED}"/>
            </c:ext>
          </c:extLst>
        </c:ser>
        <c:dLbls>
          <c:showLegendKey val="0"/>
          <c:showVal val="0"/>
          <c:showCatName val="0"/>
          <c:showSerName val="0"/>
          <c:showPercent val="0"/>
          <c:showBubbleSize val="0"/>
        </c:dLbls>
        <c:marker val="1"/>
        <c:smooth val="0"/>
        <c:axId val="982071880"/>
        <c:axId val="982069136"/>
      </c:lineChart>
      <c:catAx>
        <c:axId val="982071880"/>
        <c:scaling>
          <c:orientation val="minMax"/>
        </c:scaling>
        <c:delete val="1"/>
        <c:axPos val="b"/>
        <c:majorTickMark val="out"/>
        <c:minorTickMark val="none"/>
        <c:tickLblPos val="nextTo"/>
        <c:crossAx val="982069136"/>
        <c:crosses val="autoZero"/>
        <c:auto val="1"/>
        <c:lblAlgn val="ctr"/>
        <c:lblOffset val="100"/>
        <c:noMultiLvlLbl val="0"/>
      </c:catAx>
      <c:valAx>
        <c:axId val="982069136"/>
        <c:scaling>
          <c:orientation val="minMax"/>
        </c:scaling>
        <c:delete val="1"/>
        <c:axPos val="l"/>
        <c:numFmt formatCode="&quot;£&quot;#,##0_);\(&quot;£&quot;#,##0\)" sourceLinked="1"/>
        <c:majorTickMark val="out"/>
        <c:minorTickMark val="none"/>
        <c:tickLblPos val="nextTo"/>
        <c:crossAx val="982071880"/>
        <c:crosses val="autoZero"/>
        <c:crossBetween val="between"/>
      </c:valAx>
      <c:spPr>
        <a:noFill/>
        <a:ln w="25400">
          <a:noFill/>
        </a:ln>
        <a:effectLst/>
      </c:spPr>
    </c:plotArea>
    <c:legend>
      <c:legendPos val="r"/>
      <c:layout>
        <c:manualLayout>
          <c:xMode val="edge"/>
          <c:yMode val="edge"/>
          <c:x val="0.85709285444534322"/>
          <c:y val="0.12393117526975794"/>
          <c:w val="0.14290714555465681"/>
          <c:h val="0.8356322126400866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2"/>
              </a:solidFill>
              <a:latin typeface="+mn-lt"/>
              <a:ea typeface="+mn-ea"/>
              <a:cs typeface="+mn-cs"/>
            </a:defRPr>
          </a:pPr>
          <a:endParaRPr lang="en-US"/>
        </a:p>
      </c:txPr>
    </c:legend>
    <c:plotVisOnly val="1"/>
    <c:dispBlanksAs val="gap"/>
    <c:showDLblsOverMax val="0"/>
  </c:chart>
  <c:spPr>
    <a:solidFill>
      <a:schemeClr val="tx2"/>
    </a:solidFill>
    <a:ln w="9525" cap="flat" cmpd="sng" algn="ctr">
      <a:noFill/>
      <a:round/>
    </a:ln>
    <a:effectLst/>
  </c:spPr>
  <c:txPr>
    <a:bodyPr/>
    <a:lstStyle/>
    <a:p>
      <a:pPr>
        <a:defRPr sz="1100">
          <a:solidFill>
            <a:schemeClr val="bg2"/>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47624</xdr:colOff>
      <xdr:row>2</xdr:row>
      <xdr:rowOff>85725</xdr:rowOff>
    </xdr:from>
    <xdr:to>
      <xdr:col>15</xdr:col>
      <xdr:colOff>0</xdr:colOff>
      <xdr:row>2</xdr:row>
      <xdr:rowOff>1285875</xdr:rowOff>
    </xdr:to>
    <xdr:graphicFrame macro="">
      <xdr:nvGraphicFramePr>
        <xdr:cNvPr id="3" name="Chart 2" descr="Line chart showing Gross Profit and Total Operation Expenses">
          <a:extLst>
            <a:ext uri="{FF2B5EF4-FFF2-40B4-BE49-F238E27FC236}">
              <a16:creationId xmlns:a16="http://schemas.microsoft.com/office/drawing/2014/main" xmlns=""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 name="Income" displayName="Income" ref="B3:O10" totalsRowCount="1" headerRowDxfId="40">
  <autoFilter ref="B3:O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Income" totalsRowLabel="Net Sales" totalsRowDxfId="39"/>
    <tableColumn id="2" name="JAN" totalsRowFunction="custom" dataDxfId="38" totalsRowDxfId="37" dataCellStyle="Currency [0]">
      <totalsRowFormula>IF(SUM(C4:C9)=0,"",SUM(C4:C9))</totalsRowFormula>
    </tableColumn>
    <tableColumn id="3" name="FEB" totalsRowFunction="custom" dataDxfId="36" totalsRowDxfId="35" dataCellStyle="Currency [0]">
      <totalsRowFormula>IF(SUM(D4:D9)=0,"",SUM(D4:D9))</totalsRowFormula>
    </tableColumn>
    <tableColumn id="4" name="MAR" totalsRowFunction="custom" dataDxfId="34" totalsRowDxfId="33" dataCellStyle="Currency [0]">
      <totalsRowFormula>IF(SUM(E4:E9)=0,"",SUM(E4:E9))</totalsRowFormula>
    </tableColumn>
    <tableColumn id="5" name="APR" totalsRowFunction="custom" dataDxfId="32" totalsRowDxfId="31" dataCellStyle="Currency [0]">
      <totalsRowFormula>IF(SUM(F4:F9)=0,"",SUM(F4:F9))</totalsRowFormula>
    </tableColumn>
    <tableColumn id="6" name="MAY" totalsRowFunction="custom" dataDxfId="30" totalsRowDxfId="29" dataCellStyle="Currency [0]">
      <totalsRowFormula>IF(SUM(G4:G9)=0,"",SUM(G4:G9))</totalsRowFormula>
    </tableColumn>
    <tableColumn id="7" name="JUN" totalsRowFunction="custom" dataDxfId="28" totalsRowDxfId="27" dataCellStyle="Currency [0]">
      <totalsRowFormula>IF(SUM(H4:H9)=0,"",SUM(H4:H9))</totalsRowFormula>
    </tableColumn>
    <tableColumn id="8" name="JUL" totalsRowFunction="custom" dataDxfId="26" totalsRowDxfId="25" dataCellStyle="Currency [0]">
      <totalsRowFormula>IF(SUM(I4:I9)=0,"",SUM(I4:I9))</totalsRowFormula>
    </tableColumn>
    <tableColumn id="9" name="AUG" totalsRowFunction="custom" dataDxfId="24" totalsRowDxfId="23" dataCellStyle="Currency [0]">
      <totalsRowFormula>IF(SUM(J4:J9)=0,"",SUM(J4:J9))</totalsRowFormula>
    </tableColumn>
    <tableColumn id="10" name="SEP" totalsRowFunction="custom" dataDxfId="22" totalsRowDxfId="21" dataCellStyle="Currency [0]">
      <totalsRowFormula>IF(SUM(K4:K9)=0,"",SUM(K4:K9))</totalsRowFormula>
    </tableColumn>
    <tableColumn id="11" name="OCT" totalsRowFunction="custom" dataDxfId="20" totalsRowDxfId="19" dataCellStyle="Currency [0]">
      <totalsRowFormula>IF(SUM(L4:L9)=0,"",SUM(L4:L9))</totalsRowFormula>
    </tableColumn>
    <tableColumn id="12" name="NOV" totalsRowFunction="custom" dataDxfId="18" totalsRowDxfId="17" dataCellStyle="Currency [0]">
      <totalsRowFormula>IF(SUM(M4:M9)=0,"",SUM(M4:M9))</totalsRowFormula>
    </tableColumn>
    <tableColumn id="13" name="DEC" totalsRowFunction="custom" dataDxfId="16" totalsRowDxfId="15" dataCellStyle="Currency [0]">
      <totalsRowFormula>IF(SUM(N4:N9)=0,"",SUM(N4:N9))</totalsRowFormula>
    </tableColumn>
    <tableColumn id="14" name="YTD" totalsRowFunction="custom" totalsRowDxfId="14" dataCellStyle="Currency [0]">
      <calculatedColumnFormula>SUM(C4:N4)</calculatedColumnFormula>
      <totalsRowFormula>IF(SUM(O4:O9)=0,"",SUM(O4:O9))</totalsRowFormula>
    </tableColumn>
  </tableColumns>
  <tableStyleInfo name="Profit and Loss" showFirstColumn="0" showLastColumn="0" showRowStripes="1" showColumnStripes="0"/>
  <extLst>
    <ext xmlns:x14="http://schemas.microsoft.com/office/spreadsheetml/2009/9/main" uri="{504A1905-F514-4f6f-8877-14C23A59335A}">
      <x14:table altTextSummary="Enter income for each month in this table. Year to Date amount is automatically calculated"/>
    </ext>
  </extLst>
</table>
</file>

<file path=xl/tables/table2.xml><?xml version="1.0" encoding="utf-8"?>
<table xmlns="http://schemas.openxmlformats.org/spreadsheetml/2006/main" id="3" name="Expenses" displayName="Expenses" ref="B3:O17" totalsRowCount="1" headerRowDxfId="13">
  <autoFilter ref="B3:O1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Operation Expenses" totalsRowLabel="Total Operation Expenses" totalsRowDxfId="12"/>
    <tableColumn id="2" name="JAN" totalsRowFunction="custom" totalsRowDxfId="11" dataCellStyle="Currency [0]">
      <totalsRowFormula>IF(SUM(C4:C16)=0,"",SUM(C4:C16))</totalsRowFormula>
    </tableColumn>
    <tableColumn id="3" name="FEB" totalsRowFunction="custom" totalsRowDxfId="10" dataCellStyle="Currency [0]">
      <totalsRowFormula>IF(SUM(D4:D16)=0,"",SUM(D4:D16))</totalsRowFormula>
    </tableColumn>
    <tableColumn id="4" name="MAR" totalsRowFunction="custom" totalsRowDxfId="9" dataCellStyle="Currency [0]">
      <totalsRowFormula>IF(SUM(E4:E16)=0,"",SUM(E4:E16))</totalsRowFormula>
    </tableColumn>
    <tableColumn id="5" name="APR" totalsRowFunction="custom" totalsRowDxfId="8" dataCellStyle="Currency [0]">
      <totalsRowFormula>IF(SUM(F4:F16)=0,"",SUM(F4:F16))</totalsRowFormula>
    </tableColumn>
    <tableColumn id="6" name="MAY" totalsRowFunction="custom" totalsRowDxfId="7" dataCellStyle="Currency [0]">
      <totalsRowFormula>IF(SUM(G4:G16)=0,"",SUM(G4:G16))</totalsRowFormula>
    </tableColumn>
    <tableColumn id="7" name="JUN" totalsRowFunction="custom" totalsRowDxfId="6" dataCellStyle="Currency [0]">
      <totalsRowFormula>IF(SUM(H4:H16)=0,"",SUM(H4:H16))</totalsRowFormula>
    </tableColumn>
    <tableColumn id="8" name="JUL" totalsRowFunction="custom" totalsRowDxfId="5" dataCellStyle="Currency [0]">
      <totalsRowFormula>IF(SUM(I4:I16)=0,"",SUM(I4:I16))</totalsRowFormula>
    </tableColumn>
    <tableColumn id="9" name="AUG" totalsRowFunction="custom" totalsRowDxfId="4" dataCellStyle="Currency [0]">
      <totalsRowFormula>IF(SUM(J4:J16)=0,"",SUM(J4:J16))</totalsRowFormula>
    </tableColumn>
    <tableColumn id="10" name="SEP" totalsRowFunction="custom" totalsRowDxfId="3" dataCellStyle="Currency [0]">
      <totalsRowFormula>IF(SUM(K4:K16)=0,"",SUM(K4:K16))</totalsRowFormula>
    </tableColumn>
    <tableColumn id="11" name="OCT" totalsRowFunction="custom" totalsRowDxfId="2" dataCellStyle="Currency [0]">
      <totalsRowFormula>IF(SUM(L4:L16)=0,"",SUM(L4:L16))</totalsRowFormula>
    </tableColumn>
    <tableColumn id="12" name="NOV" totalsRowFunction="custom" totalsRowDxfId="1" dataCellStyle="Currency [0]">
      <totalsRowFormula>IF(SUM(M4:M16)=0,"",SUM(M4:M16))</totalsRowFormula>
    </tableColumn>
    <tableColumn id="13" name="DEC" totalsRowFunction="custom" totalsRowDxfId="0" dataCellStyle="Currency [0]">
      <totalsRowFormula>IF(SUM(N4:N16)=0,"",SUM(N4:N16))</totalsRowFormula>
    </tableColumn>
    <tableColumn id="14" name="YTD" totalsRowFunction="sum" dataCellStyle="Currency [0]">
      <calculatedColumnFormula>SUM(C4:N4)</calculatedColumnFormula>
    </tableColumn>
  </tableColumns>
  <tableStyleInfo name="Expenses" showFirstColumn="0" showLastColumn="0" showRowStripes="1" showColumnStripes="0"/>
  <extLst>
    <ext xmlns:x14="http://schemas.microsoft.com/office/spreadsheetml/2009/9/main" uri="{504A1905-F514-4f6f-8877-14C23A59335A}">
      <x14:table altTextSummary="Enter Operation Expenses for each month in this table. Year to Date amount is automatically calculated"/>
    </ext>
  </extLst>
</table>
</file>

<file path=xl/theme/theme1.xml><?xml version="1.0" encoding="utf-8"?>
<a:theme xmlns:a="http://schemas.openxmlformats.org/drawingml/2006/main" name="Office Theme">
  <a:themeElements>
    <a:clrScheme name="Profit and Loss">
      <a:dk1>
        <a:sysClr val="windowText" lastClr="000000"/>
      </a:dk1>
      <a:lt1>
        <a:sysClr val="window" lastClr="FFFFFF"/>
      </a:lt1>
      <a:dk2>
        <a:srgbClr val="414141"/>
      </a:dk2>
      <a:lt2>
        <a:srgbClr val="F0F0F0"/>
      </a:lt2>
      <a:accent1>
        <a:srgbClr val="74CADA"/>
      </a:accent1>
      <a:accent2>
        <a:srgbClr val="92CC46"/>
      </a:accent2>
      <a:accent3>
        <a:srgbClr val="F1603D"/>
      </a:accent3>
      <a:accent4>
        <a:srgbClr val="8F919E"/>
      </a:accent4>
      <a:accent5>
        <a:srgbClr val="8D77FB"/>
      </a:accent5>
      <a:accent6>
        <a:srgbClr val="5B7799"/>
      </a:accent6>
      <a:hlink>
        <a:srgbClr val="0563C1"/>
      </a:hlink>
      <a:folHlink>
        <a:srgbClr val="954F72"/>
      </a:folHlink>
    </a:clrScheme>
    <a:fontScheme name="Profit and Loss">
      <a:majorFont>
        <a:latin typeface="Cambria"/>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O9"/>
  <sheetViews>
    <sheetView showGridLines="0" tabSelected="1" workbookViewId="0"/>
  </sheetViews>
  <sheetFormatPr defaultRowHeight="30" customHeight="1" x14ac:dyDescent="0.3"/>
  <cols>
    <col min="1" max="1" width="1.875" customWidth="1"/>
    <col min="2" max="2" width="29.875" customWidth="1"/>
    <col min="3" max="14" width="10" customWidth="1"/>
    <col min="15" max="15" width="20.25" customWidth="1"/>
    <col min="16" max="16" width="2.625" customWidth="1"/>
  </cols>
  <sheetData>
    <row r="1" spans="1:15" s="7" customFormat="1" ht="30" customHeight="1" x14ac:dyDescent="0.3">
      <c r="A1" s="1"/>
      <c r="B1" s="37" t="s">
        <v>0</v>
      </c>
      <c r="C1" s="38" t="s">
        <v>7</v>
      </c>
      <c r="D1" s="38"/>
      <c r="E1" s="38"/>
      <c r="F1" s="38"/>
      <c r="G1" s="38"/>
      <c r="H1" s="38"/>
      <c r="I1" s="38"/>
      <c r="J1" s="38"/>
      <c r="K1" s="38"/>
      <c r="L1" s="35" t="s">
        <v>18</v>
      </c>
      <c r="M1" s="35"/>
      <c r="N1" s="35"/>
      <c r="O1" s="35"/>
    </row>
    <row r="2" spans="1:15" ht="65.099999999999994" customHeight="1" x14ac:dyDescent="0.3">
      <c r="A2" s="1"/>
      <c r="B2" s="37"/>
      <c r="C2" s="34" t="s">
        <v>8</v>
      </c>
      <c r="D2" s="34"/>
      <c r="E2" s="34"/>
      <c r="F2" s="34"/>
      <c r="G2" s="34"/>
      <c r="H2" s="34"/>
      <c r="I2" s="34"/>
      <c r="J2" s="34"/>
      <c r="K2" s="34"/>
      <c r="L2" s="36">
        <f>NetIncome</f>
        <v>72450.139999999985</v>
      </c>
      <c r="M2" s="36"/>
      <c r="N2" s="36"/>
      <c r="O2" s="36"/>
    </row>
    <row r="3" spans="1:15" ht="105" customHeight="1" x14ac:dyDescent="0.3">
      <c r="A3" s="1"/>
      <c r="B3" s="33" t="s">
        <v>1</v>
      </c>
      <c r="C3" s="33"/>
      <c r="D3" s="33"/>
      <c r="E3" s="33"/>
      <c r="F3" s="33"/>
      <c r="G3" s="33"/>
      <c r="H3" s="33"/>
      <c r="I3" s="33"/>
      <c r="J3" s="33"/>
      <c r="K3" s="33"/>
      <c r="L3" s="33"/>
      <c r="M3" s="33"/>
      <c r="N3" s="33"/>
      <c r="O3" s="33"/>
    </row>
    <row r="4" spans="1:15" s="22" customFormat="1" ht="39.950000000000003" customHeight="1" thickBot="1" x14ac:dyDescent="0.35">
      <c r="A4" s="4"/>
      <c r="B4" s="21"/>
      <c r="C4" s="27" t="s">
        <v>9</v>
      </c>
      <c r="D4" s="27" t="s">
        <v>10</v>
      </c>
      <c r="E4" s="27" t="s">
        <v>11</v>
      </c>
      <c r="F4" s="27" t="s">
        <v>12</v>
      </c>
      <c r="G4" s="27" t="s">
        <v>13</v>
      </c>
      <c r="H4" s="27" t="s">
        <v>14</v>
      </c>
      <c r="I4" s="27" t="s">
        <v>15</v>
      </c>
      <c r="J4" s="27" t="s">
        <v>16</v>
      </c>
      <c r="K4" s="27" t="s">
        <v>17</v>
      </c>
      <c r="L4" s="27" t="s">
        <v>19</v>
      </c>
      <c r="M4" s="27" t="s">
        <v>20</v>
      </c>
      <c r="N4" s="27" t="s">
        <v>21</v>
      </c>
      <c r="O4" s="26" t="s">
        <v>22</v>
      </c>
    </row>
    <row r="5" spans="1:15" ht="30" customHeight="1" x14ac:dyDescent="0.3">
      <c r="A5" s="1"/>
      <c r="B5" s="5" t="s">
        <v>2</v>
      </c>
      <c r="C5" s="20">
        <f>IFERROR(Income!C12-Expenses[[#Totals],[JAN]],"")</f>
        <v>14159</v>
      </c>
      <c r="D5" s="20">
        <f>IFERROR(Income!D12-Expenses[[#Totals],[FEB]],"")</f>
        <v>24980.75</v>
      </c>
      <c r="E5" s="20">
        <f>IFERROR(Income!E12-Expenses[[#Totals],[MAR]],"")</f>
        <v>15642.18</v>
      </c>
      <c r="F5" s="20">
        <f>IFERROR(Income!F12-Expenses[[#Totals],[APR]],"")</f>
        <v>-17559.510000000002</v>
      </c>
      <c r="G5" s="20">
        <f>IFERROR(Income!G12-Expenses[[#Totals],[MAY]],"")</f>
        <v>17043.969999999998</v>
      </c>
      <c r="H5" s="20">
        <f>IFERROR(Income!H12-Expenses[[#Totals],[JUN]],"")</f>
        <v>19215.589999999997</v>
      </c>
      <c r="I5" s="20">
        <f>IFERROR(Income!I12-Expenses[[#Totals],[JUL]],"")</f>
        <v>19082.359999999997</v>
      </c>
      <c r="J5" s="20" t="str">
        <f>IFERROR(Income!J12-Expenses[[#Totals],[AUG]],"")</f>
        <v/>
      </c>
      <c r="K5" s="20" t="str">
        <f>IFERROR(Income!K12-Expenses[[#Totals],[SEP]],"")</f>
        <v/>
      </c>
      <c r="L5" s="20" t="str">
        <f>IFERROR(Income!L12-Expenses[[#Totals],[OCT]],"")</f>
        <v/>
      </c>
      <c r="M5" s="20" t="str">
        <f>IFERROR(Income!M12-Expenses[[#Totals],[NOV]],"")</f>
        <v/>
      </c>
      <c r="N5" s="20" t="str">
        <f>IFERROR(Income!N12-Expenses[[#Totals],[DEC]],"")</f>
        <v/>
      </c>
      <c r="O5" s="20">
        <f>IFERROR(Income!O12-Expenses[[#Totals],[YTD]],"")</f>
        <v>134210.34000000003</v>
      </c>
    </row>
    <row r="6" spans="1:15" ht="30" customHeight="1" x14ac:dyDescent="0.3">
      <c r="A6" s="1"/>
      <c r="B6" s="2" t="s">
        <v>3</v>
      </c>
      <c r="C6" s="13">
        <v>-100</v>
      </c>
      <c r="D6" s="13">
        <v>-105</v>
      </c>
      <c r="E6" s="13">
        <v>-110.25</v>
      </c>
      <c r="F6" s="13">
        <v>-115.76</v>
      </c>
      <c r="G6" s="13">
        <v>-121.55</v>
      </c>
      <c r="H6" s="13">
        <v>-127.63</v>
      </c>
      <c r="I6" s="13">
        <v>-134.01</v>
      </c>
      <c r="J6" s="13"/>
      <c r="K6" s="13"/>
      <c r="L6" s="13"/>
      <c r="M6" s="13"/>
      <c r="N6" s="13"/>
      <c r="O6" s="14">
        <f t="shared" ref="O6:O8" si="0">SUM(C6:N6)</f>
        <v>-814.19999999999993</v>
      </c>
    </row>
    <row r="7" spans="1:15" ht="30" customHeight="1" x14ac:dyDescent="0.3">
      <c r="A7" s="1"/>
      <c r="B7" s="5" t="s">
        <v>4</v>
      </c>
      <c r="C7" s="15">
        <f>IFERROR(C5+C6,"")</f>
        <v>14059</v>
      </c>
      <c r="D7" s="15">
        <f t="shared" ref="D7:N7" si="1">IFERROR(D5+D6,"")</f>
        <v>24875.75</v>
      </c>
      <c r="E7" s="15">
        <f t="shared" si="1"/>
        <v>15531.93</v>
      </c>
      <c r="F7" s="15">
        <f t="shared" si="1"/>
        <v>-17675.27</v>
      </c>
      <c r="G7" s="15">
        <f t="shared" si="1"/>
        <v>16922.419999999998</v>
      </c>
      <c r="H7" s="15">
        <f t="shared" si="1"/>
        <v>19087.959999999995</v>
      </c>
      <c r="I7" s="15">
        <f t="shared" si="1"/>
        <v>18948.349999999999</v>
      </c>
      <c r="J7" s="15" t="str">
        <f t="shared" si="1"/>
        <v/>
      </c>
      <c r="K7" s="15" t="str">
        <f t="shared" si="1"/>
        <v/>
      </c>
      <c r="L7" s="15" t="str">
        <f t="shared" si="1"/>
        <v/>
      </c>
      <c r="M7" s="15" t="str">
        <f t="shared" si="1"/>
        <v/>
      </c>
      <c r="N7" s="15" t="str">
        <f t="shared" si="1"/>
        <v/>
      </c>
      <c r="O7" s="16">
        <f t="shared" si="0"/>
        <v>91750.139999999985</v>
      </c>
    </row>
    <row r="8" spans="1:15" ht="30" customHeight="1" x14ac:dyDescent="0.3">
      <c r="A8" s="1"/>
      <c r="B8" s="2" t="s">
        <v>5</v>
      </c>
      <c r="C8" s="13">
        <v>2400</v>
      </c>
      <c r="D8" s="13">
        <v>2500</v>
      </c>
      <c r="E8" s="13">
        <v>2600</v>
      </c>
      <c r="F8" s="13">
        <v>2700</v>
      </c>
      <c r="G8" s="13">
        <v>2900</v>
      </c>
      <c r="H8" s="13">
        <v>3000</v>
      </c>
      <c r="I8" s="13">
        <v>3200</v>
      </c>
      <c r="J8" s="13"/>
      <c r="K8" s="13"/>
      <c r="L8" s="13"/>
      <c r="M8" s="13"/>
      <c r="N8" s="13"/>
      <c r="O8" s="14">
        <f t="shared" si="0"/>
        <v>19300</v>
      </c>
    </row>
    <row r="9" spans="1:15" ht="30" customHeight="1" x14ac:dyDescent="0.3">
      <c r="A9" s="1"/>
      <c r="B9" s="6" t="s">
        <v>6</v>
      </c>
      <c r="C9" s="17">
        <f>IFERROR(C7-C8,"")</f>
        <v>11659</v>
      </c>
      <c r="D9" s="17">
        <f t="shared" ref="D9:O9" si="2">IFERROR(D7-D8,"")</f>
        <v>22375.75</v>
      </c>
      <c r="E9" s="17">
        <f t="shared" si="2"/>
        <v>12931.93</v>
      </c>
      <c r="F9" s="17">
        <f t="shared" si="2"/>
        <v>-20375.27</v>
      </c>
      <c r="G9" s="17">
        <f t="shared" si="2"/>
        <v>14022.419999999998</v>
      </c>
      <c r="H9" s="17">
        <f t="shared" si="2"/>
        <v>16087.959999999995</v>
      </c>
      <c r="I9" s="17">
        <f t="shared" si="2"/>
        <v>15748.349999999999</v>
      </c>
      <c r="J9" s="17" t="str">
        <f t="shared" si="2"/>
        <v/>
      </c>
      <c r="K9" s="17" t="str">
        <f t="shared" si="2"/>
        <v/>
      </c>
      <c r="L9" s="17" t="str">
        <f t="shared" si="2"/>
        <v/>
      </c>
      <c r="M9" s="17" t="str">
        <f t="shared" si="2"/>
        <v/>
      </c>
      <c r="N9" s="17" t="str">
        <f t="shared" si="2"/>
        <v/>
      </c>
      <c r="O9" s="18">
        <f t="shared" si="2"/>
        <v>72450.139999999985</v>
      </c>
    </row>
  </sheetData>
  <dataConsolidate/>
  <mergeCells count="6">
    <mergeCell ref="B3:O3"/>
    <mergeCell ref="C2:K2"/>
    <mergeCell ref="L1:O1"/>
    <mergeCell ref="L2:O2"/>
    <mergeCell ref="B1:B2"/>
    <mergeCell ref="C1:K1"/>
  </mergeCells>
  <dataValidations xWindow="289" yWindow="599" count="11">
    <dataValidation allowBlank="1" showInputMessage="1" showErrorMessage="1" prompt="Create a Profit and Loss Statement in this worksheet. Enter Year in cell B1 and Company Name in cell C2. Net Income is automatically calculated in cell L2. Chart is in cell B3" sqref="A1"/>
    <dataValidation allowBlank="1" showInputMessage="1" prompt="Title of this worksheet is in this cell. Enter Company Name in cell below" sqref="C1:K1"/>
    <dataValidation allowBlank="1" showInputMessage="1" showErrorMessage="1" prompt="Net Income is automatically calculated in cell below" sqref="L1:O1"/>
    <dataValidation allowBlank="1" showInputMessage="1" showErrorMessage="1" prompt="Income from Operations is automatically calculated in cells to the right. Enter Interest Income treated as Expense in cells C6 to O6" sqref="B5"/>
    <dataValidation allowBlank="1" showInputMessage="1" showErrorMessage="1" prompt="Enter Interest Income treated as Expense in cells to the right. Income before Income Taxes is automatically calculated in cells C7 to O7" sqref="B6"/>
    <dataValidation allowBlank="1" showInputMessage="1" showErrorMessage="1" prompt="Income before Income Taxes is automatically calculated in cells to the right. Enter Income Tax Expense in cells C8 to O8" sqref="B7"/>
    <dataValidation allowBlank="1" showInputMessage="1" showErrorMessage="1" prompt="Enter Income Tax Expense in cells to the right. Net Income is automatically calculated in cells C9 to O9" sqref="B8"/>
    <dataValidation allowBlank="1" showInputMessage="1" showErrorMessage="1" prompt="Net Income is automatically calculated in cells to the right" sqref="B9"/>
    <dataValidation allowBlank="1" showInputMessage="1" showErrorMessage="1" prompt="Enter Year in this cell" sqref="B1"/>
    <dataValidation allowBlank="1" showInputMessage="1" showErrorMessage="1" prompt="Net Income is automatically calculated in this cell. Enter Income details in Income table and Operation Expenses in Expenses table" sqref="L2:O2"/>
    <dataValidation allowBlank="1" showInputMessage="1" showErrorMessage="1" prompt="Enter Company Name in this cell. Net Income is automatically calculated in cell to the right" sqref="C2:K2"/>
  </dataValidations>
  <printOptions horizontalCentered="1"/>
  <pageMargins left="0.25" right="0.25" top="0.75" bottom="0.75" header="0.3" footer="0.3"/>
  <pageSetup paperSize="9" scale="76" fitToHeight="0" orientation="landscape" r:id="rId1"/>
  <headerFooter differentFirst="1">
    <oddFooter>&amp;C&amp;K03+000Page &amp;P of &amp;N</oddFooter>
  </headerFooter>
  <ignoredErrors>
    <ignoredError sqref="O6:O8 J9:N9 J7:N7" emptyCellReferenc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O12"/>
  <sheetViews>
    <sheetView showGridLines="0" workbookViewId="0"/>
  </sheetViews>
  <sheetFormatPr defaultRowHeight="30" customHeight="1" x14ac:dyDescent="0.3"/>
  <cols>
    <col min="1" max="1" width="1.875" customWidth="1"/>
    <col min="2" max="2" width="29.875" customWidth="1"/>
    <col min="3" max="14" width="10" customWidth="1"/>
    <col min="15" max="15" width="20.25" customWidth="1"/>
    <col min="16" max="16" width="2.625" customWidth="1"/>
  </cols>
  <sheetData>
    <row r="1" spans="1:15" s="7" customFormat="1" ht="30" customHeight="1" x14ac:dyDescent="0.3">
      <c r="A1" s="19"/>
      <c r="B1" s="37" t="str">
        <f>'Operation Expenses'!B1:B2</f>
        <v>YEAR</v>
      </c>
      <c r="C1" s="38" t="s">
        <v>33</v>
      </c>
      <c r="D1" s="38"/>
      <c r="E1" s="38"/>
      <c r="F1" s="38"/>
      <c r="G1" s="38"/>
      <c r="H1" s="38"/>
      <c r="I1" s="38"/>
      <c r="J1" s="38"/>
      <c r="K1" s="38"/>
      <c r="L1"/>
      <c r="M1"/>
      <c r="N1"/>
      <c r="O1"/>
    </row>
    <row r="2" spans="1:15" ht="65.099999999999994" customHeight="1" x14ac:dyDescent="0.3">
      <c r="A2" s="1"/>
      <c r="B2" s="37"/>
      <c r="C2" s="34" t="str">
        <f>'Profit and Loss'!C2:K2</f>
        <v>COMPANY NAME</v>
      </c>
      <c r="D2" s="34"/>
      <c r="E2" s="34"/>
      <c r="F2" s="34"/>
      <c r="G2" s="34"/>
      <c r="H2" s="34"/>
      <c r="I2" s="34"/>
      <c r="J2" s="34"/>
      <c r="K2" s="34"/>
    </row>
    <row r="3" spans="1:15" ht="30" customHeight="1" x14ac:dyDescent="0.3">
      <c r="A3" s="4"/>
      <c r="B3" s="23" t="s">
        <v>23</v>
      </c>
      <c r="C3" s="24" t="s">
        <v>9</v>
      </c>
      <c r="D3" s="24" t="s">
        <v>10</v>
      </c>
      <c r="E3" s="24" t="s">
        <v>11</v>
      </c>
      <c r="F3" s="24" t="s">
        <v>12</v>
      </c>
      <c r="G3" s="24" t="s">
        <v>13</v>
      </c>
      <c r="H3" s="24" t="s">
        <v>14</v>
      </c>
      <c r="I3" s="24" t="s">
        <v>15</v>
      </c>
      <c r="J3" s="24" t="s">
        <v>16</v>
      </c>
      <c r="K3" s="24" t="s">
        <v>17</v>
      </c>
      <c r="L3" s="24" t="s">
        <v>19</v>
      </c>
      <c r="M3" s="24" t="s">
        <v>20</v>
      </c>
      <c r="N3" s="24" t="s">
        <v>21</v>
      </c>
      <c r="O3" s="24" t="s">
        <v>22</v>
      </c>
    </row>
    <row r="4" spans="1:15" ht="30" customHeight="1" x14ac:dyDescent="0.3">
      <c r="A4" s="1"/>
      <c r="B4" s="10" t="s">
        <v>24</v>
      </c>
      <c r="C4" s="28">
        <v>50000</v>
      </c>
      <c r="D4" s="28">
        <v>63098</v>
      </c>
      <c r="E4" s="28">
        <v>55125</v>
      </c>
      <c r="F4" s="28">
        <v>23881</v>
      </c>
      <c r="G4" s="28">
        <v>60775.31</v>
      </c>
      <c r="H4" s="28">
        <v>63814.080000000002</v>
      </c>
      <c r="I4" s="28">
        <v>67004.78</v>
      </c>
      <c r="J4" s="28">
        <v>89000</v>
      </c>
      <c r="K4" s="28"/>
      <c r="L4" s="28"/>
      <c r="M4" s="28"/>
      <c r="N4" s="28"/>
      <c r="O4" s="28">
        <f>SUM(C4:N4)</f>
        <v>472698.17000000004</v>
      </c>
    </row>
    <row r="5" spans="1:15" ht="30" customHeight="1" x14ac:dyDescent="0.3">
      <c r="A5" s="1"/>
      <c r="B5" s="10" t="s">
        <v>25</v>
      </c>
      <c r="C5" s="28">
        <v>0</v>
      </c>
      <c r="D5" s="28">
        <v>-500</v>
      </c>
      <c r="E5" s="28">
        <v>0</v>
      </c>
      <c r="F5" s="28">
        <v>0</v>
      </c>
      <c r="G5" s="28">
        <v>-234</v>
      </c>
      <c r="H5" s="28">
        <v>0</v>
      </c>
      <c r="I5" s="28">
        <v>0</v>
      </c>
      <c r="J5" s="28">
        <v>-300</v>
      </c>
      <c r="K5" s="28"/>
      <c r="L5" s="28"/>
      <c r="M5" s="28"/>
      <c r="N5" s="28"/>
      <c r="O5" s="28">
        <f t="shared" ref="O5:O11" si="0">SUM(C5:N5)</f>
        <v>-1034</v>
      </c>
    </row>
    <row r="6" spans="1:15" ht="30" customHeight="1" x14ac:dyDescent="0.3">
      <c r="A6" s="1"/>
      <c r="B6" s="10" t="s">
        <v>26</v>
      </c>
      <c r="C6" s="28">
        <v>-5000</v>
      </c>
      <c r="D6" s="28">
        <v>-5250</v>
      </c>
      <c r="E6" s="28">
        <v>-5513</v>
      </c>
      <c r="F6" s="28">
        <v>-5788</v>
      </c>
      <c r="G6" s="28">
        <v>-6078</v>
      </c>
      <c r="H6" s="28">
        <v>-5324</v>
      </c>
      <c r="I6" s="28">
        <v>-6700</v>
      </c>
      <c r="J6" s="28">
        <v>-400</v>
      </c>
      <c r="K6" s="28"/>
      <c r="L6" s="28"/>
      <c r="M6" s="28"/>
      <c r="N6" s="28"/>
      <c r="O6" s="28">
        <f t="shared" si="0"/>
        <v>-40053</v>
      </c>
    </row>
    <row r="7" spans="1:15" ht="30" customHeight="1" x14ac:dyDescent="0.3">
      <c r="A7" s="1"/>
      <c r="B7" s="10" t="s">
        <v>27</v>
      </c>
      <c r="C7" s="28">
        <v>0</v>
      </c>
      <c r="D7" s="28">
        <v>0</v>
      </c>
      <c r="E7" s="28">
        <v>0</v>
      </c>
      <c r="F7" s="28">
        <v>0</v>
      </c>
      <c r="G7" s="28">
        <v>0</v>
      </c>
      <c r="H7" s="28">
        <v>0</v>
      </c>
      <c r="I7" s="28">
        <v>0</v>
      </c>
      <c r="J7" s="28">
        <v>2000</v>
      </c>
      <c r="K7" s="28"/>
      <c r="L7" s="28"/>
      <c r="M7" s="28"/>
      <c r="N7" s="28"/>
      <c r="O7" s="28">
        <f t="shared" si="0"/>
        <v>2000</v>
      </c>
    </row>
    <row r="8" spans="1:15" ht="30" customHeight="1" x14ac:dyDescent="0.3">
      <c r="A8" s="1"/>
      <c r="B8" s="10" t="s">
        <v>28</v>
      </c>
      <c r="C8" s="28">
        <v>0</v>
      </c>
      <c r="D8" s="28">
        <v>0</v>
      </c>
      <c r="E8" s="28">
        <v>0</v>
      </c>
      <c r="F8" s="28">
        <v>0</v>
      </c>
      <c r="G8" s="28">
        <v>0</v>
      </c>
      <c r="H8" s="28">
        <v>0</v>
      </c>
      <c r="I8" s="28">
        <v>0</v>
      </c>
      <c r="J8" s="28"/>
      <c r="K8" s="28"/>
      <c r="L8" s="28"/>
      <c r="M8" s="28"/>
      <c r="N8" s="28"/>
      <c r="O8" s="28">
        <f t="shared" si="0"/>
        <v>0</v>
      </c>
    </row>
    <row r="9" spans="1:15" ht="30" customHeight="1" x14ac:dyDescent="0.3">
      <c r="A9" s="1"/>
      <c r="B9" s="10" t="s">
        <v>29</v>
      </c>
      <c r="C9" s="28">
        <v>0</v>
      </c>
      <c r="D9" s="28">
        <v>0</v>
      </c>
      <c r="E9" s="28">
        <v>0</v>
      </c>
      <c r="F9" s="28">
        <v>0</v>
      </c>
      <c r="G9" s="28">
        <v>0</v>
      </c>
      <c r="H9" s="28">
        <v>0</v>
      </c>
      <c r="I9" s="28">
        <v>0</v>
      </c>
      <c r="J9" s="28"/>
      <c r="K9" s="28"/>
      <c r="L9" s="28"/>
      <c r="M9" s="28"/>
      <c r="N9" s="28"/>
      <c r="O9" s="28">
        <f t="shared" si="0"/>
        <v>0</v>
      </c>
    </row>
    <row r="10" spans="1:15" ht="30" customHeight="1" x14ac:dyDescent="0.3">
      <c r="A10" s="1"/>
      <c r="B10" s="10" t="s">
        <v>30</v>
      </c>
      <c r="C10" s="29">
        <f>IF(SUM(C4:C9)=0,"",SUM(C4:C9))</f>
        <v>45000</v>
      </c>
      <c r="D10" s="29">
        <f t="shared" ref="D10:O10" si="1">IF(SUM(D4:D9)=0,"",SUM(D4:D9))</f>
        <v>57348</v>
      </c>
      <c r="E10" s="29">
        <f t="shared" si="1"/>
        <v>49612</v>
      </c>
      <c r="F10" s="29">
        <f t="shared" si="1"/>
        <v>18093</v>
      </c>
      <c r="G10" s="29">
        <f t="shared" si="1"/>
        <v>54463.31</v>
      </c>
      <c r="H10" s="29">
        <f t="shared" si="1"/>
        <v>58490.080000000002</v>
      </c>
      <c r="I10" s="29">
        <f t="shared" si="1"/>
        <v>60304.78</v>
      </c>
      <c r="J10" s="29">
        <f t="shared" si="1"/>
        <v>90300</v>
      </c>
      <c r="K10" s="29" t="str">
        <f t="shared" si="1"/>
        <v/>
      </c>
      <c r="L10" s="29" t="str">
        <f t="shared" si="1"/>
        <v/>
      </c>
      <c r="M10" s="29" t="str">
        <f t="shared" si="1"/>
        <v/>
      </c>
      <c r="N10" s="29" t="str">
        <f t="shared" si="1"/>
        <v/>
      </c>
      <c r="O10" s="29">
        <f t="shared" si="1"/>
        <v>433611.17000000004</v>
      </c>
    </row>
    <row r="11" spans="1:15" ht="30" customHeight="1" x14ac:dyDescent="0.3">
      <c r="A11" s="1"/>
      <c r="B11" s="9" t="s">
        <v>31</v>
      </c>
      <c r="C11" s="29">
        <v>20000</v>
      </c>
      <c r="D11" s="29">
        <v>21000</v>
      </c>
      <c r="E11" s="29">
        <v>22050</v>
      </c>
      <c r="F11" s="29">
        <v>23152.5</v>
      </c>
      <c r="G11" s="29">
        <v>24310.13</v>
      </c>
      <c r="H11" s="29">
        <v>25525.63</v>
      </c>
      <c r="I11" s="29">
        <v>26801.91</v>
      </c>
      <c r="J11" s="29">
        <v>48654</v>
      </c>
      <c r="K11" s="29"/>
      <c r="L11" s="29"/>
      <c r="M11" s="29"/>
      <c r="N11" s="29"/>
      <c r="O11" s="29">
        <f t="shared" si="0"/>
        <v>211494.17</v>
      </c>
    </row>
    <row r="12" spans="1:15" ht="30" customHeight="1" x14ac:dyDescent="0.3">
      <c r="A12" s="1"/>
      <c r="B12" s="3" t="s">
        <v>32</v>
      </c>
      <c r="C12" s="30">
        <f>IFERROR(C10-C11,"")</f>
        <v>25000</v>
      </c>
      <c r="D12" s="30">
        <f t="shared" ref="D12:O12" si="2">IFERROR(D10-D11,"")</f>
        <v>36348</v>
      </c>
      <c r="E12" s="30">
        <f t="shared" si="2"/>
        <v>27562</v>
      </c>
      <c r="F12" s="30">
        <f t="shared" si="2"/>
        <v>-5059.5</v>
      </c>
      <c r="G12" s="30">
        <f t="shared" si="2"/>
        <v>30153.179999999997</v>
      </c>
      <c r="H12" s="30">
        <f t="shared" si="2"/>
        <v>32964.449999999997</v>
      </c>
      <c r="I12" s="30">
        <f t="shared" si="2"/>
        <v>33502.869999999995</v>
      </c>
      <c r="J12" s="30">
        <f t="shared" si="2"/>
        <v>41646</v>
      </c>
      <c r="K12" s="30" t="str">
        <f t="shared" si="2"/>
        <v/>
      </c>
      <c r="L12" s="30" t="str">
        <f t="shared" si="2"/>
        <v/>
      </c>
      <c r="M12" s="30" t="str">
        <f t="shared" si="2"/>
        <v/>
      </c>
      <c r="N12" s="30" t="str">
        <f t="shared" si="2"/>
        <v/>
      </c>
      <c r="O12" s="30">
        <f t="shared" si="2"/>
        <v>222117.00000000003</v>
      </c>
    </row>
  </sheetData>
  <dataConsolidate/>
  <mergeCells count="3">
    <mergeCell ref="B1:B2"/>
    <mergeCell ref="C1:K1"/>
    <mergeCell ref="C2:K2"/>
  </mergeCells>
  <dataValidations count="9">
    <dataValidation allowBlank="1" showInputMessage="1" showErrorMessage="1" prompt="Enter incomes from various sources in Income table in this worksheet. Gross Profit is automatically calculated" sqref="A1"/>
    <dataValidation allowBlank="1" showInputMessage="1" prompt="Title of this worksheet is in this cell. Company Name is automatically updated in cell below" sqref="C1:K1"/>
    <dataValidation allowBlank="1" showInputMessage="1" showErrorMessage="1" prompt="Enter Income for this month in this column under this heading" sqref="C3:N3"/>
    <dataValidation allowBlank="1" showInputMessage="1" showErrorMessage="1" prompt="Gross Profit is automatically calculated in cells to the right" sqref="B12"/>
    <dataValidation allowBlank="1" showInputMessage="1" showErrorMessage="1" prompt="Enter Costs of Good Sold in cells to the right. Gross Profit is automatically calculated in row below" sqref="B11"/>
    <dataValidation allowBlank="1" showInputMessage="1" showErrorMessage="1" prompt="Year to Date amount is automatically calculated in this column under this heading. Gross profits are beneath the table under Cost of Goods Sold" sqref="O3"/>
    <dataValidation allowBlank="1" showInputMessage="1" showErrorMessage="1" prompt="Enter or customise Income items in this column under this heading. Enter income amounts under each month in this row to the right" sqref="B3"/>
    <dataValidation allowBlank="1" showInputMessage="1" showErrorMessage="1" prompt="Year is automatically updated in this cell and Company Name in cell C2" sqref="B1:B2"/>
    <dataValidation allowBlank="1" showInputMessage="1" showErrorMessage="1" prompt="Company Name is automatically updated in this cell. Enter income details in table below" sqref="C2:K2"/>
  </dataValidations>
  <printOptions horizontalCentered="1"/>
  <pageMargins left="0.25" right="0.25" top="0.75" bottom="0.75" header="0.3" footer="0.3"/>
  <pageSetup paperSize="9" scale="77" fitToHeight="0" orientation="landscape" r:id="rId1"/>
  <headerFooter differentFirst="1">
    <oddFooter>&amp;C&amp;K03+000Page &amp;P of &amp;N</oddFooter>
  </headerFooter>
  <ignoredErrors>
    <ignoredError sqref="O11 K12:N12 O4:O9" emptyCellReference="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O17"/>
  <sheetViews>
    <sheetView showGridLines="0" workbookViewId="0"/>
  </sheetViews>
  <sheetFormatPr defaultRowHeight="30" customHeight="1" x14ac:dyDescent="0.3"/>
  <cols>
    <col min="1" max="1" width="1.875" customWidth="1"/>
    <col min="2" max="2" width="29.875" customWidth="1"/>
    <col min="3" max="14" width="10" customWidth="1"/>
    <col min="15" max="15" width="20.25" customWidth="1"/>
    <col min="16" max="16" width="2.625" customWidth="1"/>
  </cols>
  <sheetData>
    <row r="1" spans="1:15" s="7" customFormat="1" ht="30" customHeight="1" x14ac:dyDescent="0.3">
      <c r="A1" s="1"/>
      <c r="B1" s="37" t="str">
        <f>'Profit and Loss'!B1:B2</f>
        <v>YEAR</v>
      </c>
      <c r="C1" s="38" t="s">
        <v>49</v>
      </c>
      <c r="D1" s="38"/>
      <c r="E1" s="38"/>
      <c r="F1" s="38"/>
      <c r="G1" s="38"/>
      <c r="H1" s="38"/>
      <c r="I1" s="38"/>
      <c r="J1" s="38"/>
      <c r="K1" s="38"/>
      <c r="L1"/>
      <c r="M1"/>
      <c r="N1"/>
      <c r="O1"/>
    </row>
    <row r="2" spans="1:15" ht="65.099999999999994" customHeight="1" x14ac:dyDescent="0.3">
      <c r="A2" s="1"/>
      <c r="B2" s="37"/>
      <c r="C2" s="34" t="str">
        <f>'Profit and Loss'!C2:K2</f>
        <v>COMPANY NAME</v>
      </c>
      <c r="D2" s="34"/>
      <c r="E2" s="34"/>
      <c r="F2" s="34"/>
      <c r="G2" s="34"/>
      <c r="H2" s="34"/>
      <c r="I2" s="34"/>
      <c r="J2" s="34"/>
      <c r="K2" s="34"/>
    </row>
    <row r="3" spans="1:15" ht="30" customHeight="1" x14ac:dyDescent="0.3">
      <c r="A3" s="4"/>
      <c r="B3" s="22" t="s">
        <v>34</v>
      </c>
      <c r="C3" s="25" t="s">
        <v>9</v>
      </c>
      <c r="D3" s="25" t="s">
        <v>10</v>
      </c>
      <c r="E3" s="25" t="s">
        <v>11</v>
      </c>
      <c r="F3" s="25" t="s">
        <v>12</v>
      </c>
      <c r="G3" s="25" t="s">
        <v>13</v>
      </c>
      <c r="H3" s="25" t="s">
        <v>14</v>
      </c>
      <c r="I3" s="25" t="s">
        <v>15</v>
      </c>
      <c r="J3" s="25" t="s">
        <v>16</v>
      </c>
      <c r="K3" s="25" t="s">
        <v>17</v>
      </c>
      <c r="L3" s="25" t="s">
        <v>19</v>
      </c>
      <c r="M3" s="25" t="s">
        <v>20</v>
      </c>
      <c r="N3" s="25" t="s">
        <v>21</v>
      </c>
      <c r="O3" s="25" t="s">
        <v>22</v>
      </c>
    </row>
    <row r="4" spans="1:15" ht="30" customHeight="1" x14ac:dyDescent="0.3">
      <c r="A4" s="1"/>
      <c r="B4" s="8" t="s">
        <v>35</v>
      </c>
      <c r="C4" s="11">
        <v>7500</v>
      </c>
      <c r="D4" s="11">
        <v>7875</v>
      </c>
      <c r="E4" s="11">
        <v>8268.75</v>
      </c>
      <c r="F4" s="11">
        <v>8682.19</v>
      </c>
      <c r="G4" s="11">
        <v>9116.2999999999993</v>
      </c>
      <c r="H4" s="11">
        <v>9572.11</v>
      </c>
      <c r="I4" s="11">
        <v>10050.719999999999</v>
      </c>
      <c r="J4" s="11"/>
      <c r="K4" s="11"/>
      <c r="L4" s="11"/>
      <c r="M4" s="11"/>
      <c r="N4" s="11"/>
      <c r="O4" s="12">
        <f t="shared" ref="O4:O16" si="0">SUM(C4:N4)</f>
        <v>61065.070000000007</v>
      </c>
    </row>
    <row r="5" spans="1:15" ht="30" customHeight="1" x14ac:dyDescent="0.3">
      <c r="A5" s="1"/>
      <c r="B5" s="8" t="s">
        <v>36</v>
      </c>
      <c r="C5" s="11">
        <v>500</v>
      </c>
      <c r="D5" s="11">
        <v>525</v>
      </c>
      <c r="E5" s="11">
        <v>551.25</v>
      </c>
      <c r="F5" s="11">
        <v>578.80999999999995</v>
      </c>
      <c r="G5" s="11">
        <v>607.75</v>
      </c>
      <c r="H5" s="11">
        <v>638.14</v>
      </c>
      <c r="I5" s="11">
        <v>670.05</v>
      </c>
      <c r="J5" s="11"/>
      <c r="K5" s="11"/>
      <c r="L5" s="11"/>
      <c r="M5" s="11"/>
      <c r="N5" s="11"/>
      <c r="O5" s="12">
        <f t="shared" si="0"/>
        <v>4071</v>
      </c>
    </row>
    <row r="6" spans="1:15" ht="30" customHeight="1" x14ac:dyDescent="0.3">
      <c r="A6" s="1"/>
      <c r="B6" s="8" t="s">
        <v>37</v>
      </c>
      <c r="C6" s="11">
        <v>1500</v>
      </c>
      <c r="D6" s="11">
        <v>1575</v>
      </c>
      <c r="E6" s="11">
        <v>1653.75</v>
      </c>
      <c r="F6" s="11">
        <v>1736.44</v>
      </c>
      <c r="G6" s="11">
        <v>1823.26</v>
      </c>
      <c r="H6" s="11">
        <v>1914.42</v>
      </c>
      <c r="I6" s="11">
        <v>2010.14</v>
      </c>
      <c r="J6" s="11"/>
      <c r="K6" s="11"/>
      <c r="L6" s="11"/>
      <c r="M6" s="11"/>
      <c r="N6" s="11"/>
      <c r="O6" s="12">
        <f>SUM(C6:N6)</f>
        <v>12213.01</v>
      </c>
    </row>
    <row r="7" spans="1:15" ht="30" customHeight="1" x14ac:dyDescent="0.3">
      <c r="A7" s="1"/>
      <c r="B7" s="8" t="s">
        <v>38</v>
      </c>
      <c r="C7" s="11">
        <v>475</v>
      </c>
      <c r="D7" s="11">
        <v>498.75</v>
      </c>
      <c r="E7" s="11">
        <v>523.69000000000005</v>
      </c>
      <c r="F7" s="11">
        <v>549.87</v>
      </c>
      <c r="G7" s="11">
        <v>577.37</v>
      </c>
      <c r="H7" s="11">
        <v>606.23</v>
      </c>
      <c r="I7" s="11">
        <v>636.54999999999995</v>
      </c>
      <c r="J7" s="11"/>
      <c r="K7" s="11"/>
      <c r="L7" s="11"/>
      <c r="M7" s="11"/>
      <c r="N7" s="11"/>
      <c r="O7" s="12">
        <f t="shared" si="0"/>
        <v>3867.46</v>
      </c>
    </row>
    <row r="8" spans="1:15" ht="30" customHeight="1" x14ac:dyDescent="0.3">
      <c r="A8" s="1"/>
      <c r="B8" s="8" t="s">
        <v>39</v>
      </c>
      <c r="C8" s="11">
        <v>123</v>
      </c>
      <c r="D8" s="11">
        <v>123</v>
      </c>
      <c r="E8" s="11">
        <v>123</v>
      </c>
      <c r="F8" s="11">
        <v>123</v>
      </c>
      <c r="G8" s="11">
        <v>123</v>
      </c>
      <c r="H8" s="11">
        <v>123</v>
      </c>
      <c r="I8" s="11">
        <v>123</v>
      </c>
      <c r="J8" s="11"/>
      <c r="K8" s="11"/>
      <c r="L8" s="11"/>
      <c r="M8" s="11"/>
      <c r="N8" s="11"/>
      <c r="O8" s="12">
        <f t="shared" si="0"/>
        <v>861</v>
      </c>
    </row>
    <row r="9" spans="1:15" ht="30" customHeight="1" x14ac:dyDescent="0.3">
      <c r="A9" s="1"/>
      <c r="B9" s="8" t="s">
        <v>40</v>
      </c>
      <c r="C9" s="11">
        <v>68</v>
      </c>
      <c r="D9" s="11">
        <v>68</v>
      </c>
      <c r="E9" s="11">
        <v>68</v>
      </c>
      <c r="F9" s="11">
        <v>68</v>
      </c>
      <c r="G9" s="11">
        <v>68</v>
      </c>
      <c r="H9" s="11">
        <v>68</v>
      </c>
      <c r="I9" s="11">
        <v>68</v>
      </c>
      <c r="J9" s="11"/>
      <c r="K9" s="11"/>
      <c r="L9" s="11"/>
      <c r="M9" s="11"/>
      <c r="N9" s="11"/>
      <c r="O9" s="12">
        <f t="shared" si="0"/>
        <v>476</v>
      </c>
    </row>
    <row r="10" spans="1:15" ht="30" customHeight="1" x14ac:dyDescent="0.3">
      <c r="A10" s="1"/>
      <c r="B10" s="8" t="s">
        <v>41</v>
      </c>
      <c r="C10" s="11">
        <v>125</v>
      </c>
      <c r="D10" s="11">
        <v>125</v>
      </c>
      <c r="E10" s="11">
        <v>125</v>
      </c>
      <c r="F10" s="11">
        <v>125</v>
      </c>
      <c r="G10" s="11">
        <v>125</v>
      </c>
      <c r="H10" s="11">
        <v>125</v>
      </c>
      <c r="I10" s="11">
        <v>125</v>
      </c>
      <c r="J10" s="11"/>
      <c r="K10" s="11"/>
      <c r="L10" s="11"/>
      <c r="M10" s="11"/>
      <c r="N10" s="11"/>
      <c r="O10" s="12">
        <f t="shared" si="0"/>
        <v>875</v>
      </c>
    </row>
    <row r="11" spans="1:15" ht="30" customHeight="1" x14ac:dyDescent="0.3">
      <c r="A11" s="1"/>
      <c r="B11" s="8" t="s">
        <v>42</v>
      </c>
      <c r="C11" s="11">
        <v>250</v>
      </c>
      <c r="D11" s="11">
        <v>262.5</v>
      </c>
      <c r="E11" s="11">
        <v>275.63</v>
      </c>
      <c r="F11" s="11">
        <v>289.41000000000003</v>
      </c>
      <c r="G11" s="11">
        <v>303.88</v>
      </c>
      <c r="H11" s="11">
        <v>319.07</v>
      </c>
      <c r="I11" s="11">
        <v>335.02</v>
      </c>
      <c r="J11" s="11"/>
      <c r="K11" s="11"/>
      <c r="L11" s="11"/>
      <c r="M11" s="11"/>
      <c r="N11" s="11"/>
      <c r="O11" s="12">
        <f>SUM(C11:N11)</f>
        <v>2035.51</v>
      </c>
    </row>
    <row r="12" spans="1:15" ht="30" customHeight="1" x14ac:dyDescent="0.3">
      <c r="A12" s="1"/>
      <c r="B12" s="8" t="s">
        <v>43</v>
      </c>
      <c r="C12" s="11">
        <v>100</v>
      </c>
      <c r="D12" s="11">
        <v>105</v>
      </c>
      <c r="E12" s="11">
        <v>110.25</v>
      </c>
      <c r="F12" s="11">
        <v>115.76</v>
      </c>
      <c r="G12" s="11">
        <v>121.55</v>
      </c>
      <c r="H12" s="11">
        <v>127.63</v>
      </c>
      <c r="I12" s="11">
        <v>134.01</v>
      </c>
      <c r="J12" s="11"/>
      <c r="K12" s="11"/>
      <c r="L12" s="11"/>
      <c r="M12" s="11"/>
      <c r="N12" s="11"/>
      <c r="O12" s="12">
        <f t="shared" si="0"/>
        <v>814.19999999999993</v>
      </c>
    </row>
    <row r="13" spans="1:15" ht="30" customHeight="1" x14ac:dyDescent="0.3">
      <c r="A13" s="1"/>
      <c r="B13" s="8" t="s">
        <v>44</v>
      </c>
      <c r="C13" s="11">
        <v>200</v>
      </c>
      <c r="D13" s="11">
        <v>210</v>
      </c>
      <c r="E13" s="11">
        <v>220.5</v>
      </c>
      <c r="F13" s="11">
        <v>231.53</v>
      </c>
      <c r="G13" s="11">
        <v>243.1</v>
      </c>
      <c r="H13" s="11">
        <v>255.26</v>
      </c>
      <c r="I13" s="11">
        <v>268.02</v>
      </c>
      <c r="J13" s="11"/>
      <c r="K13" s="11"/>
      <c r="L13" s="11"/>
      <c r="M13" s="11"/>
      <c r="N13" s="11"/>
      <c r="O13" s="12">
        <f t="shared" si="0"/>
        <v>1628.4099999999999</v>
      </c>
    </row>
    <row r="14" spans="1:15" ht="30" customHeight="1" x14ac:dyDescent="0.3">
      <c r="A14" s="1"/>
      <c r="B14" s="8" t="s">
        <v>45</v>
      </c>
      <c r="C14" s="11">
        <v>0</v>
      </c>
      <c r="D14" s="11">
        <v>0</v>
      </c>
      <c r="E14" s="11">
        <v>0</v>
      </c>
      <c r="F14" s="11">
        <v>0</v>
      </c>
      <c r="G14" s="11">
        <v>0</v>
      </c>
      <c r="H14" s="11">
        <v>0</v>
      </c>
      <c r="I14" s="11">
        <v>0</v>
      </c>
      <c r="J14" s="11"/>
      <c r="K14" s="11"/>
      <c r="L14" s="11"/>
      <c r="M14" s="11"/>
      <c r="N14" s="11"/>
      <c r="O14" s="12">
        <f t="shared" si="0"/>
        <v>0</v>
      </c>
    </row>
    <row r="15" spans="1:15" ht="30" customHeight="1" x14ac:dyDescent="0.3">
      <c r="A15" s="1"/>
      <c r="B15" s="8" t="s">
        <v>46</v>
      </c>
      <c r="C15" s="11">
        <v>0</v>
      </c>
      <c r="D15" s="11">
        <v>0</v>
      </c>
      <c r="E15" s="11">
        <v>0</v>
      </c>
      <c r="F15" s="11">
        <v>0</v>
      </c>
      <c r="G15" s="11">
        <v>0</v>
      </c>
      <c r="H15" s="11">
        <v>0</v>
      </c>
      <c r="I15" s="11">
        <v>0</v>
      </c>
      <c r="J15" s="11"/>
      <c r="K15" s="11"/>
      <c r="L15" s="11"/>
      <c r="M15" s="11"/>
      <c r="N15" s="11"/>
      <c r="O15" s="12">
        <f t="shared" si="0"/>
        <v>0</v>
      </c>
    </row>
    <row r="16" spans="1:15" ht="30" customHeight="1" x14ac:dyDescent="0.3">
      <c r="A16" s="1"/>
      <c r="B16" s="8" t="s">
        <v>47</v>
      </c>
      <c r="C16" s="11">
        <v>0</v>
      </c>
      <c r="D16" s="11">
        <v>0</v>
      </c>
      <c r="E16" s="11">
        <v>0</v>
      </c>
      <c r="F16" s="11">
        <v>0</v>
      </c>
      <c r="G16" s="11">
        <v>0</v>
      </c>
      <c r="H16" s="11">
        <v>0</v>
      </c>
      <c r="I16" s="11">
        <v>0</v>
      </c>
      <c r="J16" s="11"/>
      <c r="K16" s="11"/>
      <c r="L16" s="11"/>
      <c r="M16" s="11"/>
      <c r="N16" s="11"/>
      <c r="O16" s="12">
        <f t="shared" si="0"/>
        <v>0</v>
      </c>
    </row>
    <row r="17" spans="1:15" ht="30" customHeight="1" x14ac:dyDescent="0.3">
      <c r="A17" s="1"/>
      <c r="B17" s="8" t="s">
        <v>48</v>
      </c>
      <c r="C17" s="32">
        <f>IF(SUM(C4:C16)=0,"",SUM(C4:C16))</f>
        <v>10841</v>
      </c>
      <c r="D17" s="32">
        <f t="shared" ref="D17:N17" si="1">IF(SUM(D4:D16)=0,"",SUM(D4:D16))</f>
        <v>11367.25</v>
      </c>
      <c r="E17" s="32">
        <f t="shared" si="1"/>
        <v>11919.82</v>
      </c>
      <c r="F17" s="32">
        <f t="shared" si="1"/>
        <v>12500.010000000002</v>
      </c>
      <c r="G17" s="32">
        <f t="shared" si="1"/>
        <v>13109.21</v>
      </c>
      <c r="H17" s="32">
        <f t="shared" si="1"/>
        <v>13748.859999999999</v>
      </c>
      <c r="I17" s="32">
        <f t="shared" si="1"/>
        <v>14420.509999999998</v>
      </c>
      <c r="J17" s="32" t="str">
        <f t="shared" si="1"/>
        <v/>
      </c>
      <c r="K17" s="32" t="str">
        <f t="shared" si="1"/>
        <v/>
      </c>
      <c r="L17" s="32" t="str">
        <f t="shared" si="1"/>
        <v/>
      </c>
      <c r="M17" s="32" t="str">
        <f t="shared" si="1"/>
        <v/>
      </c>
      <c r="N17" s="32" t="str">
        <f t="shared" si="1"/>
        <v/>
      </c>
      <c r="O17" s="31">
        <f>SUBTOTAL(109,Expenses[YTD])</f>
        <v>87906.66</v>
      </c>
    </row>
  </sheetData>
  <dataConsolidate/>
  <mergeCells count="3">
    <mergeCell ref="B1:B2"/>
    <mergeCell ref="C1:K1"/>
    <mergeCell ref="C2:K2"/>
  </mergeCells>
  <dataValidations count="7">
    <dataValidation allowBlank="1" showInputMessage="1" showErrorMessage="1" prompt="Enter Operation Expenses for this month in this column under this heading" sqref="C3:N3"/>
    <dataValidation allowBlank="1" showInputMessage="1" showErrorMessage="1" prompt="Year to Date amount is automatically calculated in this column under this heading. Total Operations Expenses is in row at end of table" sqref="O3"/>
    <dataValidation allowBlank="1" showInputMessage="1" showErrorMessage="1" prompt="Enter or customise Operation Expense items in this column under this heading" sqref="B3"/>
    <dataValidation allowBlank="1" showInputMessage="1" prompt="Title of this worksheet is in this cell. Company Name is automatically updated in cell below" sqref="C1:K1"/>
    <dataValidation allowBlank="1" showInputMessage="1" showErrorMessage="1" prompt="Enter Operation Expenses in Expenses table in this worksheet. Total is automatically calculated" sqref="A1"/>
    <dataValidation allowBlank="1" showInputMessage="1" showErrorMessage="1" prompt="Year is automatically updated in this cell and Company Name in cell C2" sqref="B1:B2"/>
    <dataValidation allowBlank="1" showInputMessage="1" showErrorMessage="1" prompt="Company Name is automatically updated in this cell. Enter Expense details in table below" sqref="C2:K2"/>
  </dataValidations>
  <printOptions horizontalCentered="1"/>
  <pageMargins left="0.25" right="0.25" top="0.75" bottom="0.75" header="0.3" footer="0.3"/>
  <pageSetup paperSize="9" scale="77" fitToHeight="0" orientation="landscape" r:id="rId1"/>
  <headerFooter differentFirst="1">
    <oddFooter>&amp;C&amp;K03+000Page &amp;P of &amp;N</oddFooter>
  </headerFooter>
  <ignoredErrors>
    <ignoredError sqref="O4:O16" emptyCellReference="1"/>
  </ignoredError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Profit and Loss</vt:lpstr>
      <vt:lpstr>Income</vt:lpstr>
      <vt:lpstr>Operation Expenses</vt:lpstr>
      <vt:lpstr>NetIncome</vt:lpstr>
      <vt:lpstr>Income!Print_Titles</vt:lpstr>
      <vt:lpstr>'Operation Expenses'!Print_Titles</vt:lpstr>
      <vt:lpstr>'Profit and Loss'!Print_Titles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Michaloudis</dc:creator>
  <cp:lastModifiedBy>John Michaloudis</cp:lastModifiedBy>
  <dcterms:created xsi:type="dcterms:W3CDTF">2018-02-27T04:33:55Z</dcterms:created>
  <dcterms:modified xsi:type="dcterms:W3CDTF">2019-02-07T15:16:17Z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2018-02-27T04:33:58.1250501Z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