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orkspace\gerador-de-rubrics\"/>
    </mc:Choice>
  </mc:AlternateContent>
  <xr:revisionPtr revIDLastSave="0" documentId="13_ncr:1_{82C69EF9-E95C-48BF-B283-EA42711D96B0}" xr6:coauthVersionLast="47" xr6:coauthVersionMax="47" xr10:uidLastSave="{00000000-0000-0000-0000-000000000000}"/>
  <bookViews>
    <workbookView xWindow="38280" yWindow="-120" windowWidth="20640" windowHeight="11160" activeTab="1" xr2:uid="{00000000-000D-0000-FFFF-FFFF00000000}"/>
  </bookViews>
  <sheets>
    <sheet name="INSTRUÇÕES" sheetId="1" r:id="rId1"/>
    <sheet name="NOTAS" sheetId="2" r:id="rId2"/>
    <sheet name="COMENTÁRIOS" sheetId="3" r:id="rId3"/>
    <sheet name="PARECER 1" sheetId="4" state="hidden" r:id="rId4"/>
    <sheet name="PARECER FINAL" sheetId="5" state="hidden" r:id="rId5"/>
    <sheet name="SOURCE" sheetId="6" state="hidden" r:id="rId6"/>
  </sheets>
  <definedNames>
    <definedName name="_xlnm._FilterDatabase" localSheetId="5" hidden="1">SOURCE!$B$62:$B$75</definedName>
    <definedName name="CONCEITOS">#REF!</definedName>
    <definedName name="notas">#REF!</definedName>
    <definedName name="professores">#REF!</definedName>
    <definedName name="semestre">#REF!</definedName>
  </definedNames>
  <calcPr calcId="181029"/>
</workbook>
</file>

<file path=xl/calcChain.xml><?xml version="1.0" encoding="utf-8"?>
<calcChain xmlns="http://schemas.openxmlformats.org/spreadsheetml/2006/main">
  <c r="H11" i="2" l="1"/>
  <c r="T7" i="2"/>
  <c r="D714" i="5"/>
  <c r="I713" i="5"/>
  <c r="D713" i="5"/>
  <c r="I712" i="5"/>
  <c r="D712" i="5"/>
  <c r="E728" i="5" s="1"/>
  <c r="E697" i="5"/>
  <c r="E695" i="5"/>
  <c r="E689" i="5"/>
  <c r="E687" i="5"/>
  <c r="E685" i="5"/>
  <c r="E683" i="5"/>
  <c r="D677" i="5"/>
  <c r="I676" i="5"/>
  <c r="D676" i="5"/>
  <c r="I675" i="5"/>
  <c r="D675" i="5"/>
  <c r="E691" i="5" s="1"/>
  <c r="F664" i="5"/>
  <c r="H664" i="5" s="1"/>
  <c r="E662" i="5"/>
  <c r="E660" i="5"/>
  <c r="E658" i="5"/>
  <c r="E652" i="5"/>
  <c r="E650" i="5"/>
  <c r="E648" i="5"/>
  <c r="E646" i="5"/>
  <c r="D640" i="5"/>
  <c r="I639" i="5"/>
  <c r="D639" i="5"/>
  <c r="I638" i="5"/>
  <c r="D638" i="5"/>
  <c r="E654" i="5" s="1"/>
  <c r="F627" i="5"/>
  <c r="H627" i="5" s="1"/>
  <c r="E625" i="5"/>
  <c r="E623" i="5"/>
  <c r="E621" i="5"/>
  <c r="E615" i="5"/>
  <c r="E613" i="5"/>
  <c r="E611" i="5"/>
  <c r="E609" i="5"/>
  <c r="D603" i="5"/>
  <c r="I602" i="5"/>
  <c r="D602" i="5"/>
  <c r="I601" i="5"/>
  <c r="D601" i="5"/>
  <c r="E617" i="5" s="1"/>
  <c r="F590" i="5"/>
  <c r="H590" i="5" s="1"/>
  <c r="E588" i="5"/>
  <c r="E586" i="5"/>
  <c r="E584" i="5"/>
  <c r="E578" i="5"/>
  <c r="E576" i="5"/>
  <c r="E574" i="5"/>
  <c r="E572" i="5"/>
  <c r="D566" i="5"/>
  <c r="I565" i="5"/>
  <c r="D565" i="5"/>
  <c r="I564" i="5"/>
  <c r="D564" i="5"/>
  <c r="E580" i="5" s="1"/>
  <c r="F553" i="5"/>
  <c r="H553" i="5" s="1"/>
  <c r="E551" i="5"/>
  <c r="E549" i="5"/>
  <c r="E547" i="5"/>
  <c r="E541" i="5"/>
  <c r="E539" i="5"/>
  <c r="E537" i="5"/>
  <c r="E535" i="5"/>
  <c r="D529" i="5"/>
  <c r="I528" i="5"/>
  <c r="D528" i="5"/>
  <c r="I527" i="5"/>
  <c r="D527" i="5"/>
  <c r="E543" i="5" s="1"/>
  <c r="F516" i="5"/>
  <c r="H516" i="5" s="1"/>
  <c r="E514" i="5"/>
  <c r="E512" i="5"/>
  <c r="E510" i="5"/>
  <c r="E504" i="5"/>
  <c r="E502" i="5"/>
  <c r="E500" i="5"/>
  <c r="E498" i="5"/>
  <c r="D492" i="5"/>
  <c r="I491" i="5"/>
  <c r="D491" i="5"/>
  <c r="I490" i="5"/>
  <c r="D490" i="5"/>
  <c r="E506" i="5" s="1"/>
  <c r="F479" i="5"/>
  <c r="H479" i="5" s="1"/>
  <c r="E477" i="5"/>
  <c r="E475" i="5"/>
  <c r="E473" i="5"/>
  <c r="E467" i="5"/>
  <c r="E465" i="5"/>
  <c r="E463" i="5"/>
  <c r="E461" i="5"/>
  <c r="D455" i="5"/>
  <c r="I454" i="5"/>
  <c r="D454" i="5"/>
  <c r="I453" i="5"/>
  <c r="D453" i="5"/>
  <c r="E469" i="5" s="1"/>
  <c r="F442" i="5"/>
  <c r="H442" i="5" s="1"/>
  <c r="E440" i="5"/>
  <c r="E438" i="5"/>
  <c r="E436" i="5"/>
  <c r="E430" i="5"/>
  <c r="E428" i="5"/>
  <c r="E426" i="5"/>
  <c r="E424" i="5"/>
  <c r="D418" i="5"/>
  <c r="I417" i="5"/>
  <c r="D417" i="5"/>
  <c r="I416" i="5"/>
  <c r="D416" i="5"/>
  <c r="E432" i="5" s="1"/>
  <c r="F405" i="5"/>
  <c r="H405" i="5" s="1"/>
  <c r="E403" i="5"/>
  <c r="E401" i="5"/>
  <c r="E399" i="5"/>
  <c r="E393" i="5"/>
  <c r="E391" i="5"/>
  <c r="E389" i="5"/>
  <c r="E387" i="5"/>
  <c r="D381" i="5"/>
  <c r="I380" i="5"/>
  <c r="D380" i="5"/>
  <c r="I379" i="5"/>
  <c r="D379" i="5"/>
  <c r="E395" i="5" s="1"/>
  <c r="F368" i="5"/>
  <c r="H368" i="5" s="1"/>
  <c r="E366" i="5"/>
  <c r="E364" i="5"/>
  <c r="E362" i="5"/>
  <c r="E356" i="5"/>
  <c r="E354" i="5"/>
  <c r="E352" i="5"/>
  <c r="E350" i="5"/>
  <c r="D344" i="5"/>
  <c r="I343" i="5"/>
  <c r="D343" i="5"/>
  <c r="I342" i="5"/>
  <c r="D342" i="5"/>
  <c r="E358" i="5" s="1"/>
  <c r="F331" i="5"/>
  <c r="H331" i="5" s="1"/>
  <c r="E329" i="5"/>
  <c r="E327" i="5"/>
  <c r="E325" i="5"/>
  <c r="E319" i="5"/>
  <c r="E317" i="5"/>
  <c r="E315" i="5"/>
  <c r="E313" i="5"/>
  <c r="D307" i="5"/>
  <c r="I306" i="5"/>
  <c r="D306" i="5"/>
  <c r="I305" i="5"/>
  <c r="D305" i="5"/>
  <c r="E321" i="5" s="1"/>
  <c r="F294" i="5"/>
  <c r="H294" i="5" s="1"/>
  <c r="E292" i="5"/>
  <c r="E290" i="5"/>
  <c r="E288" i="5"/>
  <c r="E282" i="5"/>
  <c r="E280" i="5"/>
  <c r="E278" i="5"/>
  <c r="E276" i="5"/>
  <c r="D270" i="5"/>
  <c r="I269" i="5"/>
  <c r="D269" i="5"/>
  <c r="I268" i="5"/>
  <c r="D268" i="5"/>
  <c r="E284" i="5" s="1"/>
  <c r="F257" i="5"/>
  <c r="H257" i="5" s="1"/>
  <c r="E255" i="5"/>
  <c r="E253" i="5"/>
  <c r="E251" i="5"/>
  <c r="E245" i="5"/>
  <c r="E243" i="5"/>
  <c r="E241" i="5"/>
  <c r="E239" i="5"/>
  <c r="D233" i="5"/>
  <c r="I232" i="5"/>
  <c r="D232" i="5"/>
  <c r="I231" i="5"/>
  <c r="D231" i="5"/>
  <c r="E247" i="5" s="1"/>
  <c r="F220" i="5"/>
  <c r="H220" i="5" s="1"/>
  <c r="E218" i="5"/>
  <c r="E216" i="5"/>
  <c r="E214" i="5"/>
  <c r="E208" i="5"/>
  <c r="E206" i="5"/>
  <c r="E204" i="5"/>
  <c r="E202" i="5"/>
  <c r="D196" i="5"/>
  <c r="I195" i="5"/>
  <c r="D195" i="5"/>
  <c r="I194" i="5"/>
  <c r="D194" i="5"/>
  <c r="E210" i="5" s="1"/>
  <c r="F183" i="5"/>
  <c r="H183" i="5" s="1"/>
  <c r="E181" i="5"/>
  <c r="E179" i="5"/>
  <c r="E177" i="5"/>
  <c r="E171" i="5"/>
  <c r="E169" i="5"/>
  <c r="E167" i="5"/>
  <c r="E165" i="5"/>
  <c r="D159" i="5"/>
  <c r="I158" i="5"/>
  <c r="D158" i="5"/>
  <c r="I157" i="5"/>
  <c r="D157" i="5"/>
  <c r="E173" i="5" s="1"/>
  <c r="F146" i="5"/>
  <c r="H146" i="5" s="1"/>
  <c r="E144" i="5"/>
  <c r="E142" i="5"/>
  <c r="E140" i="5"/>
  <c r="E134" i="5"/>
  <c r="E132" i="5"/>
  <c r="E130" i="5"/>
  <c r="E128" i="5"/>
  <c r="D122" i="5"/>
  <c r="I121" i="5"/>
  <c r="D121" i="5"/>
  <c r="I120" i="5"/>
  <c r="D120" i="5"/>
  <c r="E136" i="5" s="1"/>
  <c r="E107" i="5"/>
  <c r="E103" i="5"/>
  <c r="E91" i="5"/>
  <c r="D85" i="5"/>
  <c r="I84" i="5"/>
  <c r="D84" i="5"/>
  <c r="I83" i="5"/>
  <c r="D83" i="5"/>
  <c r="E99" i="5" s="1"/>
  <c r="D47" i="5"/>
  <c r="I46" i="5"/>
  <c r="D46" i="5"/>
  <c r="I45" i="5"/>
  <c r="D45" i="5"/>
  <c r="E61" i="5" s="1"/>
  <c r="E32" i="5"/>
  <c r="D10" i="5"/>
  <c r="I9" i="5"/>
  <c r="D9" i="5"/>
  <c r="I8" i="5"/>
  <c r="D8" i="5"/>
  <c r="E24" i="5" s="1"/>
  <c r="E887" i="4"/>
  <c r="E881" i="4"/>
  <c r="D866" i="4"/>
  <c r="I865" i="4"/>
  <c r="D865" i="4"/>
  <c r="I864" i="4"/>
  <c r="D864" i="4"/>
  <c r="E869" i="4" s="1"/>
  <c r="E830" i="4"/>
  <c r="I821" i="4"/>
  <c r="D821" i="4"/>
  <c r="I820" i="4"/>
  <c r="D820" i="4"/>
  <c r="I819" i="4"/>
  <c r="D819" i="4"/>
  <c r="E803" i="4"/>
  <c r="E785" i="4"/>
  <c r="D776" i="4"/>
  <c r="I775" i="4"/>
  <c r="D775" i="4"/>
  <c r="I774" i="4"/>
  <c r="D774" i="4"/>
  <c r="I776" i="4" s="1"/>
  <c r="E752" i="4"/>
  <c r="I731" i="4"/>
  <c r="D731" i="4"/>
  <c r="I730" i="4"/>
  <c r="D730" i="4"/>
  <c r="I729" i="4"/>
  <c r="D729" i="4"/>
  <c r="E713" i="4"/>
  <c r="E707" i="4"/>
  <c r="E701" i="4"/>
  <c r="E695" i="4"/>
  <c r="I686" i="4"/>
  <c r="D686" i="4"/>
  <c r="I685" i="4"/>
  <c r="D685" i="4"/>
  <c r="I684" i="4"/>
  <c r="D684" i="4"/>
  <c r="E689" i="4" s="1"/>
  <c r="E668" i="4"/>
  <c r="E656" i="4"/>
  <c r="D641" i="4"/>
  <c r="I640" i="4"/>
  <c r="D640" i="4"/>
  <c r="I639" i="4"/>
  <c r="D639" i="4"/>
  <c r="I641" i="4" s="1"/>
  <c r="E617" i="4"/>
  <c r="E605" i="4"/>
  <c r="I596" i="4"/>
  <c r="D596" i="4"/>
  <c r="I595" i="4"/>
  <c r="D595" i="4"/>
  <c r="I594" i="4"/>
  <c r="D594" i="4"/>
  <c r="E623" i="4" s="1"/>
  <c r="E578" i="4"/>
  <c r="E566" i="4"/>
  <c r="E560" i="4"/>
  <c r="I551" i="4"/>
  <c r="D551" i="4"/>
  <c r="I550" i="4"/>
  <c r="D550" i="4"/>
  <c r="I549" i="4"/>
  <c r="D549" i="4"/>
  <c r="E572" i="4" s="1"/>
  <c r="E533" i="4"/>
  <c r="E515" i="4"/>
  <c r="D506" i="4"/>
  <c r="I505" i="4"/>
  <c r="D505" i="4"/>
  <c r="I504" i="4"/>
  <c r="D504" i="4"/>
  <c r="E521" i="4" s="1"/>
  <c r="E488" i="4"/>
  <c r="E476" i="4"/>
  <c r="I461" i="4"/>
  <c r="D461" i="4"/>
  <c r="I460" i="4"/>
  <c r="D460" i="4"/>
  <c r="I459" i="4"/>
  <c r="D459" i="4"/>
  <c r="E470" i="4" s="1"/>
  <c r="E443" i="4"/>
  <c r="E437" i="4"/>
  <c r="E431" i="4"/>
  <c r="E425" i="4"/>
  <c r="I416" i="4"/>
  <c r="D416" i="4"/>
  <c r="I415" i="4"/>
  <c r="D415" i="4"/>
  <c r="I414" i="4"/>
  <c r="D414" i="4"/>
  <c r="E419" i="4" s="1"/>
  <c r="E398" i="4"/>
  <c r="E386" i="4"/>
  <c r="D371" i="4"/>
  <c r="I370" i="4"/>
  <c r="D370" i="4"/>
  <c r="I369" i="4"/>
  <c r="D369" i="4"/>
  <c r="I371" i="4" s="1"/>
  <c r="E347" i="4"/>
  <c r="E341" i="4"/>
  <c r="E335" i="4"/>
  <c r="I326" i="4"/>
  <c r="D326" i="4"/>
  <c r="I325" i="4"/>
  <c r="D325" i="4"/>
  <c r="I324" i="4"/>
  <c r="D324" i="4"/>
  <c r="E353" i="4" s="1"/>
  <c r="E308" i="4"/>
  <c r="E296" i="4"/>
  <c r="E290" i="4"/>
  <c r="I281" i="4"/>
  <c r="D281" i="4"/>
  <c r="I280" i="4"/>
  <c r="D280" i="4"/>
  <c r="I279" i="4"/>
  <c r="D279" i="4"/>
  <c r="E302" i="4" s="1"/>
  <c r="E263" i="4"/>
  <c r="E245" i="4"/>
  <c r="D236" i="4"/>
  <c r="I235" i="4"/>
  <c r="D235" i="4"/>
  <c r="I234" i="4"/>
  <c r="D234" i="4"/>
  <c r="E251" i="4" s="1"/>
  <c r="E218" i="4"/>
  <c r="E212" i="4"/>
  <c r="E206" i="4"/>
  <c r="I191" i="4"/>
  <c r="D191" i="4"/>
  <c r="I190" i="4"/>
  <c r="D190" i="4"/>
  <c r="I189" i="4"/>
  <c r="D189" i="4"/>
  <c r="E200" i="4" s="1"/>
  <c r="E173" i="4"/>
  <c r="E167" i="4"/>
  <c r="E161" i="4"/>
  <c r="E155" i="4"/>
  <c r="I146" i="4"/>
  <c r="D146" i="4"/>
  <c r="I145" i="4"/>
  <c r="D145" i="4"/>
  <c r="I144" i="4"/>
  <c r="D144" i="4"/>
  <c r="E149" i="4" s="1"/>
  <c r="D101" i="4"/>
  <c r="I100" i="4"/>
  <c r="D100" i="4"/>
  <c r="I99" i="4"/>
  <c r="D99" i="4"/>
  <c r="I101" i="4" s="1"/>
  <c r="I56" i="4"/>
  <c r="D56" i="4"/>
  <c r="I55" i="4"/>
  <c r="D55" i="4"/>
  <c r="I54" i="4"/>
  <c r="D54" i="4"/>
  <c r="I10" i="4"/>
  <c r="D10" i="4"/>
  <c r="I9" i="4"/>
  <c r="D9" i="4"/>
  <c r="I8" i="4"/>
  <c r="D8" i="4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V26" i="2"/>
  <c r="AU26" i="2"/>
  <c r="AL26" i="2"/>
  <c r="AI26" i="2"/>
  <c r="AF26" i="2"/>
  <c r="AC26" i="2"/>
  <c r="Z26" i="2"/>
  <c r="W26" i="2"/>
  <c r="T26" i="2"/>
  <c r="AR26" i="2" s="1"/>
  <c r="Q26" i="2"/>
  <c r="AQ26" i="2" s="1"/>
  <c r="N26" i="2"/>
  <c r="AP26" i="2" s="1"/>
  <c r="K26" i="2"/>
  <c r="AO26" i="2" s="1"/>
  <c r="H26" i="2"/>
  <c r="AN26" i="2" s="1"/>
  <c r="E26" i="2"/>
  <c r="AM26" i="2" s="1"/>
  <c r="AV25" i="2"/>
  <c r="AU25" i="2"/>
  <c r="AO25" i="2"/>
  <c r="AL25" i="2"/>
  <c r="AI25" i="2"/>
  <c r="AF25" i="2"/>
  <c r="AC25" i="2"/>
  <c r="Z25" i="2"/>
  <c r="W25" i="2"/>
  <c r="T25" i="2"/>
  <c r="AR25" i="2" s="1"/>
  <c r="Q25" i="2"/>
  <c r="AQ25" i="2" s="1"/>
  <c r="N25" i="2"/>
  <c r="AP25" i="2" s="1"/>
  <c r="K25" i="2"/>
  <c r="H25" i="2"/>
  <c r="AN25" i="2" s="1"/>
  <c r="E25" i="2"/>
  <c r="AM25" i="2" s="1"/>
  <c r="AV24" i="2"/>
  <c r="AU24" i="2"/>
  <c r="AL24" i="2"/>
  <c r="AI24" i="2"/>
  <c r="AF24" i="2"/>
  <c r="AC24" i="2"/>
  <c r="Z24" i="2"/>
  <c r="W24" i="2"/>
  <c r="T24" i="2"/>
  <c r="AR24" i="2" s="1"/>
  <c r="Q24" i="2"/>
  <c r="AQ24" i="2" s="1"/>
  <c r="N24" i="2"/>
  <c r="AP24" i="2" s="1"/>
  <c r="K24" i="2"/>
  <c r="AO24" i="2" s="1"/>
  <c r="H24" i="2"/>
  <c r="AN24" i="2" s="1"/>
  <c r="E24" i="2"/>
  <c r="AM24" i="2" s="1"/>
  <c r="AV23" i="2"/>
  <c r="AU23" i="2"/>
  <c r="AQ23" i="2"/>
  <c r="AO23" i="2"/>
  <c r="AL23" i="2"/>
  <c r="AI23" i="2"/>
  <c r="AF23" i="2"/>
  <c r="AC23" i="2"/>
  <c r="Z23" i="2"/>
  <c r="W23" i="2"/>
  <c r="T23" i="2"/>
  <c r="AR23" i="2" s="1"/>
  <c r="Q23" i="2"/>
  <c r="N23" i="2"/>
  <c r="AP23" i="2" s="1"/>
  <c r="K23" i="2"/>
  <c r="H23" i="2"/>
  <c r="AN23" i="2" s="1"/>
  <c r="E23" i="2"/>
  <c r="AM23" i="2" s="1"/>
  <c r="AV22" i="2"/>
  <c r="AU22" i="2"/>
  <c r="AL22" i="2"/>
  <c r="AI22" i="2"/>
  <c r="AF22" i="2"/>
  <c r="AC22" i="2"/>
  <c r="Z22" i="2"/>
  <c r="W22" i="2"/>
  <c r="T22" i="2"/>
  <c r="AR22" i="2" s="1"/>
  <c r="Q22" i="2"/>
  <c r="AQ22" i="2" s="1"/>
  <c r="N22" i="2"/>
  <c r="AP22" i="2" s="1"/>
  <c r="K22" i="2"/>
  <c r="AO22" i="2" s="1"/>
  <c r="H22" i="2"/>
  <c r="AN22" i="2" s="1"/>
  <c r="E22" i="2"/>
  <c r="AM22" i="2" s="1"/>
  <c r="AV21" i="2"/>
  <c r="AU21" i="2"/>
  <c r="AL21" i="2"/>
  <c r="AI21" i="2"/>
  <c r="AF21" i="2"/>
  <c r="AC21" i="2"/>
  <c r="Z21" i="2"/>
  <c r="W21" i="2"/>
  <c r="T21" i="2"/>
  <c r="AR21" i="2" s="1"/>
  <c r="Q21" i="2"/>
  <c r="AQ21" i="2" s="1"/>
  <c r="N21" i="2"/>
  <c r="AP21" i="2" s="1"/>
  <c r="K21" i="2"/>
  <c r="AO21" i="2" s="1"/>
  <c r="H21" i="2"/>
  <c r="AN21" i="2" s="1"/>
  <c r="E21" i="2"/>
  <c r="AM21" i="2" s="1"/>
  <c r="AV20" i="2"/>
  <c r="AU20" i="2"/>
  <c r="AL20" i="2"/>
  <c r="AI20" i="2"/>
  <c r="AF20" i="2"/>
  <c r="AC20" i="2"/>
  <c r="Z20" i="2"/>
  <c r="W20" i="2"/>
  <c r="T20" i="2"/>
  <c r="AR20" i="2" s="1"/>
  <c r="Q20" i="2"/>
  <c r="AQ20" i="2" s="1"/>
  <c r="N20" i="2"/>
  <c r="AP20" i="2" s="1"/>
  <c r="K20" i="2"/>
  <c r="AO20" i="2" s="1"/>
  <c r="H20" i="2"/>
  <c r="AN20" i="2" s="1"/>
  <c r="E20" i="2"/>
  <c r="AM20" i="2" s="1"/>
  <c r="AV19" i="2"/>
  <c r="AU19" i="2"/>
  <c r="AL19" i="2"/>
  <c r="AI19" i="2"/>
  <c r="AF19" i="2"/>
  <c r="AC19" i="2"/>
  <c r="Z19" i="2"/>
  <c r="W19" i="2"/>
  <c r="T19" i="2"/>
  <c r="AR19" i="2" s="1"/>
  <c r="Q19" i="2"/>
  <c r="AQ19" i="2" s="1"/>
  <c r="N19" i="2"/>
  <c r="AP19" i="2" s="1"/>
  <c r="K19" i="2"/>
  <c r="AO19" i="2" s="1"/>
  <c r="H19" i="2"/>
  <c r="AN19" i="2" s="1"/>
  <c r="E19" i="2"/>
  <c r="AM19" i="2" s="1"/>
  <c r="AV18" i="2"/>
  <c r="AU18" i="2"/>
  <c r="AL18" i="2"/>
  <c r="AI18" i="2"/>
  <c r="AF18" i="2"/>
  <c r="AC18" i="2"/>
  <c r="Z18" i="2"/>
  <c r="W18" i="2"/>
  <c r="T18" i="2"/>
  <c r="AR18" i="2" s="1"/>
  <c r="Q18" i="2"/>
  <c r="AQ18" i="2" s="1"/>
  <c r="N18" i="2"/>
  <c r="AP18" i="2" s="1"/>
  <c r="K18" i="2"/>
  <c r="AO18" i="2" s="1"/>
  <c r="H18" i="2"/>
  <c r="AN18" i="2" s="1"/>
  <c r="E18" i="2"/>
  <c r="AM18" i="2" s="1"/>
  <c r="AV17" i="2"/>
  <c r="AU17" i="2"/>
  <c r="AL17" i="2"/>
  <c r="AI17" i="2"/>
  <c r="AF17" i="2"/>
  <c r="AC17" i="2"/>
  <c r="Z17" i="2"/>
  <c r="W17" i="2"/>
  <c r="T17" i="2"/>
  <c r="AR17" i="2" s="1"/>
  <c r="Q17" i="2"/>
  <c r="AQ17" i="2" s="1"/>
  <c r="N17" i="2"/>
  <c r="AP17" i="2" s="1"/>
  <c r="K17" i="2"/>
  <c r="AO17" i="2" s="1"/>
  <c r="H17" i="2"/>
  <c r="AN17" i="2" s="1"/>
  <c r="E17" i="2"/>
  <c r="AM17" i="2" s="1"/>
  <c r="AV16" i="2"/>
  <c r="AU16" i="2"/>
  <c r="AL16" i="2"/>
  <c r="AI16" i="2"/>
  <c r="AF16" i="2"/>
  <c r="AC16" i="2"/>
  <c r="Z16" i="2"/>
  <c r="W16" i="2"/>
  <c r="T16" i="2"/>
  <c r="AR16" i="2" s="1"/>
  <c r="Q16" i="2"/>
  <c r="AQ16" i="2" s="1"/>
  <c r="N16" i="2"/>
  <c r="AP16" i="2" s="1"/>
  <c r="K16" i="2"/>
  <c r="AO16" i="2" s="1"/>
  <c r="H16" i="2"/>
  <c r="AN16" i="2" s="1"/>
  <c r="E16" i="2"/>
  <c r="AM16" i="2" s="1"/>
  <c r="AV15" i="2"/>
  <c r="AU15" i="2"/>
  <c r="AL15" i="2"/>
  <c r="AI15" i="2"/>
  <c r="AF15" i="2"/>
  <c r="AC15" i="2"/>
  <c r="Z15" i="2"/>
  <c r="W15" i="2"/>
  <c r="T15" i="2"/>
  <c r="AR15" i="2" s="1"/>
  <c r="Q15" i="2"/>
  <c r="AQ15" i="2" s="1"/>
  <c r="N15" i="2"/>
  <c r="AP15" i="2" s="1"/>
  <c r="K15" i="2"/>
  <c r="AO15" i="2" s="1"/>
  <c r="H15" i="2"/>
  <c r="AN15" i="2" s="1"/>
  <c r="E15" i="2"/>
  <c r="AM15" i="2" s="1"/>
  <c r="AV14" i="2"/>
  <c r="AU14" i="2"/>
  <c r="AL14" i="2"/>
  <c r="AI14" i="2"/>
  <c r="AF14" i="2"/>
  <c r="AC14" i="2"/>
  <c r="Z14" i="2"/>
  <c r="W14" i="2"/>
  <c r="T14" i="2"/>
  <c r="AR14" i="2" s="1"/>
  <c r="Q14" i="2"/>
  <c r="AQ14" i="2" s="1"/>
  <c r="N14" i="2"/>
  <c r="AP14" i="2" s="1"/>
  <c r="K14" i="2"/>
  <c r="AO14" i="2" s="1"/>
  <c r="H14" i="2"/>
  <c r="AN14" i="2" s="1"/>
  <c r="E14" i="2"/>
  <c r="AM14" i="2" s="1"/>
  <c r="AV13" i="2"/>
  <c r="AU13" i="2"/>
  <c r="AL13" i="2"/>
  <c r="AI13" i="2"/>
  <c r="AF13" i="2"/>
  <c r="AC13" i="2"/>
  <c r="Z13" i="2"/>
  <c r="W13" i="2"/>
  <c r="T13" i="2"/>
  <c r="AR13" i="2" s="1"/>
  <c r="Q13" i="2"/>
  <c r="AQ13" i="2" s="1"/>
  <c r="N13" i="2"/>
  <c r="AP13" i="2" s="1"/>
  <c r="K13" i="2"/>
  <c r="AO13" i="2" s="1"/>
  <c r="H13" i="2"/>
  <c r="AN13" i="2" s="1"/>
  <c r="E13" i="2"/>
  <c r="AM13" i="2" s="1"/>
  <c r="AV12" i="2"/>
  <c r="AU12" i="2"/>
  <c r="AL12" i="2"/>
  <c r="AI12" i="2"/>
  <c r="AF12" i="2"/>
  <c r="AC12" i="2"/>
  <c r="Z12" i="2"/>
  <c r="W12" i="2"/>
  <c r="T12" i="2"/>
  <c r="AR12" i="2" s="1"/>
  <c r="Q12" i="2"/>
  <c r="AQ12" i="2" s="1"/>
  <c r="N12" i="2"/>
  <c r="AP12" i="2" s="1"/>
  <c r="K12" i="2"/>
  <c r="AO12" i="2" s="1"/>
  <c r="H12" i="2"/>
  <c r="AN12" i="2" s="1"/>
  <c r="E12" i="2"/>
  <c r="AM12" i="2" s="1"/>
  <c r="AV11" i="2"/>
  <c r="AU11" i="2"/>
  <c r="AL11" i="2"/>
  <c r="AI11" i="2"/>
  <c r="AF11" i="2"/>
  <c r="AC11" i="2"/>
  <c r="Z11" i="2"/>
  <c r="W11" i="2"/>
  <c r="T11" i="2"/>
  <c r="AR11" i="2" s="1"/>
  <c r="Q11" i="2"/>
  <c r="AQ11" i="2" s="1"/>
  <c r="N11" i="2"/>
  <c r="AP11" i="2" s="1"/>
  <c r="K11" i="2"/>
  <c r="AO11" i="2" s="1"/>
  <c r="AN11" i="2"/>
  <c r="E11" i="2"/>
  <c r="AM11" i="2" s="1"/>
  <c r="AV10" i="2"/>
  <c r="AU10" i="2"/>
  <c r="AL10" i="2"/>
  <c r="AI10" i="2"/>
  <c r="AF10" i="2"/>
  <c r="AC10" i="2"/>
  <c r="Z10" i="2"/>
  <c r="W10" i="2"/>
  <c r="T10" i="2"/>
  <c r="AR10" i="2" s="1"/>
  <c r="Q10" i="2"/>
  <c r="AQ10" i="2" s="1"/>
  <c r="N10" i="2"/>
  <c r="AP10" i="2" s="1"/>
  <c r="K10" i="2"/>
  <c r="AO10" i="2" s="1"/>
  <c r="H10" i="2"/>
  <c r="AN10" i="2" s="1"/>
  <c r="E10" i="2"/>
  <c r="AM10" i="2" s="1"/>
  <c r="AV9" i="2"/>
  <c r="AU9" i="2"/>
  <c r="AL9" i="2"/>
  <c r="AI9" i="2"/>
  <c r="AF9" i="2"/>
  <c r="AC9" i="2"/>
  <c r="Z9" i="2"/>
  <c r="W9" i="2"/>
  <c r="T9" i="2"/>
  <c r="AR9" i="2" s="1"/>
  <c r="Q9" i="2"/>
  <c r="AQ9" i="2" s="1"/>
  <c r="N9" i="2"/>
  <c r="AP9" i="2" s="1"/>
  <c r="K9" i="2"/>
  <c r="AO9" i="2" s="1"/>
  <c r="H9" i="2"/>
  <c r="AN9" i="2" s="1"/>
  <c r="E9" i="2"/>
  <c r="AM9" i="2" s="1"/>
  <c r="AV8" i="2"/>
  <c r="AU8" i="2"/>
  <c r="AL8" i="2"/>
  <c r="AI8" i="2"/>
  <c r="AF8" i="2"/>
  <c r="AC8" i="2"/>
  <c r="Z8" i="2"/>
  <c r="W8" i="2"/>
  <c r="T8" i="2"/>
  <c r="AR8" i="2" s="1"/>
  <c r="Q8" i="2"/>
  <c r="AQ8" i="2" s="1"/>
  <c r="N8" i="2"/>
  <c r="AP8" i="2" s="1"/>
  <c r="K8" i="2"/>
  <c r="AO8" i="2" s="1"/>
  <c r="H8" i="2"/>
  <c r="AN8" i="2" s="1"/>
  <c r="E8" i="2"/>
  <c r="AM8" i="2" s="1"/>
  <c r="AV7" i="2"/>
  <c r="AU7" i="2"/>
  <c r="AL7" i="2"/>
  <c r="AI7" i="2"/>
  <c r="AF7" i="2"/>
  <c r="AC7" i="2"/>
  <c r="Z7" i="2"/>
  <c r="W7" i="2"/>
  <c r="E16" i="5" s="1"/>
  <c r="AR7" i="2"/>
  <c r="Q7" i="2"/>
  <c r="AQ7" i="2" s="1"/>
  <c r="N7" i="2"/>
  <c r="AP7" i="2" s="1"/>
  <c r="K7" i="2"/>
  <c r="AO7" i="2" s="1"/>
  <c r="H7" i="2"/>
  <c r="AN7" i="2" s="1"/>
  <c r="E7" i="2"/>
  <c r="E105" i="5" l="1"/>
  <c r="E67" i="5"/>
  <c r="E83" i="4"/>
  <c r="E71" i="4"/>
  <c r="E59" i="5"/>
  <c r="AM7" i="2"/>
  <c r="AS7" i="2" s="1"/>
  <c r="F34" i="5" s="1"/>
  <c r="H34" i="5" s="1"/>
  <c r="E31" i="4"/>
  <c r="E116" i="4"/>
  <c r="E97" i="5"/>
  <c r="E128" i="4"/>
  <c r="E93" i="5"/>
  <c r="E95" i="5"/>
  <c r="E77" i="4"/>
  <c r="E65" i="5"/>
  <c r="E53" i="5"/>
  <c r="E69" i="5"/>
  <c r="E55" i="5"/>
  <c r="E65" i="4"/>
  <c r="E57" i="5"/>
  <c r="E22" i="5"/>
  <c r="E30" i="5"/>
  <c r="E18" i="5"/>
  <c r="E20" i="5"/>
  <c r="E37" i="4"/>
  <c r="E28" i="5"/>
  <c r="AS8" i="2"/>
  <c r="F71" i="5" s="1"/>
  <c r="H71" i="5" s="1"/>
  <c r="AS14" i="2"/>
  <c r="AS17" i="2"/>
  <c r="AS20" i="2"/>
  <c r="AS23" i="2"/>
  <c r="AS25" i="2"/>
  <c r="AS11" i="2"/>
  <c r="AS9" i="2"/>
  <c r="F109" i="5" s="1"/>
  <c r="H109" i="5" s="1"/>
  <c r="AS12" i="2"/>
  <c r="AS15" i="2"/>
  <c r="AS18" i="2"/>
  <c r="AS21" i="2"/>
  <c r="AS26" i="2"/>
  <c r="AS10" i="2"/>
  <c r="AS13" i="2"/>
  <c r="AS16" i="2"/>
  <c r="AS19" i="2"/>
  <c r="AS22" i="2"/>
  <c r="AS24" i="2"/>
  <c r="E25" i="4"/>
  <c r="E110" i="4"/>
  <c r="E239" i="4"/>
  <c r="E380" i="4"/>
  <c r="E509" i="4"/>
  <c r="E650" i="4"/>
  <c r="E59" i="4"/>
  <c r="E122" i="4"/>
  <c r="E194" i="4"/>
  <c r="E257" i="4"/>
  <c r="E329" i="4"/>
  <c r="E392" i="4"/>
  <c r="E464" i="4"/>
  <c r="E527" i="4"/>
  <c r="E599" i="4"/>
  <c r="E662" i="4"/>
  <c r="E740" i="4"/>
  <c r="E746" i="4"/>
  <c r="E734" i="4"/>
  <c r="E842" i="4"/>
  <c r="E848" i="4"/>
  <c r="E824" i="4"/>
  <c r="E13" i="4"/>
  <c r="E284" i="4"/>
  <c r="E482" i="4"/>
  <c r="E554" i="4"/>
  <c r="E611" i="4"/>
  <c r="E758" i="4"/>
  <c r="E836" i="4"/>
  <c r="E19" i="4"/>
  <c r="E104" i="4"/>
  <c r="I236" i="4"/>
  <c r="E374" i="4"/>
  <c r="I506" i="4"/>
  <c r="E644" i="4"/>
  <c r="E791" i="4"/>
  <c r="E797" i="4"/>
  <c r="E779" i="4"/>
  <c r="E893" i="4"/>
  <c r="I866" i="4"/>
  <c r="E875" i="4"/>
  <c r="E14" i="5"/>
  <c r="E26" i="5"/>
  <c r="E51" i="5"/>
  <c r="E63" i="5"/>
  <c r="E89" i="5"/>
  <c r="E101" i="5"/>
  <c r="E126" i="5"/>
  <c r="E138" i="5"/>
  <c r="E163" i="5"/>
  <c r="E175" i="5"/>
  <c r="E200" i="5"/>
  <c r="E212" i="5"/>
  <c r="E237" i="5"/>
  <c r="E249" i="5"/>
  <c r="E274" i="5"/>
  <c r="E286" i="5"/>
  <c r="E311" i="5"/>
  <c r="E323" i="5"/>
  <c r="E348" i="5"/>
  <c r="E360" i="5"/>
  <c r="E385" i="5"/>
  <c r="E397" i="5"/>
  <c r="E422" i="5"/>
  <c r="E434" i="5"/>
  <c r="E459" i="5"/>
  <c r="E471" i="5"/>
  <c r="E496" i="5"/>
  <c r="E508" i="5"/>
  <c r="E533" i="5"/>
  <c r="E545" i="5"/>
  <c r="E570" i="5"/>
  <c r="E582" i="5"/>
  <c r="E607" i="5"/>
  <c r="E619" i="5"/>
  <c r="E644" i="5"/>
  <c r="E656" i="5"/>
  <c r="E681" i="5"/>
  <c r="E693" i="5"/>
  <c r="E718" i="5"/>
  <c r="E730" i="5"/>
  <c r="E720" i="5"/>
  <c r="E732" i="5"/>
  <c r="E722" i="5"/>
  <c r="E734" i="5"/>
  <c r="E699" i="5"/>
  <c r="E724" i="5"/>
  <c r="E736" i="5"/>
  <c r="F701" i="5"/>
  <c r="H701" i="5" s="1"/>
  <c r="E726" i="5"/>
  <c r="F738" i="5"/>
  <c r="H738" i="5" s="1"/>
  <c r="I10" i="5"/>
  <c r="I47" i="5"/>
  <c r="I85" i="5"/>
  <c r="I122" i="5"/>
  <c r="I159" i="5"/>
  <c r="I196" i="5"/>
  <c r="I233" i="5"/>
  <c r="I270" i="5"/>
  <c r="I307" i="5"/>
  <c r="I344" i="5"/>
  <c r="I381" i="5"/>
  <c r="I418" i="5"/>
  <c r="I455" i="5"/>
  <c r="I492" i="5"/>
  <c r="I529" i="5"/>
  <c r="I566" i="5"/>
  <c r="I603" i="5"/>
  <c r="I640" i="5"/>
  <c r="I677" i="5"/>
  <c r="I714" i="5"/>
</calcChain>
</file>

<file path=xl/sharedStrings.xml><?xml version="1.0" encoding="utf-8"?>
<sst xmlns="http://schemas.openxmlformats.org/spreadsheetml/2006/main" count="914" uniqueCount="168">
  <si>
    <t>INSTRUÇÕES DE USO - PLANILHA DE AVALIAÇÃO</t>
  </si>
  <si>
    <r>
      <rPr>
        <b/>
        <sz val="14"/>
        <color rgb="FFC00000"/>
        <rFont val="Calibri"/>
      </rPr>
      <t xml:space="preserve">Planilha com padrão decimal brasileiro – Uso </t>
    </r>
    <r>
      <rPr>
        <b/>
        <u/>
        <sz val="14"/>
        <color rgb="FFC00000"/>
        <rFont val="Calibri"/>
      </rPr>
      <t>APENAS</t>
    </r>
    <r>
      <rPr>
        <b/>
        <sz val="14"/>
        <color rgb="FFC00000"/>
        <rFont val="Calibri"/>
      </rPr>
      <t xml:space="preserve"> no Microsoft Excel</t>
    </r>
  </si>
  <si>
    <r>
      <rPr>
        <sz val="12"/>
        <color theme="1"/>
        <rFont val="Calibri"/>
      </rPr>
      <t xml:space="preserve">Aba </t>
    </r>
    <r>
      <rPr>
        <b/>
        <i/>
        <sz val="12"/>
        <color theme="1"/>
        <rFont val="Calibri"/>
      </rPr>
      <t>NOTAS</t>
    </r>
    <r>
      <rPr>
        <sz val="12"/>
        <color theme="1"/>
        <rFont val="Calibri"/>
      </rPr>
      <t>:</t>
    </r>
  </si>
  <si>
    <r>
      <rPr>
        <b/>
        <i/>
        <sz val="12"/>
        <color theme="1"/>
        <rFont val="Calibri"/>
      </rPr>
      <t xml:space="preserve">- </t>
    </r>
    <r>
      <rPr>
        <sz val="12"/>
        <color theme="1"/>
        <rFont val="Calibri"/>
      </rPr>
      <t>Preenchimento manual: Turma, Nomes dos Alunos, Final Test, Aulas Dadas e Aulas Assistidas.</t>
    </r>
  </si>
  <si>
    <t>- Seleção de uma das opções existentes: Professor, Notas de Speaking / Listening / Reading / Writing / Grammar nos Pareceres 1, 2 e 3.</t>
  </si>
  <si>
    <t>- Os demais campos são de cálculo e não devem ser alterados.</t>
  </si>
  <si>
    <r>
      <rPr>
        <sz val="12"/>
        <color theme="1"/>
        <rFont val="Calibri"/>
      </rPr>
      <t xml:space="preserve">Abas </t>
    </r>
    <r>
      <rPr>
        <b/>
        <i/>
        <sz val="12"/>
        <color theme="1"/>
        <rFont val="Calibri"/>
      </rPr>
      <t>PARECER 1, PARECER 2 E PARECER FINAL</t>
    </r>
    <r>
      <rPr>
        <sz val="12"/>
        <color theme="1"/>
        <rFont val="Calibri"/>
      </rPr>
      <t>:</t>
    </r>
  </si>
  <si>
    <t>- Seleção de até 6 das opções existentes para cada uma das Habilidades no campo Observações.</t>
  </si>
  <si>
    <t>- Os demais campos são de cálculo ou busca automática e não devem ser alterados.</t>
  </si>
  <si>
    <r>
      <rPr>
        <b/>
        <sz val="11"/>
        <color theme="1"/>
        <rFont val="Calibri"/>
      </rPr>
      <t xml:space="preserve">Obs.: </t>
    </r>
    <r>
      <rPr>
        <sz val="11"/>
        <color theme="1"/>
        <rFont val="Calibri"/>
      </rPr>
      <t>Existem 2 planilhas de lançamento de notas e elaboração dos pareceres: uma destinada ao uso no</t>
    </r>
    <r>
      <rPr>
        <b/>
        <sz val="11"/>
        <color theme="1"/>
        <rFont val="Calibri"/>
      </rPr>
      <t xml:space="preserve"> Microsoft Excel</t>
    </r>
    <r>
      <rPr>
        <sz val="11"/>
        <color theme="1"/>
        <rFont val="Calibri"/>
      </rPr>
      <t xml:space="preserve">, instalado no computador, e outra destinada ao uso no </t>
    </r>
    <r>
      <rPr>
        <b/>
        <sz val="11"/>
        <color theme="1"/>
        <rFont val="Calibri"/>
      </rPr>
      <t>Google Sheets</t>
    </r>
    <r>
      <rPr>
        <sz val="11"/>
        <color theme="1"/>
        <rFont val="Calibri"/>
      </rPr>
      <t xml:space="preserve">, através do navegador de internet. </t>
    </r>
    <r>
      <rPr>
        <b/>
        <sz val="11"/>
        <color theme="1"/>
        <rFont val="Calibri"/>
      </rPr>
      <t>Certifique-se de que está utilizando a planilha correta para o seu caso</t>
    </r>
    <r>
      <rPr>
        <sz val="11"/>
        <color theme="1"/>
        <rFont val="Calibri"/>
      </rPr>
      <t xml:space="preserve">, caso contrário haverá erro no cálculo das notas. </t>
    </r>
  </si>
  <si>
    <t>AULAS DADAS</t>
  </si>
  <si>
    <t>Carlos</t>
  </si>
  <si>
    <t>PARECER 1</t>
  </si>
  <si>
    <t>PARECER 2</t>
  </si>
  <si>
    <t>SKILL SCORE</t>
  </si>
  <si>
    <t>FINAL SCORE</t>
  </si>
  <si>
    <t>AULAS ASSISTIDAS</t>
  </si>
  <si>
    <t>Comentário Parecer 1</t>
  </si>
  <si>
    <t>Comentário Parecer 2</t>
  </si>
  <si>
    <t>STUDENTS</t>
  </si>
  <si>
    <t>LISTENING</t>
  </si>
  <si>
    <t>GRAMMAR</t>
  </si>
  <si>
    <t>READING</t>
  </si>
  <si>
    <t>WRITING</t>
  </si>
  <si>
    <t>SPEAKING</t>
  </si>
  <si>
    <t>CLASS PERF.</t>
  </si>
  <si>
    <t>LS</t>
  </si>
  <si>
    <t>GR</t>
  </si>
  <si>
    <t>RD</t>
  </si>
  <si>
    <t>WR</t>
  </si>
  <si>
    <t>SP</t>
  </si>
  <si>
    <t>CP</t>
  </si>
  <si>
    <t xml:space="preserve">Aluno: </t>
  </si>
  <si>
    <t>Nível:</t>
  </si>
  <si>
    <t>Período:</t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</si>
  <si>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</si>
  <si>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t>Aulas dadas:</t>
  </si>
  <si>
    <t>Presenças:</t>
  </si>
  <si>
    <t>HABILIDADE</t>
  </si>
  <si>
    <t>SCORE</t>
  </si>
  <si>
    <t>OBSERVAÇÕES</t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</si>
  <si>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</si>
  <si>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</si>
  <si>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</si>
  <si>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</si>
  <si>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</si>
  <si>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</si>
  <si>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</si>
  <si>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</si>
  <si>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</si>
  <si>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</si>
  <si>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</si>
  <si>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</si>
  <si>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</si>
  <si>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</si>
  <si>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</si>
  <si>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</si>
  <si>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</si>
  <si>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</si>
  <si>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</si>
  <si>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</si>
  <si>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t>P1</t>
  </si>
  <si>
    <t>P2</t>
  </si>
  <si>
    <t>MÉDIA FINAL</t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</si>
  <si>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</si>
  <si>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</si>
  <si>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</si>
  <si>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</si>
  <si>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</si>
  <si>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</si>
  <si>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</si>
  <si>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</si>
  <si>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</si>
  <si>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</si>
  <si>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</si>
  <si>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</si>
  <si>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</si>
  <si>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</si>
  <si>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</si>
  <si>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</si>
  <si>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</si>
  <si>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</si>
  <si>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r>
      <rPr>
        <b/>
        <sz val="12"/>
        <color theme="1"/>
        <rFont val="Calibri"/>
      </rPr>
      <t>Professor:</t>
    </r>
    <r>
      <rPr>
        <b/>
        <sz val="12"/>
        <color rgb="FF000000"/>
        <rFont val="Calibri"/>
      </rPr>
      <t xml:space="preserve"> </t>
    </r>
  </si>
  <si>
    <t>Muito participativo.</t>
  </si>
  <si>
    <t>Pode ousar mais na fala, usando cada vez mais o inglês.</t>
  </si>
  <si>
    <t>Boa fluência e desenvoltura na fala.</t>
  </si>
  <si>
    <t>Uso adequado e constante do inglês em sala de aula.</t>
  </si>
  <si>
    <t>Pronúncia clara e boa intonação.</t>
  </si>
  <si>
    <t>Faz uso adequado de vocabulário e estruturas pertinentes ao nível.</t>
  </si>
  <si>
    <t>Interage bem com os colegas e teacher.</t>
  </si>
  <si>
    <t>Procure participar mais em aula.</t>
  </si>
  <si>
    <t xml:space="preserve">Tente sempre colocar em prática novas estruturas e o vocabulário aprendidos. </t>
  </si>
  <si>
    <t>Na produção oral, não tenha medo de tentar e errar. Solte a língua!</t>
  </si>
  <si>
    <t>O uso apenas do inglês se faz necessário.</t>
  </si>
  <si>
    <t>Procure escutar e imitar músicas e vídeos em inglês. Karaokê é uma boa pedida!</t>
  </si>
  <si>
    <t>Procure diversificar mais o vocabulário e as estruturas usados na fala.</t>
  </si>
  <si>
    <t>A interação em sala de aula é essencial para que seu Speaking evolua cada vez mais.</t>
  </si>
  <si>
    <t>Se tiver a oportunidade, fale inglês fora da sala de aula também.</t>
  </si>
  <si>
    <t>Converse com seu professor sobre material extra ou aula de apoio.</t>
  </si>
  <si>
    <t>Ótimo entendimento do que é dito e de todas as atividades envolvendo listening.</t>
  </si>
  <si>
    <t>Consegue entender o contexto geral nas passagens de áudio.</t>
  </si>
  <si>
    <t>Facilidade em captar os detalhes específicos pedidos.</t>
  </si>
  <si>
    <t>Faz bom uso de estratégias ao realizar exercícios de listening.</t>
  </si>
  <si>
    <t>Procure assistir filmes/vídeos/séries e ouvir músicas em inglês com sotaques variados.</t>
  </si>
  <si>
    <t>Tente entender a idéia geral do que está sendo dito e não palavra por palavra.</t>
  </si>
  <si>
    <t>Leia as atividades antes de ouvir o áudio e foque em palavras que ajudarão a resolvê-las.</t>
  </si>
  <si>
    <t>Converse com seu professor sobre algumas estratégias que possam te ajudar nessa habilidade.</t>
  </si>
  <si>
    <t xml:space="preserve">READING                                                  </t>
  </si>
  <si>
    <t>Boa compreensão escrita.</t>
  </si>
  <si>
    <t>Faz bom uso de estratégias ao realizar exercícios de reading.</t>
  </si>
  <si>
    <t>Consegue entender o contexto geral dos textos trabalhados.</t>
  </si>
  <si>
    <t>Desenvolva essa habilidade lendo textos de gêneros variados, inclusive os que não leria habitualmente.</t>
  </si>
  <si>
    <t>Faça uma rápida leitura inicial para entender a idéia geral.</t>
  </si>
  <si>
    <t>Leia as atividades antes de ler o texto e foque em palavras que ajudarão a resolvê-las.</t>
  </si>
  <si>
    <t>Cultive o hábito da leitura, inclusive em sua língua materna.</t>
  </si>
  <si>
    <t>Faz uso de estruturas pertinentes ao nível.</t>
  </si>
  <si>
    <t>Bom uso de conectores e palavras de ligação, criando assim textos mais coesos.</t>
  </si>
  <si>
    <t>Expressa claramente suas idéias e as conecta de forma coerente.</t>
  </si>
  <si>
    <t>Utilização de vocabulário diversificado.</t>
  </si>
  <si>
    <t>Cumpre as instruções e atinge os objetivos dos textos.</t>
  </si>
  <si>
    <t>Bom uso de pontuação.</t>
  </si>
  <si>
    <t>Coloque em prática os novos conteúdos para enriquecer seus textos.</t>
  </si>
  <si>
    <t>Procure usar diferentes conectores ao longo do texto.</t>
  </si>
  <si>
    <t>Tire um tempo antes de iniciar para organizar suas idéias e decidir onde quer chegar com o texto.</t>
  </si>
  <si>
    <r>
      <rPr>
        <sz val="10"/>
        <color theme="1"/>
        <rFont val="Calibri"/>
      </rPr>
      <t xml:space="preserve">Procure usar vocabulário novo em seus textos assim como sinônimos. Verifique o </t>
    </r>
    <r>
      <rPr>
        <i/>
        <sz val="10"/>
        <color theme="1"/>
        <rFont val="Calibri"/>
      </rPr>
      <t>spelling</t>
    </r>
    <r>
      <rPr>
        <sz val="10"/>
        <color theme="1"/>
        <rFont val="Calibri"/>
      </rPr>
      <t xml:space="preserve"> das palavras.</t>
    </r>
  </si>
  <si>
    <t>Atentar ao que está sendo pedido e não desviar o foco. Cuidar com o número de palavras exigido.</t>
  </si>
  <si>
    <t>Procure usar mais os recursos de pontuação.</t>
  </si>
  <si>
    <t>Escreva frequentemente - diário, blog, histórias, críticas etc - textos com assuntos e gêneros variados.</t>
  </si>
  <si>
    <t>Utiliza estruturas gramaticais aprendidas previamente.</t>
  </si>
  <si>
    <t>Coloca novas estruturas em prática durante a aula e nos temas de casa.</t>
  </si>
  <si>
    <t>Facilidade com os aspectos gramaticais do idioma.</t>
  </si>
  <si>
    <t>Revise estruturas anteriores sempre que for necessário e use-as frequentemente.</t>
  </si>
  <si>
    <t>Novas estruturas exigem muita prática para que sejam bem assimiladas.</t>
  </si>
  <si>
    <t>A prática faz a perfeição. Foque nas atividades e interação em aula e nos temas de casa.</t>
  </si>
  <si>
    <t>TEACHERS</t>
  </si>
  <si>
    <t>Douglas</t>
  </si>
  <si>
    <t>Gabriel</t>
  </si>
  <si>
    <t>Gisela</t>
  </si>
  <si>
    <t>Guilherme</t>
  </si>
  <si>
    <t>Itiana</t>
  </si>
  <si>
    <t>Johnathan</t>
  </si>
  <si>
    <t>Julia</t>
  </si>
  <si>
    <t>Rafael G</t>
  </si>
  <si>
    <t>Rafael P</t>
  </si>
  <si>
    <t>Virgínia</t>
  </si>
  <si>
    <t>Vitória</t>
  </si>
  <si>
    <t>Yuri</t>
  </si>
  <si>
    <t>Brenda</t>
  </si>
  <si>
    <t>CONCEITO</t>
  </si>
  <si>
    <t>REFAZER O NÍVEL</t>
  </si>
  <si>
    <t>até 59</t>
  </si>
  <si>
    <t>REGULAR</t>
  </si>
  <si>
    <t>de 60 a 69</t>
  </si>
  <si>
    <t>BOM</t>
  </si>
  <si>
    <t>de 70 a 79</t>
  </si>
  <si>
    <t>MUITO BOM</t>
  </si>
  <si>
    <t>de 80 a 89</t>
  </si>
  <si>
    <t>APROVADO COM MÉRITO</t>
  </si>
  <si>
    <t>de 90 a 94</t>
  </si>
  <si>
    <t>APROVADO COM DISTINÇÃO</t>
  </si>
  <si>
    <t>de 95 a 100</t>
  </si>
  <si>
    <t>Fulano</t>
  </si>
  <si>
    <t>Ciclano</t>
  </si>
  <si>
    <t>Beltrano</t>
  </si>
  <si>
    <t>Fulano is a</t>
  </si>
  <si>
    <t>Cilcano is b</t>
  </si>
  <si>
    <t>Beltrano is c</t>
  </si>
  <si>
    <t>LAP 5/3TT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</si>
</sst>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scheme val="minor"/>
    </font>
    <font>
      <b/>
      <sz val="16"/>
      <color theme="0"/>
      <name val="Calibri"/>
    </font>
    <font>
      <b/>
      <sz val="14"/>
      <color rgb="FFC00000"/>
      <name val="Calibri"/>
      <scheme val="minor"/>
    </font>
    <font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0"/>
      <name val="Calibri"/>
      <scheme val="minor"/>
    </font>
    <font>
      <sz val="11"/>
      <color theme="1"/>
      <name val="Calibri"/>
    </font>
    <font>
      <sz val="11"/>
      <name val="Calibri"/>
    </font>
    <font>
      <b/>
      <sz val="10"/>
      <color theme="1"/>
      <name val="Calibri"/>
      <scheme val="minor"/>
    </font>
    <font>
      <b/>
      <sz val="10"/>
      <color rgb="FF262626"/>
      <name val="Calibri"/>
      <scheme val="minor"/>
    </font>
    <font>
      <b/>
      <sz val="11"/>
      <color rgb="FFFFFFFF"/>
      <name val="Calibri"/>
    </font>
    <font>
      <sz val="11"/>
      <color theme="1"/>
      <name val="Inconsolata"/>
    </font>
    <font>
      <b/>
      <sz val="14"/>
      <color theme="1"/>
      <name val="Calibri"/>
    </font>
    <font>
      <sz val="11"/>
      <color theme="1"/>
      <name val="Arial"/>
    </font>
    <font>
      <sz val="12"/>
      <color theme="1"/>
      <name val="Times New Roman"/>
    </font>
    <font>
      <b/>
      <sz val="12"/>
      <color theme="1"/>
      <name val="Calibri"/>
    </font>
    <font>
      <sz val="14"/>
      <color theme="1"/>
      <name val="Calibri"/>
    </font>
    <font>
      <b/>
      <sz val="12"/>
      <color theme="0"/>
      <name val="Calibri"/>
    </font>
    <font>
      <sz val="12"/>
      <color theme="1"/>
      <name val="Calibri"/>
    </font>
    <font>
      <sz val="9"/>
      <color theme="1"/>
      <name val="Calibri"/>
    </font>
    <font>
      <sz val="9"/>
      <color theme="1"/>
      <name val="Calibri"/>
      <scheme val="minor"/>
    </font>
    <font>
      <sz val="7"/>
      <color theme="1"/>
      <name val="Calibri"/>
    </font>
    <font>
      <u/>
      <sz val="7"/>
      <color theme="10"/>
      <name val="Calibri"/>
      <scheme val="minor"/>
    </font>
    <font>
      <sz val="7"/>
      <color theme="1"/>
      <name val="Calibri"/>
      <scheme val="minor"/>
    </font>
    <font>
      <b/>
      <i/>
      <sz val="12"/>
      <color rgb="FF7F7F7F"/>
      <name val="Calibri"/>
    </font>
    <font>
      <sz val="12"/>
      <color theme="0"/>
      <name val="Calibri"/>
    </font>
    <font>
      <sz val="10"/>
      <color rgb="FF000000"/>
      <name val="Calibri"/>
      <scheme val="minor"/>
    </font>
    <font>
      <b/>
      <sz val="14"/>
      <color rgb="FFC00000"/>
      <name val="Calibri"/>
    </font>
    <font>
      <b/>
      <u/>
      <sz val="14"/>
      <color rgb="FFC00000"/>
      <name val="Calibri"/>
    </font>
    <font>
      <b/>
      <i/>
      <sz val="12"/>
      <color theme="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0"/>
      <color theme="1"/>
      <name val="Calibri"/>
    </font>
    <font>
      <i/>
      <sz val="10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060AA"/>
        <bgColor rgb="FF0060AA"/>
      </patternFill>
    </fill>
    <fill>
      <patternFill patternType="solid">
        <fgColor rgb="FFFFFF00"/>
        <bgColor rgb="FFFFFF00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FFCCFF"/>
        <bgColor rgb="FFFFCCFF"/>
      </patternFill>
    </fill>
    <fill>
      <patternFill patternType="solid">
        <fgColor rgb="FFFF6D6D"/>
        <bgColor rgb="FFFF6D6D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DDD9C3"/>
        <bgColor rgb="FFDDD9C3"/>
      </patternFill>
    </fill>
    <fill>
      <patternFill patternType="solid">
        <fgColor rgb="FFE85222"/>
        <bgColor rgb="FFE85222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</fills>
  <borders count="8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2" fillId="3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4" borderId="6" xfId="0" applyFont="1" applyFill="1" applyBorder="1"/>
    <xf numFmtId="1" fontId="8" fillId="0" borderId="0" xfId="0" applyNumberFormat="1" applyFont="1"/>
    <xf numFmtId="0" fontId="8" fillId="0" borderId="0" xfId="0" applyFont="1"/>
    <xf numFmtId="0" fontId="10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8" fillId="0" borderId="6" xfId="0" applyNumberFormat="1" applyFont="1" applyBorder="1"/>
    <xf numFmtId="0" fontId="10" fillId="3" borderId="8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4" borderId="1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7" fillId="4" borderId="36" xfId="0" applyFont="1" applyFill="1" applyBorder="1"/>
    <xf numFmtId="0" fontId="6" fillId="0" borderId="37" xfId="0" applyFont="1" applyBorder="1"/>
    <xf numFmtId="0" fontId="6" fillId="6" borderId="38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/>
    </xf>
    <xf numFmtId="0" fontId="6" fillId="9" borderId="39" xfId="0" applyFont="1" applyFill="1" applyBorder="1" applyAlignment="1">
      <alignment horizontal="center" vertical="center"/>
    </xf>
    <xf numFmtId="0" fontId="6" fillId="10" borderId="39" xfId="0" applyFont="1" applyFill="1" applyBorder="1" applyAlignment="1">
      <alignment horizontal="center" vertical="center"/>
    </xf>
    <xf numFmtId="0" fontId="6" fillId="11" borderId="40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2" fontId="6" fillId="12" borderId="41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 vertical="center"/>
    </xf>
    <xf numFmtId="1" fontId="13" fillId="13" borderId="43" xfId="0" applyNumberFormat="1" applyFont="1" applyFill="1" applyBorder="1"/>
    <xf numFmtId="1" fontId="13" fillId="13" borderId="44" xfId="0" applyNumberFormat="1" applyFont="1" applyFill="1" applyBorder="1"/>
    <xf numFmtId="0" fontId="6" fillId="0" borderId="45" xfId="0" applyFont="1" applyBorder="1"/>
    <xf numFmtId="0" fontId="6" fillId="6" borderId="43" xfId="0" applyFont="1" applyFill="1" applyBorder="1" applyAlignment="1">
      <alignment horizontal="center" vertical="center"/>
    </xf>
    <xf numFmtId="0" fontId="6" fillId="6" borderId="46" xfId="0" applyFont="1" applyFill="1" applyBorder="1" applyAlignment="1">
      <alignment horizontal="center" vertical="center"/>
    </xf>
    <xf numFmtId="0" fontId="6" fillId="7" borderId="46" xfId="0" applyFont="1" applyFill="1" applyBorder="1" applyAlignment="1">
      <alignment horizontal="center" vertical="center"/>
    </xf>
    <xf numFmtId="0" fontId="6" fillId="8" borderId="46" xfId="0" applyFont="1" applyFill="1" applyBorder="1" applyAlignment="1">
      <alignment horizontal="center" vertical="center"/>
    </xf>
    <xf numFmtId="0" fontId="6" fillId="9" borderId="46" xfId="0" applyFont="1" applyFill="1" applyBorder="1" applyAlignment="1">
      <alignment horizontal="center" vertical="center"/>
    </xf>
    <xf numFmtId="0" fontId="6" fillId="10" borderId="46" xfId="0" applyFont="1" applyFill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0" fontId="7" fillId="4" borderId="48" xfId="0" applyFont="1" applyFill="1" applyBorder="1"/>
    <xf numFmtId="0" fontId="6" fillId="0" borderId="49" xfId="0" applyFont="1" applyBorder="1"/>
    <xf numFmtId="0" fontId="6" fillId="6" borderId="50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9" borderId="51" xfId="0" applyFont="1" applyFill="1" applyBorder="1" applyAlignment="1">
      <alignment horizontal="center" vertical="center"/>
    </xf>
    <xf numFmtId="0" fontId="6" fillId="10" borderId="51" xfId="0" applyFont="1" applyFill="1" applyBorder="1" applyAlignment="1">
      <alignment horizontal="center" vertical="center"/>
    </xf>
    <xf numFmtId="0" fontId="6" fillId="11" borderId="52" xfId="0" applyFont="1" applyFill="1" applyBorder="1" applyAlignment="1">
      <alignment horizontal="center" vertical="center"/>
    </xf>
    <xf numFmtId="0" fontId="6" fillId="11" borderId="51" xfId="0" applyFont="1" applyFill="1" applyBorder="1" applyAlignment="1">
      <alignment horizontal="center" vertical="center"/>
    </xf>
    <xf numFmtId="2" fontId="6" fillId="12" borderId="53" xfId="0" applyNumberFormat="1" applyFont="1" applyFill="1" applyBorder="1" applyAlignment="1">
      <alignment horizontal="center"/>
    </xf>
    <xf numFmtId="1" fontId="0" fillId="0" borderId="54" xfId="0" applyNumberFormat="1" applyBorder="1" applyAlignment="1">
      <alignment horizontal="center" vertical="center"/>
    </xf>
    <xf numFmtId="1" fontId="13" fillId="13" borderId="50" xfId="0" applyNumberFormat="1" applyFont="1" applyFill="1" applyBorder="1"/>
    <xf numFmtId="1" fontId="13" fillId="13" borderId="55" xfId="0" applyNumberFormat="1" applyFont="1" applyFill="1" applyBorder="1"/>
    <xf numFmtId="0" fontId="14" fillId="14" borderId="46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 wrapText="1"/>
    </xf>
    <xf numFmtId="0" fontId="14" fillId="14" borderId="56" xfId="0" applyFont="1" applyFill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8" fillId="0" borderId="58" xfId="0" applyFont="1" applyBorder="1" applyAlignment="1">
      <alignment wrapText="1"/>
    </xf>
    <xf numFmtId="0" fontId="15" fillId="0" borderId="58" xfId="0" applyFont="1" applyBorder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7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vertical="center"/>
    </xf>
    <xf numFmtId="0" fontId="18" fillId="0" borderId="59" xfId="0" applyFont="1" applyBorder="1" applyAlignment="1">
      <alignment vertical="center"/>
    </xf>
    <xf numFmtId="0" fontId="19" fillId="2" borderId="63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5" borderId="63" xfId="0" applyFont="1" applyFill="1" applyBorder="1" applyAlignment="1">
      <alignment horizontal="center" vertical="center"/>
    </xf>
    <xf numFmtId="164" fontId="20" fillId="0" borderId="67" xfId="0" applyNumberFormat="1" applyFont="1" applyBorder="1" applyAlignment="1">
      <alignment horizontal="center" vertical="center" wrapText="1"/>
    </xf>
    <xf numFmtId="164" fontId="20" fillId="0" borderId="63" xfId="0" applyNumberFormat="1" applyFont="1" applyBorder="1" applyAlignment="1">
      <alignment horizontal="center" vertical="center" wrapText="1"/>
    </xf>
    <xf numFmtId="0" fontId="6" fillId="0" borderId="79" xfId="0" applyFont="1" applyBorder="1" applyAlignment="1">
      <alignment horizontal="left" vertical="top" wrapText="1"/>
    </xf>
    <xf numFmtId="0" fontId="6" fillId="0" borderId="80" xfId="0" applyFont="1" applyBorder="1" applyAlignment="1">
      <alignment horizontal="left" vertical="top" wrapText="1"/>
    </xf>
    <xf numFmtId="0" fontId="6" fillId="0" borderId="81" xfId="0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28" fillId="0" borderId="80" xfId="0" applyFont="1" applyBorder="1" applyAlignment="1">
      <alignment horizontal="left" vertical="top" wrapText="1"/>
    </xf>
    <xf numFmtId="0" fontId="6" fillId="0" borderId="78" xfId="0" applyFont="1" applyBorder="1"/>
    <xf numFmtId="0" fontId="6" fillId="0" borderId="2" xfId="0" applyFont="1" applyBorder="1"/>
    <xf numFmtId="0" fontId="6" fillId="0" borderId="4" xfId="0" applyFont="1" applyBorder="1"/>
    <xf numFmtId="0" fontId="12" fillId="4" borderId="20" xfId="0" applyFont="1" applyFill="1" applyBorder="1" applyAlignment="1">
      <alignment horizontal="center" wrapText="1"/>
    </xf>
    <xf numFmtId="0" fontId="9" fillId="0" borderId="34" xfId="0" applyFont="1" applyBorder="1"/>
    <xf numFmtId="0" fontId="12" fillId="4" borderId="21" xfId="0" applyFont="1" applyFill="1" applyBorder="1" applyAlignment="1">
      <alignment horizontal="center" wrapText="1"/>
    </xf>
    <xf numFmtId="0" fontId="9" fillId="0" borderId="35" xfId="0" applyFont="1" applyBorder="1"/>
    <xf numFmtId="0" fontId="6" fillId="6" borderId="22" xfId="0" applyFont="1" applyFill="1" applyBorder="1" applyAlignment="1">
      <alignment horizontal="center"/>
    </xf>
    <xf numFmtId="0" fontId="9" fillId="0" borderId="23" xfId="0" applyFont="1" applyBorder="1"/>
    <xf numFmtId="0" fontId="9" fillId="0" borderId="24" xfId="0" applyFont="1" applyBorder="1"/>
    <xf numFmtId="0" fontId="6" fillId="7" borderId="25" xfId="0" applyFont="1" applyFill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1" borderId="26" xfId="0" applyFont="1" applyFill="1" applyBorder="1" applyAlignment="1">
      <alignment horizontal="center"/>
    </xf>
    <xf numFmtId="0" fontId="9" fillId="0" borderId="27" xfId="0" applyFont="1" applyBorder="1"/>
    <xf numFmtId="0" fontId="7" fillId="4" borderId="5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7" fillId="4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11" fillId="5" borderId="9" xfId="0" applyFont="1" applyFill="1" applyBorder="1" applyAlignment="1">
      <alignment horizontal="center"/>
    </xf>
    <xf numFmtId="0" fontId="9" fillId="0" borderId="12" xfId="0" applyFont="1" applyBorder="1"/>
    <xf numFmtId="0" fontId="7" fillId="4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7" fillId="4" borderId="18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7" fillId="4" borderId="19" xfId="0" applyFont="1" applyFill="1" applyBorder="1" applyAlignment="1">
      <alignment horizontal="center" vertical="center" wrapText="1"/>
    </xf>
    <xf numFmtId="0" fontId="9" fillId="0" borderId="33" xfId="0" applyFont="1" applyBorder="1"/>
    <xf numFmtId="164" fontId="21" fillId="0" borderId="0" xfId="0" applyNumberFormat="1" applyFont="1" applyAlignment="1">
      <alignment horizontal="left" vertical="center" wrapText="1"/>
    </xf>
    <xf numFmtId="0" fontId="0" fillId="0" borderId="0" xfId="0"/>
    <xf numFmtId="164" fontId="21" fillId="0" borderId="59" xfId="0" applyNumberFormat="1" applyFont="1" applyBorder="1" applyAlignment="1">
      <alignment horizontal="left" vertical="center" wrapText="1"/>
    </xf>
    <xf numFmtId="0" fontId="9" fillId="0" borderId="59" xfId="0" applyFont="1" applyBorder="1"/>
    <xf numFmtId="164" fontId="21" fillId="0" borderId="64" xfId="0" applyNumberFormat="1" applyFont="1" applyBorder="1" applyAlignment="1">
      <alignment horizontal="left" vertical="center" wrapText="1"/>
    </xf>
    <xf numFmtId="0" fontId="9" fillId="0" borderId="64" xfId="0" applyFont="1" applyBorder="1"/>
    <xf numFmtId="164" fontId="21" fillId="0" borderId="68" xfId="0" applyNumberFormat="1" applyFont="1" applyBorder="1" applyAlignment="1">
      <alignment horizontal="left" vertical="center" wrapText="1"/>
    </xf>
    <xf numFmtId="1" fontId="17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19" fillId="2" borderId="60" xfId="0" applyFont="1" applyFill="1" applyBorder="1" applyAlignment="1">
      <alignment horizontal="center" vertical="center" wrapText="1"/>
    </xf>
    <xf numFmtId="0" fontId="9" fillId="0" borderId="61" xfId="0" applyFont="1" applyBorder="1"/>
    <xf numFmtId="0" fontId="9" fillId="0" borderId="62" xfId="0" applyFont="1" applyBorder="1"/>
    <xf numFmtId="164" fontId="20" fillId="0" borderId="65" xfId="0" applyNumberFormat="1" applyFont="1" applyBorder="1" applyAlignment="1">
      <alignment horizontal="center" vertical="center" wrapText="1"/>
    </xf>
    <xf numFmtId="0" fontId="9" fillId="0" borderId="67" xfId="0" applyFont="1" applyBorder="1"/>
    <xf numFmtId="0" fontId="9" fillId="0" borderId="69" xfId="0" applyFont="1" applyBorder="1"/>
    <xf numFmtId="164" fontId="21" fillId="0" borderId="66" xfId="0" applyNumberFormat="1" applyFont="1" applyBorder="1" applyAlignment="1">
      <alignment horizontal="left" vertical="center" wrapText="1"/>
    </xf>
    <xf numFmtId="164" fontId="21" fillId="0" borderId="70" xfId="0" applyNumberFormat="1" applyFont="1" applyBorder="1" applyAlignment="1">
      <alignment horizontal="left" vertical="center" wrapText="1"/>
    </xf>
    <xf numFmtId="0" fontId="17" fillId="0" borderId="64" xfId="0" applyFont="1" applyBorder="1" applyAlignment="1">
      <alignment horizontal="center" vertical="center" wrapText="1"/>
    </xf>
    <xf numFmtId="164" fontId="27" fillId="2" borderId="74" xfId="0" applyNumberFormat="1" applyFont="1" applyFill="1" applyBorder="1" applyAlignment="1">
      <alignment horizontal="center" vertical="center" wrapText="1"/>
    </xf>
    <xf numFmtId="0" fontId="9" fillId="0" borderId="75" xfId="0" applyFont="1" applyBorder="1"/>
    <xf numFmtId="0" fontId="19" fillId="2" borderId="71" xfId="0" applyFont="1" applyFill="1" applyBorder="1" applyAlignment="1">
      <alignment horizontal="center" vertical="center" wrapText="1"/>
    </xf>
    <xf numFmtId="0" fontId="9" fillId="0" borderId="72" xfId="0" applyFont="1" applyBorder="1"/>
    <xf numFmtId="0" fontId="9" fillId="0" borderId="77" xfId="0" applyFont="1" applyBorder="1"/>
    <xf numFmtId="0" fontId="19" fillId="2" borderId="76" xfId="0" applyFont="1" applyFill="1" applyBorder="1" applyAlignment="1">
      <alignment horizontal="center" vertical="center" wrapText="1"/>
    </xf>
    <xf numFmtId="0" fontId="9" fillId="0" borderId="73" xfId="0" applyFont="1" applyBorder="1"/>
    <xf numFmtId="0" fontId="19" fillId="16" borderId="71" xfId="0" applyFont="1" applyFill="1" applyBorder="1" applyAlignment="1">
      <alignment horizontal="center" vertical="center"/>
    </xf>
    <xf numFmtId="0" fontId="7" fillId="17" borderId="78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4" xfId="0" applyFont="1" applyBorder="1"/>
    <xf numFmtId="0" fontId="7" fillId="18" borderId="78" xfId="0" applyFont="1" applyFill="1" applyBorder="1" applyAlignment="1">
      <alignment horizontal="center" vertical="center" wrapText="1"/>
    </xf>
    <xf numFmtId="0" fontId="10" fillId="6" borderId="78" xfId="0" applyFont="1" applyFill="1" applyBorder="1" applyAlignment="1">
      <alignment horizontal="center" vertical="center" wrapText="1"/>
    </xf>
    <xf numFmtId="0" fontId="10" fillId="7" borderId="78" xfId="0" applyFont="1" applyFill="1" applyBorder="1" applyAlignment="1">
      <alignment horizontal="center" vertical="center" wrapText="1"/>
    </xf>
    <xf numFmtId="0" fontId="10" fillId="8" borderId="78" xfId="0" applyFont="1" applyFill="1" applyBorder="1" applyAlignment="1">
      <alignment horizontal="center" vertical="center" wrapText="1"/>
    </xf>
    <xf numFmtId="0" fontId="10" fillId="9" borderId="78" xfId="0" applyFont="1" applyFill="1" applyBorder="1" applyAlignment="1">
      <alignment horizontal="center" vertical="center" wrapText="1"/>
    </xf>
    <xf numFmtId="0" fontId="10" fillId="10" borderId="7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0</xdr:rowOff>
    </xdr:from>
    <xdr:ext cx="6419850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47</xdr:row>
      <xdr:rowOff>0</xdr:rowOff>
    </xdr:from>
    <xdr:ext cx="6419850" cy="10287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92</xdr:row>
      <xdr:rowOff>0</xdr:rowOff>
    </xdr:from>
    <xdr:ext cx="6419850" cy="10287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137</xdr:row>
      <xdr:rowOff>0</xdr:rowOff>
    </xdr:from>
    <xdr:ext cx="6419850" cy="10287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182</xdr:row>
      <xdr:rowOff>0</xdr:rowOff>
    </xdr:from>
    <xdr:ext cx="6419850" cy="10287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227</xdr:row>
      <xdr:rowOff>0</xdr:rowOff>
    </xdr:from>
    <xdr:ext cx="6419850" cy="102870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272</xdr:row>
      <xdr:rowOff>0</xdr:rowOff>
    </xdr:from>
    <xdr:ext cx="6419850" cy="102870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317</xdr:row>
      <xdr:rowOff>0</xdr:rowOff>
    </xdr:from>
    <xdr:ext cx="6419850" cy="1028700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362</xdr:row>
      <xdr:rowOff>0</xdr:rowOff>
    </xdr:from>
    <xdr:ext cx="6419850" cy="102870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407</xdr:row>
      <xdr:rowOff>0</xdr:rowOff>
    </xdr:from>
    <xdr:ext cx="6419850" cy="102870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452</xdr:row>
      <xdr:rowOff>0</xdr:rowOff>
    </xdr:from>
    <xdr:ext cx="6419850" cy="102870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497</xdr:row>
      <xdr:rowOff>0</xdr:rowOff>
    </xdr:from>
    <xdr:ext cx="6419850" cy="1028700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542</xdr:row>
      <xdr:rowOff>0</xdr:rowOff>
    </xdr:from>
    <xdr:ext cx="6419850" cy="102870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587</xdr:row>
      <xdr:rowOff>0</xdr:rowOff>
    </xdr:from>
    <xdr:ext cx="6419850" cy="1028700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632</xdr:row>
      <xdr:rowOff>0</xdr:rowOff>
    </xdr:from>
    <xdr:ext cx="6419850" cy="1028700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677</xdr:row>
      <xdr:rowOff>0</xdr:rowOff>
    </xdr:from>
    <xdr:ext cx="6419850" cy="1028700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722</xdr:row>
      <xdr:rowOff>0</xdr:rowOff>
    </xdr:from>
    <xdr:ext cx="6419850" cy="1028700"/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767</xdr:row>
      <xdr:rowOff>0</xdr:rowOff>
    </xdr:from>
    <xdr:ext cx="6419850" cy="1028700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812</xdr:row>
      <xdr:rowOff>0</xdr:rowOff>
    </xdr:from>
    <xdr:ext cx="6419850" cy="1028700"/>
    <xdr:pic>
      <xdr:nvPicPr>
        <xdr:cNvPr id="20" name="image1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857</xdr:row>
      <xdr:rowOff>0</xdr:rowOff>
    </xdr:from>
    <xdr:ext cx="6419850" cy="1028700"/>
    <xdr:pic>
      <xdr:nvPicPr>
        <xdr:cNvPr id="21" name="image1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161925</xdr:rowOff>
    </xdr:from>
    <xdr:ext cx="6429375" cy="476250"/>
    <xdr:pic>
      <xdr:nvPicPr>
        <xdr:cNvPr id="22" name="image2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6429375" cy="476250"/>
    <xdr:pic>
      <xdr:nvPicPr>
        <xdr:cNvPr id="23" name="image2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6429375" cy="476250"/>
    <xdr:pic>
      <xdr:nvPicPr>
        <xdr:cNvPr id="24" name="image2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6429375" cy="476250"/>
    <xdr:pic>
      <xdr:nvPicPr>
        <xdr:cNvPr id="25" name="image2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6429375" cy="476250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6429375" cy="476250"/>
    <xdr:pic>
      <xdr:nvPicPr>
        <xdr:cNvPr id="27" name="image2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6429375" cy="476250"/>
    <xdr:pic>
      <xdr:nvPicPr>
        <xdr:cNvPr id="28" name="image2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6429375" cy="476250"/>
    <xdr:pic>
      <xdr:nvPicPr>
        <xdr:cNvPr id="29" name="image2.png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6429375" cy="476250"/>
    <xdr:pic>
      <xdr:nvPicPr>
        <xdr:cNvPr id="30" name="image2.png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6429375" cy="476250"/>
    <xdr:pic>
      <xdr:nvPicPr>
        <xdr:cNvPr id="31" name="image2.png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6429375" cy="476250"/>
    <xdr:pic>
      <xdr:nvPicPr>
        <xdr:cNvPr id="32" name="image2.png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6429375" cy="476250"/>
    <xdr:pic>
      <xdr:nvPicPr>
        <xdr:cNvPr id="33" name="image2.png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6429375" cy="476250"/>
    <xdr:pic>
      <xdr:nvPicPr>
        <xdr:cNvPr id="34" name="image2.png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6429375" cy="476250"/>
    <xdr:pic>
      <xdr:nvPicPr>
        <xdr:cNvPr id="35" name="image2.png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6429375" cy="476250"/>
    <xdr:pic>
      <xdr:nvPicPr>
        <xdr:cNvPr id="36" name="image2.png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6429375" cy="476250"/>
    <xdr:pic>
      <xdr:nvPicPr>
        <xdr:cNvPr id="37" name="image2.png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6429375" cy="476250"/>
    <xdr:pic>
      <xdr:nvPicPr>
        <xdr:cNvPr id="38" name="image2.png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6429375" cy="476250"/>
    <xdr:pic>
      <xdr:nvPicPr>
        <xdr:cNvPr id="39" name="image2.png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6429375" cy="476250"/>
    <xdr:pic>
      <xdr:nvPicPr>
        <xdr:cNvPr id="40" name="image2.png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6429375" cy="476250"/>
    <xdr:pic>
      <xdr:nvPicPr>
        <xdr:cNvPr id="41" name="image2.png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38</xdr:row>
      <xdr:rowOff>0</xdr:rowOff>
    </xdr:from>
    <xdr:ext cx="6438900" cy="10572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6438900" cy="10572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6438900" cy="105727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6438900" cy="10572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6438900" cy="105727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6438900" cy="1057275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6438900" cy="105727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6438900" cy="1057275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6438900" cy="1057275"/>
    <xdr:pic>
      <xdr:nvPicPr>
        <xdr:cNvPr id="10" name="image3.pn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6438900" cy="1057275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6438900" cy="105727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6438900" cy="1057275"/>
    <xdr:pic>
      <xdr:nvPicPr>
        <xdr:cNvPr id="13" name="image3.pn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6438900" cy="1057275"/>
    <xdr:pic>
      <xdr:nvPicPr>
        <xdr:cNvPr id="14" name="image3.p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6438900" cy="1057275"/>
    <xdr:pic>
      <xdr:nvPicPr>
        <xdr:cNvPr id="15" name="image3.pn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6438900" cy="1057275"/>
    <xdr:pic>
      <xdr:nvPicPr>
        <xdr:cNvPr id="16" name="image3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6438900" cy="1057275"/>
    <xdr:pic>
      <xdr:nvPicPr>
        <xdr:cNvPr id="17" name="image3.pn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6438900" cy="1057275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6438900" cy="1057275"/>
    <xdr:pic>
      <xdr:nvPicPr>
        <xdr:cNvPr id="19" name="image3.png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6438900" cy="1057275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6448425" cy="476250"/>
    <xdr:pic>
      <xdr:nvPicPr>
        <xdr:cNvPr id="21" name="image4.png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161925</xdr:rowOff>
    </xdr:from>
    <xdr:ext cx="6448425" cy="476250"/>
    <xdr:pic>
      <xdr:nvPicPr>
        <xdr:cNvPr id="22" name="image4.png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6448425" cy="476250"/>
    <xdr:pic>
      <xdr:nvPicPr>
        <xdr:cNvPr id="23" name="image4.png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6448425" cy="476250"/>
    <xdr:pic>
      <xdr:nvPicPr>
        <xdr:cNvPr id="24" name="image4.png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6448425" cy="476250"/>
    <xdr:pic>
      <xdr:nvPicPr>
        <xdr:cNvPr id="25" name="image4.png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6448425" cy="476250"/>
    <xdr:pic>
      <xdr:nvPicPr>
        <xdr:cNvPr id="26" name="image4.png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6448425" cy="476250"/>
    <xdr:pic>
      <xdr:nvPicPr>
        <xdr:cNvPr id="27" name="image4.png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6448425" cy="476250"/>
    <xdr:pic>
      <xdr:nvPicPr>
        <xdr:cNvPr id="28" name="image4.png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6448425" cy="476250"/>
    <xdr:pic>
      <xdr:nvPicPr>
        <xdr:cNvPr id="29" name="image4.png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6448425" cy="476250"/>
    <xdr:pic>
      <xdr:nvPicPr>
        <xdr:cNvPr id="30" name="image4.png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6448425" cy="476250"/>
    <xdr:pic>
      <xdr:nvPicPr>
        <xdr:cNvPr id="31" name="image4.png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6448425" cy="476250"/>
    <xdr:pic>
      <xdr:nvPicPr>
        <xdr:cNvPr id="32" name="image4.png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6448425" cy="476250"/>
    <xdr:pic>
      <xdr:nvPicPr>
        <xdr:cNvPr id="33" name="image4.png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6448425" cy="476250"/>
    <xdr:pic>
      <xdr:nvPicPr>
        <xdr:cNvPr id="34" name="image4.png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6448425" cy="476250"/>
    <xdr:pic>
      <xdr:nvPicPr>
        <xdr:cNvPr id="35" name="image4.png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6448425" cy="476250"/>
    <xdr:pic>
      <xdr:nvPicPr>
        <xdr:cNvPr id="36" name="image4.png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6448425" cy="476250"/>
    <xdr:pic>
      <xdr:nvPicPr>
        <xdr:cNvPr id="37" name="image4.png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6448425" cy="476250"/>
    <xdr:pic>
      <xdr:nvPicPr>
        <xdr:cNvPr id="38" name="image4.png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6448425" cy="476250"/>
    <xdr:pic>
      <xdr:nvPicPr>
        <xdr:cNvPr id="39" name="image4.png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6448425" cy="476250"/>
    <xdr:pic>
      <xdr:nvPicPr>
        <xdr:cNvPr id="40" name="image4.png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6438900" cy="1057275"/>
    <xdr:pic>
      <xdr:nvPicPr>
        <xdr:cNvPr id="41" name="image3.png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2:B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106.7109375" customWidth="1"/>
    <col min="3" max="26" width="8.7109375" customWidth="1"/>
  </cols>
  <sheetData>
    <row r="2" spans="2:2" ht="21">
      <c r="B2" s="1" t="s">
        <v>0</v>
      </c>
    </row>
    <row r="3" spans="2:2">
      <c r="B3" s="2"/>
    </row>
    <row r="4" spans="2:2" ht="18.75">
      <c r="B4" s="3" t="s">
        <v>1</v>
      </c>
    </row>
    <row r="5" spans="2:2">
      <c r="B5" s="4"/>
    </row>
    <row r="6" spans="2:2" ht="15.75">
      <c r="B6" s="5" t="s">
        <v>2</v>
      </c>
    </row>
    <row r="7" spans="2:2" ht="15.75">
      <c r="B7" s="6" t="s">
        <v>3</v>
      </c>
    </row>
    <row r="8" spans="2:2" ht="31.5">
      <c r="B8" s="5" t="s">
        <v>4</v>
      </c>
    </row>
    <row r="9" spans="2:2" ht="15.75">
      <c r="B9" s="5" t="s">
        <v>5</v>
      </c>
    </row>
    <row r="10" spans="2:2" ht="15.75">
      <c r="B10" s="5"/>
    </row>
    <row r="11" spans="2:2" ht="15.75">
      <c r="B11" s="5" t="s">
        <v>6</v>
      </c>
    </row>
    <row r="12" spans="2:2" ht="15.75">
      <c r="B12" s="5" t="s">
        <v>7</v>
      </c>
    </row>
    <row r="13" spans="2:2" ht="15.75">
      <c r="B13" s="5" t="s">
        <v>8</v>
      </c>
    </row>
    <row r="14" spans="2:2" ht="15.75">
      <c r="B14" s="5"/>
    </row>
    <row r="15" spans="2:2" ht="60">
      <c r="B15" s="7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V1002"/>
  <sheetViews>
    <sheetView showGridLines="0" tabSelected="1" workbookViewId="0">
      <selection activeCell="B3" sqref="B3"/>
    </sheetView>
  </sheetViews>
  <sheetFormatPr defaultColWidth="14.42578125" defaultRowHeight="15" customHeight="1" outlineLevelCol="1"/>
  <cols>
    <col min="1" max="1" width="4.140625" customWidth="1"/>
    <col min="2" max="2" width="39.28515625" customWidth="1"/>
    <col min="3" max="4" width="4.42578125" customWidth="1" outlineLevel="1"/>
    <col min="5" max="5" width="4.42578125" customWidth="1"/>
    <col min="6" max="7" width="4.42578125" customWidth="1" outlineLevel="1"/>
    <col min="8" max="8" width="4.42578125" customWidth="1"/>
    <col min="9" max="10" width="4.42578125" customWidth="1" outlineLevel="1"/>
    <col min="11" max="11" width="4.42578125" customWidth="1"/>
    <col min="12" max="13" width="4.42578125" customWidth="1" outlineLevel="1"/>
    <col min="14" max="14" width="4.42578125" customWidth="1"/>
    <col min="15" max="16" width="4.42578125" customWidth="1" outlineLevel="1"/>
    <col min="17" max="20" width="4.42578125" customWidth="1"/>
    <col min="21" max="22" width="4.42578125" customWidth="1" outlineLevel="1"/>
    <col min="23" max="23" width="4.42578125" customWidth="1"/>
    <col min="24" max="25" width="4.42578125" customWidth="1" outlineLevel="1"/>
    <col min="26" max="26" width="4.42578125" customWidth="1"/>
    <col min="27" max="28" width="4.42578125" customWidth="1" outlineLevel="1"/>
    <col min="29" max="29" width="4.42578125" customWidth="1"/>
    <col min="30" max="31" width="4.42578125" customWidth="1" outlineLevel="1"/>
    <col min="32" max="32" width="4.42578125" customWidth="1"/>
    <col min="33" max="34" width="4.42578125" customWidth="1" outlineLevel="1"/>
    <col min="35" max="38" width="4.42578125" customWidth="1"/>
    <col min="39" max="39" width="6.85546875" customWidth="1"/>
    <col min="40" max="40" width="4.85546875" customWidth="1"/>
    <col min="41" max="41" width="5" customWidth="1"/>
    <col min="42" max="42" width="5.42578125" customWidth="1"/>
    <col min="43" max="44" width="5.28515625" customWidth="1"/>
    <col min="45" max="45" width="8.5703125" customWidth="1"/>
    <col min="46" max="48" width="12" customWidth="1"/>
  </cols>
  <sheetData>
    <row r="1" spans="1:48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9"/>
      <c r="AN1" s="9"/>
      <c r="AO1" s="9"/>
      <c r="AP1" s="9"/>
      <c r="AQ1" s="9"/>
      <c r="AR1" s="9"/>
      <c r="AS1" s="10"/>
      <c r="AT1" s="116" t="s">
        <v>10</v>
      </c>
      <c r="AU1" s="11"/>
      <c r="AV1" s="12"/>
    </row>
    <row r="2" spans="1:48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9"/>
      <c r="AN2" s="9"/>
      <c r="AO2" s="9"/>
      <c r="AP2" s="9"/>
      <c r="AQ2" s="9"/>
      <c r="AR2" s="9"/>
      <c r="AS2" s="10"/>
      <c r="AT2" s="117"/>
      <c r="AU2" s="11"/>
      <c r="AV2" s="13"/>
    </row>
    <row r="3" spans="1:48" ht="12.75" customHeight="1">
      <c r="A3" s="8"/>
      <c r="B3" s="14" t="s">
        <v>135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9"/>
      <c r="AN3" s="9"/>
      <c r="AO3" s="9"/>
      <c r="AP3" s="9"/>
      <c r="AQ3" s="9"/>
      <c r="AR3" s="9"/>
      <c r="AS3" s="10"/>
      <c r="AT3" s="15">
        <v>36</v>
      </c>
      <c r="AU3" s="16"/>
      <c r="AV3" s="12"/>
    </row>
    <row r="4" spans="1:48" ht="15.75" customHeight="1">
      <c r="A4" s="8"/>
      <c r="B4" s="17" t="s">
        <v>167</v>
      </c>
      <c r="C4" s="118" t="s">
        <v>12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20"/>
      <c r="U4" s="121" t="s">
        <v>13</v>
      </c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22"/>
      <c r="AM4" s="18"/>
      <c r="AN4" s="9"/>
      <c r="AO4" s="9"/>
      <c r="AP4" s="9"/>
      <c r="AQ4" s="9"/>
      <c r="AR4" s="9"/>
      <c r="AS4" s="10"/>
      <c r="AT4" s="8"/>
      <c r="AU4" s="13"/>
      <c r="AV4" s="13"/>
    </row>
    <row r="5" spans="1:48" ht="15.75" customHeight="1">
      <c r="A5" s="8"/>
      <c r="B5" s="19"/>
      <c r="C5" s="118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20"/>
      <c r="U5" s="121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22"/>
      <c r="AM5" s="123" t="s">
        <v>14</v>
      </c>
      <c r="AN5" s="124"/>
      <c r="AO5" s="124"/>
      <c r="AP5" s="124"/>
      <c r="AQ5" s="125"/>
      <c r="AR5" s="20"/>
      <c r="AS5" s="126" t="s">
        <v>15</v>
      </c>
      <c r="AT5" s="128" t="s">
        <v>16</v>
      </c>
      <c r="AU5" s="103" t="s">
        <v>17</v>
      </c>
      <c r="AV5" s="105" t="s">
        <v>18</v>
      </c>
    </row>
    <row r="6" spans="1:48" ht="13.5" customHeight="1">
      <c r="A6" s="8"/>
      <c r="B6" s="21" t="s">
        <v>19</v>
      </c>
      <c r="C6" s="107" t="s">
        <v>20</v>
      </c>
      <c r="D6" s="108"/>
      <c r="E6" s="109"/>
      <c r="F6" s="110" t="s">
        <v>21</v>
      </c>
      <c r="G6" s="108"/>
      <c r="H6" s="109"/>
      <c r="I6" s="111" t="s">
        <v>22</v>
      </c>
      <c r="J6" s="108"/>
      <c r="K6" s="109"/>
      <c r="L6" s="112" t="s">
        <v>23</v>
      </c>
      <c r="M6" s="108"/>
      <c r="N6" s="109"/>
      <c r="O6" s="113" t="s">
        <v>24</v>
      </c>
      <c r="P6" s="108"/>
      <c r="Q6" s="109"/>
      <c r="R6" s="114" t="s">
        <v>25</v>
      </c>
      <c r="S6" s="108"/>
      <c r="T6" s="115"/>
      <c r="U6" s="107" t="s">
        <v>20</v>
      </c>
      <c r="V6" s="108"/>
      <c r="W6" s="109"/>
      <c r="X6" s="110" t="s">
        <v>21</v>
      </c>
      <c r="Y6" s="108"/>
      <c r="Z6" s="109"/>
      <c r="AA6" s="111" t="s">
        <v>22</v>
      </c>
      <c r="AB6" s="108"/>
      <c r="AC6" s="109"/>
      <c r="AD6" s="112" t="s">
        <v>23</v>
      </c>
      <c r="AE6" s="108"/>
      <c r="AF6" s="109"/>
      <c r="AG6" s="113" t="s">
        <v>24</v>
      </c>
      <c r="AH6" s="108"/>
      <c r="AI6" s="115"/>
      <c r="AJ6" s="114" t="s">
        <v>25</v>
      </c>
      <c r="AK6" s="108"/>
      <c r="AL6" s="115"/>
      <c r="AM6" s="22" t="s">
        <v>26</v>
      </c>
      <c r="AN6" s="23" t="s">
        <v>27</v>
      </c>
      <c r="AO6" s="24" t="s">
        <v>28</v>
      </c>
      <c r="AP6" s="25" t="s">
        <v>29</v>
      </c>
      <c r="AQ6" s="26" t="s">
        <v>30</v>
      </c>
      <c r="AR6" s="27" t="s">
        <v>31</v>
      </c>
      <c r="AS6" s="127"/>
      <c r="AT6" s="129"/>
      <c r="AU6" s="104"/>
      <c r="AV6" s="106"/>
    </row>
    <row r="7" spans="1:48" ht="12.75" customHeight="1">
      <c r="A7" s="28">
        <v>1</v>
      </c>
      <c r="B7" s="29" t="s">
        <v>161</v>
      </c>
      <c r="C7" s="30">
        <v>1</v>
      </c>
      <c r="D7" s="31">
        <v>1</v>
      </c>
      <c r="E7" s="32">
        <f t="shared" ref="E7:E26" si="0">IF(AND(C7 = "", D7= ""), "", AVERAGEIF(C7:D7,"&lt;&gt;0"))</f>
        <v>1</v>
      </c>
      <c r="F7" s="33">
        <v>2</v>
      </c>
      <c r="G7" s="33">
        <v>2</v>
      </c>
      <c r="H7" s="32">
        <f t="shared" ref="H7:H11" si="1">IF(AND(F7 = "", G7= ""), "", AVERAGEIF(F7:G7,"&lt;&gt;0"))</f>
        <v>2</v>
      </c>
      <c r="I7" s="34">
        <v>3</v>
      </c>
      <c r="J7" s="34">
        <v>3</v>
      </c>
      <c r="K7" s="32">
        <f t="shared" ref="K7:K26" si="2">IF(AND(I7 = "", J7= ""), "", AVERAGEIF(I7:J7,"&lt;&gt;0"))</f>
        <v>3</v>
      </c>
      <c r="L7" s="35">
        <v>4</v>
      </c>
      <c r="M7" s="35">
        <v>4</v>
      </c>
      <c r="N7" s="32">
        <f t="shared" ref="N7:N26" si="3">IF(AND(L7 = "", M7= ""), "", AVERAGEIF(L7:M7,"&lt;&gt;0"))</f>
        <v>4</v>
      </c>
      <c r="O7" s="36">
        <v>5</v>
      </c>
      <c r="P7" s="36">
        <v>5</v>
      </c>
      <c r="Q7" s="32">
        <f t="shared" ref="Q7:Q26" si="4">IF(AND(O7 = "", P7= ""), "", AVERAGEIF(O7:P7,"&lt;&gt;0"))</f>
        <v>5</v>
      </c>
      <c r="R7" s="37">
        <v>6</v>
      </c>
      <c r="S7" s="38">
        <v>6</v>
      </c>
      <c r="T7" s="32">
        <f t="shared" ref="T7:T26" si="5">IF(AND(R7 = "", S7= ""), "", AVERAGEIF(R7:S7,"&lt;&gt;0"))</f>
        <v>6</v>
      </c>
      <c r="U7" s="30"/>
      <c r="V7" s="31"/>
      <c r="W7" s="32" t="str">
        <f t="shared" ref="W7:W26" si="6">IF(AND(U7 = "", V7= ""), "", AVERAGEIF(U7:V7,"&lt;&gt;0"))</f>
        <v/>
      </c>
      <c r="X7" s="33"/>
      <c r="Y7" s="33"/>
      <c r="Z7" s="32" t="str">
        <f t="shared" ref="Z7:Z26" si="7">IF(AND(X7 = "", Y7= ""), "", AVERAGEIF(X7:Y7,"&lt;&gt;0"))</f>
        <v/>
      </c>
      <c r="AA7" s="34"/>
      <c r="AB7" s="34"/>
      <c r="AC7" s="32" t="str">
        <f t="shared" ref="AC7:AC26" si="8">IF(AND(AA7 = "", AB7= ""), "", AVERAGEIF(AA7:AB7,"&lt;&gt;0"))</f>
        <v/>
      </c>
      <c r="AD7" s="35"/>
      <c r="AE7" s="35"/>
      <c r="AF7" s="32" t="str">
        <f t="shared" ref="AF7:AF26" si="9">IF(AND(AD7 = "", AE7= ""), "", AVERAGEIF(AD7:AE7,"&lt;&gt;0"))</f>
        <v/>
      </c>
      <c r="AG7" s="36"/>
      <c r="AH7" s="36"/>
      <c r="AI7" s="32" t="str">
        <f t="shared" ref="AI7:AI26" si="10">IF(AND(AG7 = "", AH7= ""), "", AVERAGEIF(AG7:AH7,"&lt;&gt;0"))</f>
        <v/>
      </c>
      <c r="AJ7" s="37"/>
      <c r="AK7" s="38"/>
      <c r="AL7" s="32" t="str">
        <f t="shared" ref="AL7:AL26" si="11">IF(AND(AJ7 = "", AK7= ""), "", AVERAGEIF(AJ7:AK7,"&lt;&gt;0"))</f>
        <v/>
      </c>
      <c r="AM7" s="30">
        <f t="shared" ref="AM7:AM26" si="12">IF(AND(E7="",W7=""),"",AVERAGE(E7,W7))</f>
        <v>1</v>
      </c>
      <c r="AN7" s="33">
        <f t="shared" ref="AN7:AN26" si="13">IF(AND(H7="",Z7=""),"",AVERAGE(H7,Z7))</f>
        <v>2</v>
      </c>
      <c r="AO7" s="34">
        <f t="shared" ref="AO7:AO26" si="14">IF(AND(K7="",AC7=""),"",AVERAGE(K7,AC7))</f>
        <v>3</v>
      </c>
      <c r="AP7" s="35">
        <f t="shared" ref="AP7:AP26" si="15">IF(AND(N7="",AF7=""),"",AVERAGE(N7,AF7))</f>
        <v>4</v>
      </c>
      <c r="AQ7" s="36">
        <f t="shared" ref="AQ7:AQ26" si="16">IF(AND(Q7="",AI7=""),"",AVERAGE(Q7,AI7))</f>
        <v>5</v>
      </c>
      <c r="AR7" s="37">
        <f t="shared" ref="AR7:AR26" si="17">IF(AND(T7="",AL7=""),"",AVERAGE(T7,AL7))</f>
        <v>6</v>
      </c>
      <c r="AS7" s="39">
        <f t="shared" ref="AS7:AS26" si="18">IF(AND(AM7="", AN7="", AO7="", AP7="",AQ7=""),"",AVERAGE(AM7:AR7)*10)</f>
        <v>35</v>
      </c>
      <c r="AT7" s="40">
        <v>10</v>
      </c>
      <c r="AU7" s="41" t="str">
        <f>COMENTÁRIOS!B2</f>
        <v>Fulano is a</v>
      </c>
      <c r="AV7" s="42">
        <f>COMENTÁRIOS!C2</f>
        <v>0</v>
      </c>
    </row>
    <row r="8" spans="1:48" ht="12.75" customHeight="1">
      <c r="A8" s="28">
        <v>2</v>
      </c>
      <c r="B8" s="43" t="s">
        <v>162</v>
      </c>
      <c r="C8" s="44">
        <v>1.1000000000000001</v>
      </c>
      <c r="D8" s="45">
        <v>1.1000000000000001</v>
      </c>
      <c r="E8" s="32">
        <f t="shared" si="0"/>
        <v>1.1000000000000001</v>
      </c>
      <c r="F8" s="46">
        <v>2.1</v>
      </c>
      <c r="G8" s="46">
        <v>2.1</v>
      </c>
      <c r="H8" s="32">
        <f t="shared" si="1"/>
        <v>2.1</v>
      </c>
      <c r="I8" s="47">
        <v>3.1</v>
      </c>
      <c r="J8" s="47">
        <v>3.1</v>
      </c>
      <c r="K8" s="32">
        <f t="shared" si="2"/>
        <v>3.1</v>
      </c>
      <c r="L8" s="48">
        <v>4.0999999999999996</v>
      </c>
      <c r="M8" s="48">
        <v>4.0999999999999996</v>
      </c>
      <c r="N8" s="32">
        <f t="shared" si="3"/>
        <v>4.0999999999999996</v>
      </c>
      <c r="O8" s="49">
        <v>5.0999999999999996</v>
      </c>
      <c r="P8" s="49">
        <v>5.0999999999999996</v>
      </c>
      <c r="Q8" s="32">
        <f t="shared" si="4"/>
        <v>5.0999999999999996</v>
      </c>
      <c r="R8" s="37">
        <v>6.1</v>
      </c>
      <c r="S8" s="38">
        <v>6.1</v>
      </c>
      <c r="T8" s="32">
        <f t="shared" si="5"/>
        <v>6.1</v>
      </c>
      <c r="U8" s="44"/>
      <c r="V8" s="45"/>
      <c r="W8" s="32" t="str">
        <f t="shared" si="6"/>
        <v/>
      </c>
      <c r="X8" s="46"/>
      <c r="Y8" s="46"/>
      <c r="Z8" s="32" t="str">
        <f t="shared" si="7"/>
        <v/>
      </c>
      <c r="AA8" s="47"/>
      <c r="AB8" s="47"/>
      <c r="AC8" s="32" t="str">
        <f t="shared" si="8"/>
        <v/>
      </c>
      <c r="AD8" s="48"/>
      <c r="AE8" s="48"/>
      <c r="AF8" s="32" t="str">
        <f t="shared" si="9"/>
        <v/>
      </c>
      <c r="AG8" s="49"/>
      <c r="AH8" s="49"/>
      <c r="AI8" s="32" t="str">
        <f t="shared" si="10"/>
        <v/>
      </c>
      <c r="AJ8" s="37"/>
      <c r="AK8" s="38"/>
      <c r="AL8" s="32" t="str">
        <f t="shared" si="11"/>
        <v/>
      </c>
      <c r="AM8" s="30">
        <f t="shared" si="12"/>
        <v>1.1000000000000001</v>
      </c>
      <c r="AN8" s="33">
        <f t="shared" si="13"/>
        <v>2.1</v>
      </c>
      <c r="AO8" s="34">
        <f t="shared" si="14"/>
        <v>3.1</v>
      </c>
      <c r="AP8" s="35">
        <f t="shared" si="15"/>
        <v>4.0999999999999996</v>
      </c>
      <c r="AQ8" s="36">
        <f t="shared" si="16"/>
        <v>5.0999999999999996</v>
      </c>
      <c r="AR8" s="37">
        <f t="shared" si="17"/>
        <v>6.1</v>
      </c>
      <c r="AS8" s="39">
        <f t="shared" si="18"/>
        <v>36</v>
      </c>
      <c r="AT8" s="50">
        <v>20</v>
      </c>
      <c r="AU8" s="41" t="str">
        <f>COMENTÁRIOS!B3</f>
        <v>Cilcano is b</v>
      </c>
      <c r="AV8" s="42">
        <f>COMENTÁRIOS!C3</f>
        <v>0</v>
      </c>
    </row>
    <row r="9" spans="1:48" ht="12.75" customHeight="1">
      <c r="A9" s="28">
        <v>3</v>
      </c>
      <c r="B9" s="43" t="s">
        <v>163</v>
      </c>
      <c r="C9" s="44">
        <v>1.2</v>
      </c>
      <c r="D9" s="45">
        <v>1.2</v>
      </c>
      <c r="E9" s="32">
        <f t="shared" si="0"/>
        <v>1.2</v>
      </c>
      <c r="F9" s="46">
        <v>2.2000000000000002</v>
      </c>
      <c r="G9" s="46">
        <v>2.2000000000000002</v>
      </c>
      <c r="H9" s="32">
        <f t="shared" si="1"/>
        <v>2.2000000000000002</v>
      </c>
      <c r="I9" s="47">
        <v>3.2</v>
      </c>
      <c r="J9" s="47">
        <v>3.2</v>
      </c>
      <c r="K9" s="32">
        <f t="shared" si="2"/>
        <v>3.2</v>
      </c>
      <c r="L9" s="48">
        <v>4.2</v>
      </c>
      <c r="M9" s="48">
        <v>4.2</v>
      </c>
      <c r="N9" s="32">
        <f t="shared" si="3"/>
        <v>4.2</v>
      </c>
      <c r="O9" s="49">
        <v>5.2</v>
      </c>
      <c r="P9" s="49">
        <v>5.2</v>
      </c>
      <c r="Q9" s="32">
        <f t="shared" si="4"/>
        <v>5.2</v>
      </c>
      <c r="R9" s="37">
        <v>6.2</v>
      </c>
      <c r="S9" s="38">
        <v>6.2</v>
      </c>
      <c r="T9" s="32">
        <f t="shared" si="5"/>
        <v>6.2</v>
      </c>
      <c r="U9" s="44"/>
      <c r="V9" s="45"/>
      <c r="W9" s="32" t="str">
        <f t="shared" si="6"/>
        <v/>
      </c>
      <c r="X9" s="46"/>
      <c r="Y9" s="46"/>
      <c r="Z9" s="32" t="str">
        <f t="shared" si="7"/>
        <v/>
      </c>
      <c r="AA9" s="47"/>
      <c r="AB9" s="47"/>
      <c r="AC9" s="32" t="str">
        <f t="shared" si="8"/>
        <v/>
      </c>
      <c r="AD9" s="48"/>
      <c r="AE9" s="48"/>
      <c r="AF9" s="32" t="str">
        <f t="shared" si="9"/>
        <v/>
      </c>
      <c r="AG9" s="49"/>
      <c r="AH9" s="49"/>
      <c r="AI9" s="32" t="str">
        <f t="shared" si="10"/>
        <v/>
      </c>
      <c r="AJ9" s="37"/>
      <c r="AK9" s="38"/>
      <c r="AL9" s="32" t="str">
        <f t="shared" si="11"/>
        <v/>
      </c>
      <c r="AM9" s="30">
        <f t="shared" si="12"/>
        <v>1.2</v>
      </c>
      <c r="AN9" s="33">
        <f t="shared" si="13"/>
        <v>2.2000000000000002</v>
      </c>
      <c r="AO9" s="34">
        <f t="shared" si="14"/>
        <v>3.2</v>
      </c>
      <c r="AP9" s="35">
        <f t="shared" si="15"/>
        <v>4.2</v>
      </c>
      <c r="AQ9" s="36">
        <f t="shared" si="16"/>
        <v>5.2</v>
      </c>
      <c r="AR9" s="37">
        <f t="shared" si="17"/>
        <v>6.2</v>
      </c>
      <c r="AS9" s="39">
        <f t="shared" si="18"/>
        <v>37</v>
      </c>
      <c r="AT9" s="50">
        <v>30</v>
      </c>
      <c r="AU9" s="41" t="str">
        <f>COMENTÁRIOS!B4</f>
        <v>Beltrano is c</v>
      </c>
      <c r="AV9" s="42">
        <f>COMENTÁRIOS!C4</f>
        <v>0</v>
      </c>
    </row>
    <row r="10" spans="1:48" ht="12.75" customHeight="1">
      <c r="A10" s="28">
        <v>4</v>
      </c>
      <c r="B10" s="43"/>
      <c r="C10" s="44"/>
      <c r="D10" s="45"/>
      <c r="E10" s="32" t="str">
        <f t="shared" si="0"/>
        <v/>
      </c>
      <c r="F10" s="46"/>
      <c r="G10" s="46"/>
      <c r="H10" s="32" t="str">
        <f t="shared" si="1"/>
        <v/>
      </c>
      <c r="I10" s="47"/>
      <c r="J10" s="47"/>
      <c r="K10" s="32" t="str">
        <f t="shared" si="2"/>
        <v/>
      </c>
      <c r="L10" s="48">
        <v>7</v>
      </c>
      <c r="M10" s="48">
        <v>8</v>
      </c>
      <c r="N10" s="32">
        <f t="shared" si="3"/>
        <v>7.5</v>
      </c>
      <c r="O10" s="49"/>
      <c r="P10" s="49"/>
      <c r="Q10" s="32" t="str">
        <f t="shared" si="4"/>
        <v/>
      </c>
      <c r="R10" s="37"/>
      <c r="S10" s="38"/>
      <c r="T10" s="32" t="str">
        <f t="shared" si="5"/>
        <v/>
      </c>
      <c r="U10" s="44"/>
      <c r="V10" s="45"/>
      <c r="W10" s="32" t="str">
        <f t="shared" si="6"/>
        <v/>
      </c>
      <c r="X10" s="46"/>
      <c r="Y10" s="46"/>
      <c r="Z10" s="32" t="str">
        <f t="shared" si="7"/>
        <v/>
      </c>
      <c r="AA10" s="47"/>
      <c r="AB10" s="47"/>
      <c r="AC10" s="32" t="str">
        <f t="shared" si="8"/>
        <v/>
      </c>
      <c r="AD10" s="48"/>
      <c r="AE10" s="48"/>
      <c r="AF10" s="32" t="str">
        <f t="shared" si="9"/>
        <v/>
      </c>
      <c r="AG10" s="49"/>
      <c r="AH10" s="49"/>
      <c r="AI10" s="32" t="str">
        <f t="shared" si="10"/>
        <v/>
      </c>
      <c r="AJ10" s="37"/>
      <c r="AK10" s="38"/>
      <c r="AL10" s="32" t="str">
        <f t="shared" si="11"/>
        <v/>
      </c>
      <c r="AM10" s="30" t="str">
        <f t="shared" si="12"/>
        <v/>
      </c>
      <c r="AN10" s="33" t="str">
        <f t="shared" si="13"/>
        <v/>
      </c>
      <c r="AO10" s="34" t="str">
        <f t="shared" si="14"/>
        <v/>
      </c>
      <c r="AP10" s="35">
        <f t="shared" si="15"/>
        <v>7.5</v>
      </c>
      <c r="AQ10" s="36" t="str">
        <f t="shared" si="16"/>
        <v/>
      </c>
      <c r="AR10" s="37" t="str">
        <f t="shared" si="17"/>
        <v/>
      </c>
      <c r="AS10" s="39">
        <f t="shared" si="18"/>
        <v>75</v>
      </c>
      <c r="AT10" s="50"/>
      <c r="AU10" s="41">
        <f>COMENTÁRIOS!B5</f>
        <v>0</v>
      </c>
      <c r="AV10" s="42">
        <f>COMENTÁRIOS!C5</f>
        <v>0</v>
      </c>
    </row>
    <row r="11" spans="1:48" ht="12.75" customHeight="1">
      <c r="A11" s="28">
        <v>5</v>
      </c>
      <c r="B11" s="43"/>
      <c r="C11" s="44"/>
      <c r="D11" s="45"/>
      <c r="E11" s="32" t="str">
        <f t="shared" si="0"/>
        <v/>
      </c>
      <c r="F11" s="46"/>
      <c r="G11" s="46"/>
      <c r="H11" s="32" t="str">
        <f t="shared" si="1"/>
        <v/>
      </c>
      <c r="I11" s="47"/>
      <c r="J11" s="47"/>
      <c r="K11" s="32" t="str">
        <f t="shared" si="2"/>
        <v/>
      </c>
      <c r="L11" s="48">
        <v>7</v>
      </c>
      <c r="M11" s="48">
        <v>8</v>
      </c>
      <c r="N11" s="32">
        <f t="shared" si="3"/>
        <v>7.5</v>
      </c>
      <c r="O11" s="49"/>
      <c r="P11" s="49"/>
      <c r="Q11" s="32" t="str">
        <f t="shared" si="4"/>
        <v/>
      </c>
      <c r="R11" s="37"/>
      <c r="S11" s="38"/>
      <c r="T11" s="32" t="str">
        <f t="shared" si="5"/>
        <v/>
      </c>
      <c r="U11" s="44"/>
      <c r="V11" s="45"/>
      <c r="W11" s="32" t="str">
        <f t="shared" si="6"/>
        <v/>
      </c>
      <c r="X11" s="46"/>
      <c r="Y11" s="46"/>
      <c r="Z11" s="32" t="str">
        <f t="shared" si="7"/>
        <v/>
      </c>
      <c r="AA11" s="47"/>
      <c r="AB11" s="47"/>
      <c r="AC11" s="32" t="str">
        <f t="shared" si="8"/>
        <v/>
      </c>
      <c r="AD11" s="48"/>
      <c r="AE11" s="48"/>
      <c r="AF11" s="32" t="str">
        <f t="shared" si="9"/>
        <v/>
      </c>
      <c r="AG11" s="49"/>
      <c r="AH11" s="49"/>
      <c r="AI11" s="32" t="str">
        <f t="shared" si="10"/>
        <v/>
      </c>
      <c r="AJ11" s="37"/>
      <c r="AK11" s="38"/>
      <c r="AL11" s="32" t="str">
        <f t="shared" si="11"/>
        <v/>
      </c>
      <c r="AM11" s="30" t="str">
        <f t="shared" si="12"/>
        <v/>
      </c>
      <c r="AN11" s="33" t="str">
        <f t="shared" si="13"/>
        <v/>
      </c>
      <c r="AO11" s="34" t="str">
        <f t="shared" si="14"/>
        <v/>
      </c>
      <c r="AP11" s="35">
        <f t="shared" si="15"/>
        <v>7.5</v>
      </c>
      <c r="AQ11" s="36" t="str">
        <f t="shared" si="16"/>
        <v/>
      </c>
      <c r="AR11" s="37" t="str">
        <f t="shared" si="17"/>
        <v/>
      </c>
      <c r="AS11" s="39">
        <f t="shared" si="18"/>
        <v>75</v>
      </c>
      <c r="AT11" s="50"/>
      <c r="AU11" s="41">
        <f>COMENTÁRIOS!B6</f>
        <v>0</v>
      </c>
      <c r="AV11" s="42">
        <f>COMENTÁRIOS!C6</f>
        <v>0</v>
      </c>
    </row>
    <row r="12" spans="1:48" ht="12.75" customHeight="1">
      <c r="A12" s="28">
        <v>6</v>
      </c>
      <c r="B12" s="43"/>
      <c r="C12" s="44"/>
      <c r="D12" s="45"/>
      <c r="E12" s="32" t="str">
        <f t="shared" si="0"/>
        <v/>
      </c>
      <c r="F12" s="46"/>
      <c r="G12" s="46"/>
      <c r="H12" s="32" t="str">
        <f t="shared" ref="H12:H26" si="19">IF(AND(F12 = "", G12= ""), "", AVERAGEIF(F12:G12,"&lt;&gt;0"))</f>
        <v/>
      </c>
      <c r="I12" s="47"/>
      <c r="J12" s="47"/>
      <c r="K12" s="32" t="str">
        <f t="shared" si="2"/>
        <v/>
      </c>
      <c r="L12" s="48">
        <v>7</v>
      </c>
      <c r="M12" s="48">
        <v>8</v>
      </c>
      <c r="N12" s="32">
        <f t="shared" si="3"/>
        <v>7.5</v>
      </c>
      <c r="O12" s="49"/>
      <c r="P12" s="49"/>
      <c r="Q12" s="32" t="str">
        <f t="shared" si="4"/>
        <v/>
      </c>
      <c r="R12" s="37"/>
      <c r="S12" s="38"/>
      <c r="T12" s="32" t="str">
        <f t="shared" si="5"/>
        <v/>
      </c>
      <c r="U12" s="44"/>
      <c r="V12" s="45"/>
      <c r="W12" s="32" t="str">
        <f t="shared" si="6"/>
        <v/>
      </c>
      <c r="X12" s="46"/>
      <c r="Y12" s="46"/>
      <c r="Z12" s="32" t="str">
        <f t="shared" si="7"/>
        <v/>
      </c>
      <c r="AA12" s="47"/>
      <c r="AB12" s="47"/>
      <c r="AC12" s="32" t="str">
        <f t="shared" si="8"/>
        <v/>
      </c>
      <c r="AD12" s="48"/>
      <c r="AE12" s="48"/>
      <c r="AF12" s="32" t="str">
        <f t="shared" si="9"/>
        <v/>
      </c>
      <c r="AG12" s="49"/>
      <c r="AH12" s="49"/>
      <c r="AI12" s="32" t="str">
        <f t="shared" si="10"/>
        <v/>
      </c>
      <c r="AJ12" s="37"/>
      <c r="AK12" s="38"/>
      <c r="AL12" s="32" t="str">
        <f t="shared" si="11"/>
        <v/>
      </c>
      <c r="AM12" s="30" t="str">
        <f t="shared" si="12"/>
        <v/>
      </c>
      <c r="AN12" s="33" t="str">
        <f t="shared" si="13"/>
        <v/>
      </c>
      <c r="AO12" s="34" t="str">
        <f t="shared" si="14"/>
        <v/>
      </c>
      <c r="AP12" s="35">
        <f t="shared" si="15"/>
        <v>7.5</v>
      </c>
      <c r="AQ12" s="36" t="str">
        <f t="shared" si="16"/>
        <v/>
      </c>
      <c r="AR12" s="37" t="str">
        <f t="shared" si="17"/>
        <v/>
      </c>
      <c r="AS12" s="39">
        <f t="shared" si="18"/>
        <v>75</v>
      </c>
      <c r="AT12" s="50"/>
      <c r="AU12" s="41">
        <f>COMENTÁRIOS!B7</f>
        <v>0</v>
      </c>
      <c r="AV12" s="42">
        <f>COMENTÁRIOS!C7</f>
        <v>0</v>
      </c>
    </row>
    <row r="13" spans="1:48" ht="12.75" customHeight="1">
      <c r="A13" s="28">
        <v>7</v>
      </c>
      <c r="B13" s="43"/>
      <c r="C13" s="44"/>
      <c r="D13" s="45"/>
      <c r="E13" s="32" t="str">
        <f t="shared" si="0"/>
        <v/>
      </c>
      <c r="F13" s="46"/>
      <c r="G13" s="46"/>
      <c r="H13" s="32" t="str">
        <f t="shared" si="19"/>
        <v/>
      </c>
      <c r="I13" s="47"/>
      <c r="J13" s="47"/>
      <c r="K13" s="32" t="str">
        <f t="shared" si="2"/>
        <v/>
      </c>
      <c r="L13" s="48">
        <v>7</v>
      </c>
      <c r="M13" s="48">
        <v>8</v>
      </c>
      <c r="N13" s="32">
        <f t="shared" si="3"/>
        <v>7.5</v>
      </c>
      <c r="O13" s="49"/>
      <c r="P13" s="49"/>
      <c r="Q13" s="32" t="str">
        <f t="shared" si="4"/>
        <v/>
      </c>
      <c r="R13" s="37"/>
      <c r="S13" s="38"/>
      <c r="T13" s="32" t="str">
        <f t="shared" si="5"/>
        <v/>
      </c>
      <c r="U13" s="44"/>
      <c r="V13" s="45"/>
      <c r="W13" s="32" t="str">
        <f t="shared" si="6"/>
        <v/>
      </c>
      <c r="X13" s="46"/>
      <c r="Y13" s="46"/>
      <c r="Z13" s="32" t="str">
        <f t="shared" si="7"/>
        <v/>
      </c>
      <c r="AA13" s="47"/>
      <c r="AB13" s="47"/>
      <c r="AC13" s="32" t="str">
        <f t="shared" si="8"/>
        <v/>
      </c>
      <c r="AD13" s="48"/>
      <c r="AE13" s="48"/>
      <c r="AF13" s="32" t="str">
        <f t="shared" si="9"/>
        <v/>
      </c>
      <c r="AG13" s="49"/>
      <c r="AH13" s="49"/>
      <c r="AI13" s="32" t="str">
        <f t="shared" si="10"/>
        <v/>
      </c>
      <c r="AJ13" s="37"/>
      <c r="AK13" s="38"/>
      <c r="AL13" s="32" t="str">
        <f t="shared" si="11"/>
        <v/>
      </c>
      <c r="AM13" s="30" t="str">
        <f t="shared" si="12"/>
        <v/>
      </c>
      <c r="AN13" s="33" t="str">
        <f t="shared" si="13"/>
        <v/>
      </c>
      <c r="AO13" s="34" t="str">
        <f t="shared" si="14"/>
        <v/>
      </c>
      <c r="AP13" s="35">
        <f t="shared" si="15"/>
        <v>7.5</v>
      </c>
      <c r="AQ13" s="36" t="str">
        <f t="shared" si="16"/>
        <v/>
      </c>
      <c r="AR13" s="37" t="str">
        <f t="shared" si="17"/>
        <v/>
      </c>
      <c r="AS13" s="39">
        <f t="shared" si="18"/>
        <v>75</v>
      </c>
      <c r="AT13" s="50"/>
      <c r="AU13" s="41">
        <f>COMENTÁRIOS!B8</f>
        <v>0</v>
      </c>
      <c r="AV13" s="42">
        <f>COMENTÁRIOS!C8</f>
        <v>0</v>
      </c>
    </row>
    <row r="14" spans="1:48" ht="12.75" customHeight="1">
      <c r="A14" s="28">
        <v>8</v>
      </c>
      <c r="B14" s="43"/>
      <c r="C14" s="44"/>
      <c r="D14" s="45"/>
      <c r="E14" s="32" t="str">
        <f t="shared" si="0"/>
        <v/>
      </c>
      <c r="F14" s="46"/>
      <c r="G14" s="46"/>
      <c r="H14" s="32" t="str">
        <f t="shared" si="19"/>
        <v/>
      </c>
      <c r="I14" s="47"/>
      <c r="J14" s="47"/>
      <c r="K14" s="32" t="str">
        <f t="shared" si="2"/>
        <v/>
      </c>
      <c r="L14" s="48">
        <v>7</v>
      </c>
      <c r="M14" s="48">
        <v>8</v>
      </c>
      <c r="N14" s="32">
        <f t="shared" si="3"/>
        <v>7.5</v>
      </c>
      <c r="O14" s="49"/>
      <c r="P14" s="49"/>
      <c r="Q14" s="32" t="str">
        <f t="shared" si="4"/>
        <v/>
      </c>
      <c r="R14" s="37"/>
      <c r="S14" s="38"/>
      <c r="T14" s="32" t="str">
        <f t="shared" si="5"/>
        <v/>
      </c>
      <c r="U14" s="44"/>
      <c r="V14" s="45"/>
      <c r="W14" s="32" t="str">
        <f t="shared" si="6"/>
        <v/>
      </c>
      <c r="X14" s="46"/>
      <c r="Y14" s="46"/>
      <c r="Z14" s="32" t="str">
        <f t="shared" si="7"/>
        <v/>
      </c>
      <c r="AA14" s="47"/>
      <c r="AB14" s="47"/>
      <c r="AC14" s="32" t="str">
        <f t="shared" si="8"/>
        <v/>
      </c>
      <c r="AD14" s="48"/>
      <c r="AE14" s="48"/>
      <c r="AF14" s="32" t="str">
        <f t="shared" si="9"/>
        <v/>
      </c>
      <c r="AG14" s="49"/>
      <c r="AH14" s="49"/>
      <c r="AI14" s="32" t="str">
        <f t="shared" si="10"/>
        <v/>
      </c>
      <c r="AJ14" s="37"/>
      <c r="AK14" s="38"/>
      <c r="AL14" s="32" t="str">
        <f t="shared" si="11"/>
        <v/>
      </c>
      <c r="AM14" s="30" t="str">
        <f t="shared" si="12"/>
        <v/>
      </c>
      <c r="AN14" s="33" t="str">
        <f t="shared" si="13"/>
        <v/>
      </c>
      <c r="AO14" s="34" t="str">
        <f t="shared" si="14"/>
        <v/>
      </c>
      <c r="AP14" s="35">
        <f t="shared" si="15"/>
        <v>7.5</v>
      </c>
      <c r="AQ14" s="36" t="str">
        <f t="shared" si="16"/>
        <v/>
      </c>
      <c r="AR14" s="37" t="str">
        <f t="shared" si="17"/>
        <v/>
      </c>
      <c r="AS14" s="39">
        <f t="shared" si="18"/>
        <v>75</v>
      </c>
      <c r="AT14" s="50"/>
      <c r="AU14" s="41">
        <f>COMENTÁRIOS!B9</f>
        <v>0</v>
      </c>
      <c r="AV14" s="42">
        <f>COMENTÁRIOS!C9</f>
        <v>0</v>
      </c>
    </row>
    <row r="15" spans="1:48" ht="12.75" customHeight="1">
      <c r="A15" s="28">
        <v>9</v>
      </c>
      <c r="B15" s="43"/>
      <c r="C15" s="44"/>
      <c r="D15" s="45"/>
      <c r="E15" s="32" t="str">
        <f t="shared" si="0"/>
        <v/>
      </c>
      <c r="F15" s="46"/>
      <c r="G15" s="46"/>
      <c r="H15" s="32" t="str">
        <f t="shared" si="19"/>
        <v/>
      </c>
      <c r="I15" s="47"/>
      <c r="J15" s="47"/>
      <c r="K15" s="32" t="str">
        <f t="shared" si="2"/>
        <v/>
      </c>
      <c r="L15" s="48">
        <v>7</v>
      </c>
      <c r="M15" s="48">
        <v>8</v>
      </c>
      <c r="N15" s="32">
        <f t="shared" si="3"/>
        <v>7.5</v>
      </c>
      <c r="O15" s="49"/>
      <c r="P15" s="49"/>
      <c r="Q15" s="32" t="str">
        <f t="shared" si="4"/>
        <v/>
      </c>
      <c r="R15" s="37"/>
      <c r="S15" s="38"/>
      <c r="T15" s="32" t="str">
        <f t="shared" si="5"/>
        <v/>
      </c>
      <c r="U15" s="44"/>
      <c r="V15" s="45"/>
      <c r="W15" s="32" t="str">
        <f t="shared" si="6"/>
        <v/>
      </c>
      <c r="X15" s="46"/>
      <c r="Y15" s="46"/>
      <c r="Z15" s="32" t="str">
        <f t="shared" si="7"/>
        <v/>
      </c>
      <c r="AA15" s="47"/>
      <c r="AB15" s="47"/>
      <c r="AC15" s="32" t="str">
        <f t="shared" si="8"/>
        <v/>
      </c>
      <c r="AD15" s="48"/>
      <c r="AE15" s="48"/>
      <c r="AF15" s="32" t="str">
        <f t="shared" si="9"/>
        <v/>
      </c>
      <c r="AG15" s="49"/>
      <c r="AH15" s="49"/>
      <c r="AI15" s="32" t="str">
        <f t="shared" si="10"/>
        <v/>
      </c>
      <c r="AJ15" s="37"/>
      <c r="AK15" s="38"/>
      <c r="AL15" s="32" t="str">
        <f t="shared" si="11"/>
        <v/>
      </c>
      <c r="AM15" s="30" t="str">
        <f t="shared" si="12"/>
        <v/>
      </c>
      <c r="AN15" s="33" t="str">
        <f t="shared" si="13"/>
        <v/>
      </c>
      <c r="AO15" s="34" t="str">
        <f t="shared" si="14"/>
        <v/>
      </c>
      <c r="AP15" s="35">
        <f t="shared" si="15"/>
        <v>7.5</v>
      </c>
      <c r="AQ15" s="36" t="str">
        <f t="shared" si="16"/>
        <v/>
      </c>
      <c r="AR15" s="37" t="str">
        <f t="shared" si="17"/>
        <v/>
      </c>
      <c r="AS15" s="39">
        <f t="shared" si="18"/>
        <v>75</v>
      </c>
      <c r="AT15" s="50"/>
      <c r="AU15" s="41">
        <f>COMENTÁRIOS!B10</f>
        <v>0</v>
      </c>
      <c r="AV15" s="42">
        <f>COMENTÁRIOS!C10</f>
        <v>0</v>
      </c>
    </row>
    <row r="16" spans="1:48" ht="12.75" customHeight="1">
      <c r="A16" s="28">
        <v>10</v>
      </c>
      <c r="B16" s="43"/>
      <c r="C16" s="44"/>
      <c r="D16" s="45"/>
      <c r="E16" s="32" t="str">
        <f t="shared" si="0"/>
        <v/>
      </c>
      <c r="F16" s="46"/>
      <c r="G16" s="46"/>
      <c r="H16" s="32" t="str">
        <f t="shared" si="19"/>
        <v/>
      </c>
      <c r="I16" s="47"/>
      <c r="J16" s="47"/>
      <c r="K16" s="32" t="str">
        <f t="shared" si="2"/>
        <v/>
      </c>
      <c r="L16" s="48">
        <v>7</v>
      </c>
      <c r="M16" s="48">
        <v>8</v>
      </c>
      <c r="N16" s="32">
        <f t="shared" si="3"/>
        <v>7.5</v>
      </c>
      <c r="O16" s="49"/>
      <c r="P16" s="49"/>
      <c r="Q16" s="32" t="str">
        <f t="shared" si="4"/>
        <v/>
      </c>
      <c r="R16" s="37"/>
      <c r="S16" s="38"/>
      <c r="T16" s="32" t="str">
        <f t="shared" si="5"/>
        <v/>
      </c>
      <c r="U16" s="44"/>
      <c r="V16" s="45"/>
      <c r="W16" s="32" t="str">
        <f t="shared" si="6"/>
        <v/>
      </c>
      <c r="X16" s="46"/>
      <c r="Y16" s="46"/>
      <c r="Z16" s="32" t="str">
        <f t="shared" si="7"/>
        <v/>
      </c>
      <c r="AA16" s="47"/>
      <c r="AB16" s="47"/>
      <c r="AC16" s="32" t="str">
        <f t="shared" si="8"/>
        <v/>
      </c>
      <c r="AD16" s="48"/>
      <c r="AE16" s="48"/>
      <c r="AF16" s="32" t="str">
        <f t="shared" si="9"/>
        <v/>
      </c>
      <c r="AG16" s="49"/>
      <c r="AH16" s="49"/>
      <c r="AI16" s="32" t="str">
        <f t="shared" si="10"/>
        <v/>
      </c>
      <c r="AJ16" s="37"/>
      <c r="AK16" s="38"/>
      <c r="AL16" s="32" t="str">
        <f t="shared" si="11"/>
        <v/>
      </c>
      <c r="AM16" s="30" t="str">
        <f t="shared" si="12"/>
        <v/>
      </c>
      <c r="AN16" s="33" t="str">
        <f t="shared" si="13"/>
        <v/>
      </c>
      <c r="AO16" s="34" t="str">
        <f t="shared" si="14"/>
        <v/>
      </c>
      <c r="AP16" s="35">
        <f t="shared" si="15"/>
        <v>7.5</v>
      </c>
      <c r="AQ16" s="36" t="str">
        <f t="shared" si="16"/>
        <v/>
      </c>
      <c r="AR16" s="37" t="str">
        <f t="shared" si="17"/>
        <v/>
      </c>
      <c r="AS16" s="39">
        <f t="shared" si="18"/>
        <v>75</v>
      </c>
      <c r="AT16" s="50"/>
      <c r="AU16" s="41">
        <f>COMENTÁRIOS!B11</f>
        <v>0</v>
      </c>
      <c r="AV16" s="42">
        <f>COMENTÁRIOS!C11</f>
        <v>0</v>
      </c>
    </row>
    <row r="17" spans="1:48" ht="12.75" customHeight="1">
      <c r="A17" s="28">
        <v>11</v>
      </c>
      <c r="B17" s="43"/>
      <c r="C17" s="44"/>
      <c r="D17" s="45"/>
      <c r="E17" s="32" t="str">
        <f t="shared" si="0"/>
        <v/>
      </c>
      <c r="F17" s="46"/>
      <c r="G17" s="46"/>
      <c r="H17" s="32" t="str">
        <f t="shared" si="19"/>
        <v/>
      </c>
      <c r="I17" s="47"/>
      <c r="J17" s="47"/>
      <c r="K17" s="32" t="str">
        <f t="shared" si="2"/>
        <v/>
      </c>
      <c r="L17" s="48">
        <v>7</v>
      </c>
      <c r="M17" s="48">
        <v>8</v>
      </c>
      <c r="N17" s="32">
        <f t="shared" si="3"/>
        <v>7.5</v>
      </c>
      <c r="O17" s="49"/>
      <c r="P17" s="49"/>
      <c r="Q17" s="32" t="str">
        <f t="shared" si="4"/>
        <v/>
      </c>
      <c r="R17" s="37"/>
      <c r="S17" s="38"/>
      <c r="T17" s="32" t="str">
        <f t="shared" si="5"/>
        <v/>
      </c>
      <c r="U17" s="44"/>
      <c r="V17" s="45"/>
      <c r="W17" s="32" t="str">
        <f t="shared" si="6"/>
        <v/>
      </c>
      <c r="X17" s="46"/>
      <c r="Y17" s="46"/>
      <c r="Z17" s="32" t="str">
        <f t="shared" si="7"/>
        <v/>
      </c>
      <c r="AA17" s="47"/>
      <c r="AB17" s="47"/>
      <c r="AC17" s="32" t="str">
        <f t="shared" si="8"/>
        <v/>
      </c>
      <c r="AD17" s="48"/>
      <c r="AE17" s="48"/>
      <c r="AF17" s="32" t="str">
        <f t="shared" si="9"/>
        <v/>
      </c>
      <c r="AG17" s="49"/>
      <c r="AH17" s="49"/>
      <c r="AI17" s="32" t="str">
        <f t="shared" si="10"/>
        <v/>
      </c>
      <c r="AJ17" s="37"/>
      <c r="AK17" s="38"/>
      <c r="AL17" s="32" t="str">
        <f t="shared" si="11"/>
        <v/>
      </c>
      <c r="AM17" s="30" t="str">
        <f t="shared" si="12"/>
        <v/>
      </c>
      <c r="AN17" s="33" t="str">
        <f t="shared" si="13"/>
        <v/>
      </c>
      <c r="AO17" s="34" t="str">
        <f t="shared" si="14"/>
        <v/>
      </c>
      <c r="AP17" s="35">
        <f t="shared" si="15"/>
        <v>7.5</v>
      </c>
      <c r="AQ17" s="36" t="str">
        <f t="shared" si="16"/>
        <v/>
      </c>
      <c r="AR17" s="37" t="str">
        <f t="shared" si="17"/>
        <v/>
      </c>
      <c r="AS17" s="39">
        <f t="shared" si="18"/>
        <v>75</v>
      </c>
      <c r="AT17" s="50"/>
      <c r="AU17" s="41">
        <f>COMENTÁRIOS!B12</f>
        <v>0</v>
      </c>
      <c r="AV17" s="42">
        <f>COMENTÁRIOS!C12</f>
        <v>0</v>
      </c>
    </row>
    <row r="18" spans="1:48" ht="12.75" customHeight="1">
      <c r="A18" s="28">
        <v>12</v>
      </c>
      <c r="B18" s="43"/>
      <c r="C18" s="44"/>
      <c r="D18" s="45"/>
      <c r="E18" s="32" t="str">
        <f t="shared" si="0"/>
        <v/>
      </c>
      <c r="F18" s="46"/>
      <c r="G18" s="46"/>
      <c r="H18" s="32" t="str">
        <f t="shared" si="19"/>
        <v/>
      </c>
      <c r="I18" s="47"/>
      <c r="J18" s="47"/>
      <c r="K18" s="32" t="str">
        <f t="shared" si="2"/>
        <v/>
      </c>
      <c r="L18" s="48">
        <v>7</v>
      </c>
      <c r="M18" s="48">
        <v>8</v>
      </c>
      <c r="N18" s="32">
        <f t="shared" si="3"/>
        <v>7.5</v>
      </c>
      <c r="O18" s="49"/>
      <c r="P18" s="49"/>
      <c r="Q18" s="32" t="str">
        <f t="shared" si="4"/>
        <v/>
      </c>
      <c r="R18" s="37"/>
      <c r="S18" s="38"/>
      <c r="T18" s="32" t="str">
        <f t="shared" si="5"/>
        <v/>
      </c>
      <c r="U18" s="44"/>
      <c r="V18" s="45"/>
      <c r="W18" s="32" t="str">
        <f t="shared" si="6"/>
        <v/>
      </c>
      <c r="X18" s="46"/>
      <c r="Y18" s="46"/>
      <c r="Z18" s="32" t="str">
        <f t="shared" si="7"/>
        <v/>
      </c>
      <c r="AA18" s="47"/>
      <c r="AB18" s="47"/>
      <c r="AC18" s="32" t="str">
        <f t="shared" si="8"/>
        <v/>
      </c>
      <c r="AD18" s="48"/>
      <c r="AE18" s="48"/>
      <c r="AF18" s="32" t="str">
        <f t="shared" si="9"/>
        <v/>
      </c>
      <c r="AG18" s="49"/>
      <c r="AH18" s="49"/>
      <c r="AI18" s="32" t="str">
        <f t="shared" si="10"/>
        <v/>
      </c>
      <c r="AJ18" s="37"/>
      <c r="AK18" s="38"/>
      <c r="AL18" s="32" t="str">
        <f t="shared" si="11"/>
        <v/>
      </c>
      <c r="AM18" s="30" t="str">
        <f t="shared" si="12"/>
        <v/>
      </c>
      <c r="AN18" s="33" t="str">
        <f t="shared" si="13"/>
        <v/>
      </c>
      <c r="AO18" s="34" t="str">
        <f t="shared" si="14"/>
        <v/>
      </c>
      <c r="AP18" s="35">
        <f t="shared" si="15"/>
        <v>7.5</v>
      </c>
      <c r="AQ18" s="36" t="str">
        <f t="shared" si="16"/>
        <v/>
      </c>
      <c r="AR18" s="37" t="str">
        <f t="shared" si="17"/>
        <v/>
      </c>
      <c r="AS18" s="39">
        <f t="shared" si="18"/>
        <v>75</v>
      </c>
      <c r="AT18" s="50"/>
      <c r="AU18" s="41">
        <f>COMENTÁRIOS!B13</f>
        <v>0</v>
      </c>
      <c r="AV18" s="42">
        <f>COMENTÁRIOS!C13</f>
        <v>0</v>
      </c>
    </row>
    <row r="19" spans="1:48" ht="12.75" customHeight="1">
      <c r="A19" s="28">
        <v>13</v>
      </c>
      <c r="B19" s="43"/>
      <c r="C19" s="44"/>
      <c r="D19" s="45"/>
      <c r="E19" s="32" t="str">
        <f t="shared" si="0"/>
        <v/>
      </c>
      <c r="F19" s="46"/>
      <c r="G19" s="46"/>
      <c r="H19" s="32" t="str">
        <f t="shared" si="19"/>
        <v/>
      </c>
      <c r="I19" s="47"/>
      <c r="J19" s="47"/>
      <c r="K19" s="32" t="str">
        <f t="shared" si="2"/>
        <v/>
      </c>
      <c r="L19" s="48">
        <v>7</v>
      </c>
      <c r="M19" s="48">
        <v>8</v>
      </c>
      <c r="N19" s="32">
        <f t="shared" si="3"/>
        <v>7.5</v>
      </c>
      <c r="O19" s="49"/>
      <c r="P19" s="49"/>
      <c r="Q19" s="32" t="str">
        <f t="shared" si="4"/>
        <v/>
      </c>
      <c r="R19" s="37"/>
      <c r="S19" s="38"/>
      <c r="T19" s="32" t="str">
        <f t="shared" si="5"/>
        <v/>
      </c>
      <c r="U19" s="44"/>
      <c r="V19" s="45"/>
      <c r="W19" s="32" t="str">
        <f t="shared" si="6"/>
        <v/>
      </c>
      <c r="X19" s="46"/>
      <c r="Y19" s="46"/>
      <c r="Z19" s="32" t="str">
        <f t="shared" si="7"/>
        <v/>
      </c>
      <c r="AA19" s="47"/>
      <c r="AB19" s="47"/>
      <c r="AC19" s="32" t="str">
        <f t="shared" si="8"/>
        <v/>
      </c>
      <c r="AD19" s="48"/>
      <c r="AE19" s="48"/>
      <c r="AF19" s="32" t="str">
        <f t="shared" si="9"/>
        <v/>
      </c>
      <c r="AG19" s="49"/>
      <c r="AH19" s="49"/>
      <c r="AI19" s="32" t="str">
        <f t="shared" si="10"/>
        <v/>
      </c>
      <c r="AJ19" s="37"/>
      <c r="AK19" s="38"/>
      <c r="AL19" s="32" t="str">
        <f t="shared" si="11"/>
        <v/>
      </c>
      <c r="AM19" s="30" t="str">
        <f t="shared" si="12"/>
        <v/>
      </c>
      <c r="AN19" s="33" t="str">
        <f t="shared" si="13"/>
        <v/>
      </c>
      <c r="AO19" s="34" t="str">
        <f t="shared" si="14"/>
        <v/>
      </c>
      <c r="AP19" s="35">
        <f t="shared" si="15"/>
        <v>7.5</v>
      </c>
      <c r="AQ19" s="36" t="str">
        <f t="shared" si="16"/>
        <v/>
      </c>
      <c r="AR19" s="37" t="str">
        <f t="shared" si="17"/>
        <v/>
      </c>
      <c r="AS19" s="39">
        <f t="shared" si="18"/>
        <v>75</v>
      </c>
      <c r="AT19" s="50"/>
      <c r="AU19" s="41">
        <f>COMENTÁRIOS!B14</f>
        <v>0</v>
      </c>
      <c r="AV19" s="42">
        <f>COMENTÁRIOS!C14</f>
        <v>0</v>
      </c>
    </row>
    <row r="20" spans="1:48" ht="12.75" customHeight="1">
      <c r="A20" s="28">
        <v>14</v>
      </c>
      <c r="B20" s="43"/>
      <c r="C20" s="44"/>
      <c r="D20" s="45"/>
      <c r="E20" s="32" t="str">
        <f t="shared" si="0"/>
        <v/>
      </c>
      <c r="F20" s="46"/>
      <c r="G20" s="46"/>
      <c r="H20" s="32" t="str">
        <f t="shared" si="19"/>
        <v/>
      </c>
      <c r="I20" s="47"/>
      <c r="J20" s="47"/>
      <c r="K20" s="32" t="str">
        <f t="shared" si="2"/>
        <v/>
      </c>
      <c r="L20" s="48">
        <v>7</v>
      </c>
      <c r="M20" s="48">
        <v>8</v>
      </c>
      <c r="N20" s="32">
        <f t="shared" si="3"/>
        <v>7.5</v>
      </c>
      <c r="O20" s="49"/>
      <c r="P20" s="49"/>
      <c r="Q20" s="32" t="str">
        <f t="shared" si="4"/>
        <v/>
      </c>
      <c r="R20" s="37"/>
      <c r="S20" s="38"/>
      <c r="T20" s="32" t="str">
        <f t="shared" si="5"/>
        <v/>
      </c>
      <c r="U20" s="44"/>
      <c r="V20" s="45"/>
      <c r="W20" s="32" t="str">
        <f t="shared" si="6"/>
        <v/>
      </c>
      <c r="X20" s="46"/>
      <c r="Y20" s="46"/>
      <c r="Z20" s="32" t="str">
        <f t="shared" si="7"/>
        <v/>
      </c>
      <c r="AA20" s="47"/>
      <c r="AB20" s="47"/>
      <c r="AC20" s="32" t="str">
        <f t="shared" si="8"/>
        <v/>
      </c>
      <c r="AD20" s="48"/>
      <c r="AE20" s="48"/>
      <c r="AF20" s="32" t="str">
        <f t="shared" si="9"/>
        <v/>
      </c>
      <c r="AG20" s="49"/>
      <c r="AH20" s="49"/>
      <c r="AI20" s="32" t="str">
        <f t="shared" si="10"/>
        <v/>
      </c>
      <c r="AJ20" s="37"/>
      <c r="AK20" s="38"/>
      <c r="AL20" s="32" t="str">
        <f t="shared" si="11"/>
        <v/>
      </c>
      <c r="AM20" s="30" t="str">
        <f t="shared" si="12"/>
        <v/>
      </c>
      <c r="AN20" s="33" t="str">
        <f t="shared" si="13"/>
        <v/>
      </c>
      <c r="AO20" s="34" t="str">
        <f t="shared" si="14"/>
        <v/>
      </c>
      <c r="AP20" s="35">
        <f t="shared" si="15"/>
        <v>7.5</v>
      </c>
      <c r="AQ20" s="36" t="str">
        <f t="shared" si="16"/>
        <v/>
      </c>
      <c r="AR20" s="37" t="str">
        <f t="shared" si="17"/>
        <v/>
      </c>
      <c r="AS20" s="39">
        <f t="shared" si="18"/>
        <v>75</v>
      </c>
      <c r="AT20" s="50"/>
      <c r="AU20" s="41">
        <f>COMENTÁRIOS!B15</f>
        <v>0</v>
      </c>
      <c r="AV20" s="42">
        <f>COMENTÁRIOS!C15</f>
        <v>0</v>
      </c>
    </row>
    <row r="21" spans="1:48" ht="12.75" customHeight="1">
      <c r="A21" s="28">
        <v>15</v>
      </c>
      <c r="B21" s="43"/>
      <c r="C21" s="44"/>
      <c r="D21" s="45"/>
      <c r="E21" s="32" t="str">
        <f t="shared" si="0"/>
        <v/>
      </c>
      <c r="F21" s="46"/>
      <c r="G21" s="46"/>
      <c r="H21" s="32" t="str">
        <f t="shared" si="19"/>
        <v/>
      </c>
      <c r="I21" s="47"/>
      <c r="J21" s="47"/>
      <c r="K21" s="32" t="str">
        <f t="shared" si="2"/>
        <v/>
      </c>
      <c r="L21" s="48">
        <v>7</v>
      </c>
      <c r="M21" s="48">
        <v>8</v>
      </c>
      <c r="N21" s="32">
        <f t="shared" si="3"/>
        <v>7.5</v>
      </c>
      <c r="O21" s="49"/>
      <c r="P21" s="49"/>
      <c r="Q21" s="32" t="str">
        <f t="shared" si="4"/>
        <v/>
      </c>
      <c r="R21" s="37"/>
      <c r="S21" s="38"/>
      <c r="T21" s="32" t="str">
        <f t="shared" si="5"/>
        <v/>
      </c>
      <c r="U21" s="44"/>
      <c r="V21" s="45"/>
      <c r="W21" s="32" t="str">
        <f t="shared" si="6"/>
        <v/>
      </c>
      <c r="X21" s="46"/>
      <c r="Y21" s="46"/>
      <c r="Z21" s="32" t="str">
        <f t="shared" si="7"/>
        <v/>
      </c>
      <c r="AA21" s="47"/>
      <c r="AB21" s="47"/>
      <c r="AC21" s="32" t="str">
        <f t="shared" si="8"/>
        <v/>
      </c>
      <c r="AD21" s="48"/>
      <c r="AE21" s="48"/>
      <c r="AF21" s="32" t="str">
        <f t="shared" si="9"/>
        <v/>
      </c>
      <c r="AG21" s="49"/>
      <c r="AH21" s="49"/>
      <c r="AI21" s="32" t="str">
        <f t="shared" si="10"/>
        <v/>
      </c>
      <c r="AJ21" s="37"/>
      <c r="AK21" s="38"/>
      <c r="AL21" s="32" t="str">
        <f t="shared" si="11"/>
        <v/>
      </c>
      <c r="AM21" s="30" t="str">
        <f t="shared" si="12"/>
        <v/>
      </c>
      <c r="AN21" s="33" t="str">
        <f t="shared" si="13"/>
        <v/>
      </c>
      <c r="AO21" s="34" t="str">
        <f t="shared" si="14"/>
        <v/>
      </c>
      <c r="AP21" s="35">
        <f t="shared" si="15"/>
        <v>7.5</v>
      </c>
      <c r="AQ21" s="36" t="str">
        <f t="shared" si="16"/>
        <v/>
      </c>
      <c r="AR21" s="37" t="str">
        <f t="shared" si="17"/>
        <v/>
      </c>
      <c r="AS21" s="39">
        <f t="shared" si="18"/>
        <v>75</v>
      </c>
      <c r="AT21" s="50"/>
      <c r="AU21" s="41">
        <f>COMENTÁRIOS!B16</f>
        <v>0</v>
      </c>
      <c r="AV21" s="42">
        <f>COMENTÁRIOS!C16</f>
        <v>0</v>
      </c>
    </row>
    <row r="22" spans="1:48" ht="12.75" customHeight="1">
      <c r="A22" s="28">
        <v>16</v>
      </c>
      <c r="B22" s="43"/>
      <c r="C22" s="44"/>
      <c r="D22" s="45"/>
      <c r="E22" s="32" t="str">
        <f t="shared" si="0"/>
        <v/>
      </c>
      <c r="F22" s="46"/>
      <c r="G22" s="46"/>
      <c r="H22" s="32" t="str">
        <f t="shared" si="19"/>
        <v/>
      </c>
      <c r="I22" s="47"/>
      <c r="J22" s="47"/>
      <c r="K22" s="32" t="str">
        <f t="shared" si="2"/>
        <v/>
      </c>
      <c r="L22" s="48">
        <v>7</v>
      </c>
      <c r="M22" s="48">
        <v>8</v>
      </c>
      <c r="N22" s="32">
        <f t="shared" si="3"/>
        <v>7.5</v>
      </c>
      <c r="O22" s="49"/>
      <c r="P22" s="49"/>
      <c r="Q22" s="32" t="str">
        <f t="shared" si="4"/>
        <v/>
      </c>
      <c r="R22" s="37"/>
      <c r="S22" s="38"/>
      <c r="T22" s="32" t="str">
        <f t="shared" si="5"/>
        <v/>
      </c>
      <c r="U22" s="44"/>
      <c r="V22" s="45"/>
      <c r="W22" s="32" t="str">
        <f t="shared" si="6"/>
        <v/>
      </c>
      <c r="X22" s="46"/>
      <c r="Y22" s="46"/>
      <c r="Z22" s="32" t="str">
        <f t="shared" si="7"/>
        <v/>
      </c>
      <c r="AA22" s="47"/>
      <c r="AB22" s="47"/>
      <c r="AC22" s="32" t="str">
        <f t="shared" si="8"/>
        <v/>
      </c>
      <c r="AD22" s="48"/>
      <c r="AE22" s="48"/>
      <c r="AF22" s="32" t="str">
        <f t="shared" si="9"/>
        <v/>
      </c>
      <c r="AG22" s="49"/>
      <c r="AH22" s="49"/>
      <c r="AI22" s="32" t="str">
        <f t="shared" si="10"/>
        <v/>
      </c>
      <c r="AJ22" s="37"/>
      <c r="AK22" s="38"/>
      <c r="AL22" s="32" t="str">
        <f t="shared" si="11"/>
        <v/>
      </c>
      <c r="AM22" s="30" t="str">
        <f t="shared" si="12"/>
        <v/>
      </c>
      <c r="AN22" s="33" t="str">
        <f t="shared" si="13"/>
        <v/>
      </c>
      <c r="AO22" s="34" t="str">
        <f t="shared" si="14"/>
        <v/>
      </c>
      <c r="AP22" s="35">
        <f t="shared" si="15"/>
        <v>7.5</v>
      </c>
      <c r="AQ22" s="36" t="str">
        <f t="shared" si="16"/>
        <v/>
      </c>
      <c r="AR22" s="37" t="str">
        <f t="shared" si="17"/>
        <v/>
      </c>
      <c r="AS22" s="39">
        <f t="shared" si="18"/>
        <v>75</v>
      </c>
      <c r="AT22" s="50"/>
      <c r="AU22" s="41">
        <f>COMENTÁRIOS!B17</f>
        <v>0</v>
      </c>
      <c r="AV22" s="42">
        <f>COMENTÁRIOS!C17</f>
        <v>0</v>
      </c>
    </row>
    <row r="23" spans="1:48" ht="12.75" customHeight="1">
      <c r="A23" s="28">
        <v>17</v>
      </c>
      <c r="B23" s="43"/>
      <c r="C23" s="44"/>
      <c r="D23" s="45"/>
      <c r="E23" s="32" t="str">
        <f t="shared" si="0"/>
        <v/>
      </c>
      <c r="F23" s="46"/>
      <c r="G23" s="46"/>
      <c r="H23" s="32" t="str">
        <f t="shared" si="19"/>
        <v/>
      </c>
      <c r="I23" s="47"/>
      <c r="J23" s="47"/>
      <c r="K23" s="32" t="str">
        <f t="shared" si="2"/>
        <v/>
      </c>
      <c r="L23" s="48">
        <v>7</v>
      </c>
      <c r="M23" s="48">
        <v>8</v>
      </c>
      <c r="N23" s="32">
        <f t="shared" si="3"/>
        <v>7.5</v>
      </c>
      <c r="O23" s="49"/>
      <c r="P23" s="49"/>
      <c r="Q23" s="32" t="str">
        <f t="shared" si="4"/>
        <v/>
      </c>
      <c r="R23" s="37"/>
      <c r="S23" s="38"/>
      <c r="T23" s="32" t="str">
        <f t="shared" si="5"/>
        <v/>
      </c>
      <c r="U23" s="44"/>
      <c r="V23" s="45"/>
      <c r="W23" s="32" t="str">
        <f t="shared" si="6"/>
        <v/>
      </c>
      <c r="X23" s="46"/>
      <c r="Y23" s="46"/>
      <c r="Z23" s="32" t="str">
        <f t="shared" si="7"/>
        <v/>
      </c>
      <c r="AA23" s="47"/>
      <c r="AB23" s="47"/>
      <c r="AC23" s="32" t="str">
        <f t="shared" si="8"/>
        <v/>
      </c>
      <c r="AD23" s="48"/>
      <c r="AE23" s="48"/>
      <c r="AF23" s="32" t="str">
        <f t="shared" si="9"/>
        <v/>
      </c>
      <c r="AG23" s="49"/>
      <c r="AH23" s="49"/>
      <c r="AI23" s="32" t="str">
        <f t="shared" si="10"/>
        <v/>
      </c>
      <c r="AJ23" s="37"/>
      <c r="AK23" s="38"/>
      <c r="AL23" s="32" t="str">
        <f t="shared" si="11"/>
        <v/>
      </c>
      <c r="AM23" s="30" t="str">
        <f t="shared" si="12"/>
        <v/>
      </c>
      <c r="AN23" s="33" t="str">
        <f t="shared" si="13"/>
        <v/>
      </c>
      <c r="AO23" s="34" t="str">
        <f t="shared" si="14"/>
        <v/>
      </c>
      <c r="AP23" s="35">
        <f t="shared" si="15"/>
        <v>7.5</v>
      </c>
      <c r="AQ23" s="36" t="str">
        <f t="shared" si="16"/>
        <v/>
      </c>
      <c r="AR23" s="37" t="str">
        <f t="shared" si="17"/>
        <v/>
      </c>
      <c r="AS23" s="39">
        <f t="shared" si="18"/>
        <v>75</v>
      </c>
      <c r="AT23" s="50"/>
      <c r="AU23" s="41">
        <f>COMENTÁRIOS!B18</f>
        <v>0</v>
      </c>
      <c r="AV23" s="42">
        <f>COMENTÁRIOS!C18</f>
        <v>0</v>
      </c>
    </row>
    <row r="24" spans="1:48" ht="12.75" customHeight="1">
      <c r="A24" s="28">
        <v>18</v>
      </c>
      <c r="B24" s="43"/>
      <c r="C24" s="44"/>
      <c r="D24" s="45"/>
      <c r="E24" s="32" t="str">
        <f t="shared" si="0"/>
        <v/>
      </c>
      <c r="F24" s="46"/>
      <c r="G24" s="46"/>
      <c r="H24" s="32" t="str">
        <f t="shared" si="19"/>
        <v/>
      </c>
      <c r="I24" s="47"/>
      <c r="J24" s="47"/>
      <c r="K24" s="32" t="str">
        <f t="shared" si="2"/>
        <v/>
      </c>
      <c r="L24" s="48">
        <v>7</v>
      </c>
      <c r="M24" s="48">
        <v>8</v>
      </c>
      <c r="N24" s="32">
        <f t="shared" si="3"/>
        <v>7.5</v>
      </c>
      <c r="O24" s="49"/>
      <c r="P24" s="49"/>
      <c r="Q24" s="32" t="str">
        <f t="shared" si="4"/>
        <v/>
      </c>
      <c r="R24" s="37"/>
      <c r="S24" s="38"/>
      <c r="T24" s="32" t="str">
        <f t="shared" si="5"/>
        <v/>
      </c>
      <c r="U24" s="44"/>
      <c r="V24" s="45"/>
      <c r="W24" s="32" t="str">
        <f t="shared" si="6"/>
        <v/>
      </c>
      <c r="X24" s="46"/>
      <c r="Y24" s="46"/>
      <c r="Z24" s="32" t="str">
        <f t="shared" si="7"/>
        <v/>
      </c>
      <c r="AA24" s="47"/>
      <c r="AB24" s="47"/>
      <c r="AC24" s="32" t="str">
        <f t="shared" si="8"/>
        <v/>
      </c>
      <c r="AD24" s="48"/>
      <c r="AE24" s="48"/>
      <c r="AF24" s="32" t="str">
        <f t="shared" si="9"/>
        <v/>
      </c>
      <c r="AG24" s="49"/>
      <c r="AH24" s="49"/>
      <c r="AI24" s="32" t="str">
        <f t="shared" si="10"/>
        <v/>
      </c>
      <c r="AJ24" s="37"/>
      <c r="AK24" s="38"/>
      <c r="AL24" s="32" t="str">
        <f t="shared" si="11"/>
        <v/>
      </c>
      <c r="AM24" s="30" t="str">
        <f t="shared" si="12"/>
        <v/>
      </c>
      <c r="AN24" s="33" t="str">
        <f t="shared" si="13"/>
        <v/>
      </c>
      <c r="AO24" s="34" t="str">
        <f t="shared" si="14"/>
        <v/>
      </c>
      <c r="AP24" s="35">
        <f t="shared" si="15"/>
        <v>7.5</v>
      </c>
      <c r="AQ24" s="36" t="str">
        <f t="shared" si="16"/>
        <v/>
      </c>
      <c r="AR24" s="37" t="str">
        <f t="shared" si="17"/>
        <v/>
      </c>
      <c r="AS24" s="39">
        <f t="shared" si="18"/>
        <v>75</v>
      </c>
      <c r="AT24" s="50"/>
      <c r="AU24" s="41">
        <f>COMENTÁRIOS!B19</f>
        <v>0</v>
      </c>
      <c r="AV24" s="42">
        <f>COMENTÁRIOS!C19</f>
        <v>0</v>
      </c>
    </row>
    <row r="25" spans="1:48" ht="12.75" customHeight="1">
      <c r="A25" s="28">
        <v>19</v>
      </c>
      <c r="B25" s="43"/>
      <c r="C25" s="44"/>
      <c r="D25" s="45"/>
      <c r="E25" s="32" t="str">
        <f t="shared" si="0"/>
        <v/>
      </c>
      <c r="F25" s="46"/>
      <c r="G25" s="46"/>
      <c r="H25" s="32" t="str">
        <f t="shared" si="19"/>
        <v/>
      </c>
      <c r="I25" s="47"/>
      <c r="J25" s="47"/>
      <c r="K25" s="32" t="str">
        <f t="shared" si="2"/>
        <v/>
      </c>
      <c r="L25" s="48">
        <v>7</v>
      </c>
      <c r="M25" s="48">
        <v>8</v>
      </c>
      <c r="N25" s="32">
        <f t="shared" si="3"/>
        <v>7.5</v>
      </c>
      <c r="O25" s="49"/>
      <c r="P25" s="49"/>
      <c r="Q25" s="32" t="str">
        <f t="shared" si="4"/>
        <v/>
      </c>
      <c r="R25" s="37"/>
      <c r="S25" s="38"/>
      <c r="T25" s="32" t="str">
        <f t="shared" si="5"/>
        <v/>
      </c>
      <c r="U25" s="44"/>
      <c r="V25" s="45"/>
      <c r="W25" s="32" t="str">
        <f t="shared" si="6"/>
        <v/>
      </c>
      <c r="X25" s="46"/>
      <c r="Y25" s="46"/>
      <c r="Z25" s="32" t="str">
        <f t="shared" si="7"/>
        <v/>
      </c>
      <c r="AA25" s="47"/>
      <c r="AB25" s="47"/>
      <c r="AC25" s="32" t="str">
        <f t="shared" si="8"/>
        <v/>
      </c>
      <c r="AD25" s="48"/>
      <c r="AE25" s="48"/>
      <c r="AF25" s="32" t="str">
        <f t="shared" si="9"/>
        <v/>
      </c>
      <c r="AG25" s="49"/>
      <c r="AH25" s="49"/>
      <c r="AI25" s="32" t="str">
        <f t="shared" si="10"/>
        <v/>
      </c>
      <c r="AJ25" s="37"/>
      <c r="AK25" s="38"/>
      <c r="AL25" s="32" t="str">
        <f t="shared" si="11"/>
        <v/>
      </c>
      <c r="AM25" s="30" t="str">
        <f t="shared" si="12"/>
        <v/>
      </c>
      <c r="AN25" s="33" t="str">
        <f t="shared" si="13"/>
        <v/>
      </c>
      <c r="AO25" s="34" t="str">
        <f t="shared" si="14"/>
        <v/>
      </c>
      <c r="AP25" s="35">
        <f t="shared" si="15"/>
        <v>7.5</v>
      </c>
      <c r="AQ25" s="36" t="str">
        <f t="shared" si="16"/>
        <v/>
      </c>
      <c r="AR25" s="37" t="str">
        <f t="shared" si="17"/>
        <v/>
      </c>
      <c r="AS25" s="39">
        <f t="shared" si="18"/>
        <v>75</v>
      </c>
      <c r="AT25" s="50"/>
      <c r="AU25" s="41">
        <f>COMENTÁRIOS!B20</f>
        <v>0</v>
      </c>
      <c r="AV25" s="42">
        <f>COMENTÁRIOS!C20</f>
        <v>0</v>
      </c>
    </row>
    <row r="26" spans="1:48" ht="12.75" customHeight="1">
      <c r="A26" s="51">
        <v>20</v>
      </c>
      <c r="B26" s="52"/>
      <c r="C26" s="53"/>
      <c r="D26" s="54"/>
      <c r="E26" s="55" t="str">
        <f t="shared" si="0"/>
        <v/>
      </c>
      <c r="F26" s="56"/>
      <c r="G26" s="56"/>
      <c r="H26" s="55" t="str">
        <f t="shared" si="19"/>
        <v/>
      </c>
      <c r="I26" s="57"/>
      <c r="J26" s="57"/>
      <c r="K26" s="55" t="str">
        <f t="shared" si="2"/>
        <v/>
      </c>
      <c r="L26" s="58">
        <v>7</v>
      </c>
      <c r="M26" s="58">
        <v>8</v>
      </c>
      <c r="N26" s="55">
        <f t="shared" si="3"/>
        <v>7.5</v>
      </c>
      <c r="O26" s="59"/>
      <c r="P26" s="59"/>
      <c r="Q26" s="55" t="str">
        <f t="shared" si="4"/>
        <v/>
      </c>
      <c r="R26" s="60"/>
      <c r="S26" s="61"/>
      <c r="T26" s="55" t="str">
        <f t="shared" si="5"/>
        <v/>
      </c>
      <c r="U26" s="53"/>
      <c r="V26" s="54"/>
      <c r="W26" s="55" t="str">
        <f t="shared" si="6"/>
        <v/>
      </c>
      <c r="X26" s="56"/>
      <c r="Y26" s="56"/>
      <c r="Z26" s="55" t="str">
        <f t="shared" si="7"/>
        <v/>
      </c>
      <c r="AA26" s="57"/>
      <c r="AB26" s="57"/>
      <c r="AC26" s="55" t="str">
        <f t="shared" si="8"/>
        <v/>
      </c>
      <c r="AD26" s="58"/>
      <c r="AE26" s="58"/>
      <c r="AF26" s="55" t="str">
        <f t="shared" si="9"/>
        <v/>
      </c>
      <c r="AG26" s="59"/>
      <c r="AH26" s="59"/>
      <c r="AI26" s="55" t="str">
        <f t="shared" si="10"/>
        <v/>
      </c>
      <c r="AJ26" s="60"/>
      <c r="AK26" s="61"/>
      <c r="AL26" s="55" t="str">
        <f t="shared" si="11"/>
        <v/>
      </c>
      <c r="AM26" s="53" t="str">
        <f t="shared" si="12"/>
        <v/>
      </c>
      <c r="AN26" s="56" t="str">
        <f t="shared" si="13"/>
        <v/>
      </c>
      <c r="AO26" s="57" t="str">
        <f t="shared" si="14"/>
        <v/>
      </c>
      <c r="AP26" s="58">
        <f t="shared" si="15"/>
        <v>7.5</v>
      </c>
      <c r="AQ26" s="59" t="str">
        <f t="shared" si="16"/>
        <v/>
      </c>
      <c r="AR26" s="60" t="str">
        <f t="shared" si="17"/>
        <v/>
      </c>
      <c r="AS26" s="62">
        <f t="shared" si="18"/>
        <v>75</v>
      </c>
      <c r="AT26" s="63"/>
      <c r="AU26" s="64">
        <f>COMENTÁRIOS!B21</f>
        <v>0</v>
      </c>
      <c r="AV26" s="65">
        <f>COMENTÁRIOS!C21</f>
        <v>0</v>
      </c>
    </row>
    <row r="27" spans="1:48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9"/>
      <c r="AN27" s="9"/>
      <c r="AO27" s="9"/>
      <c r="AP27" s="9"/>
      <c r="AQ27" s="9"/>
      <c r="AR27" s="9"/>
      <c r="AS27" s="10"/>
      <c r="AT27" s="8"/>
      <c r="AU27" s="12"/>
      <c r="AV27" s="12"/>
    </row>
    <row r="28" spans="1:48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9"/>
      <c r="AN28" s="9"/>
      <c r="AO28" s="9"/>
      <c r="AP28" s="9"/>
      <c r="AQ28" s="9"/>
      <c r="AR28" s="9"/>
      <c r="AS28" s="10"/>
      <c r="AT28" s="8"/>
      <c r="AU28" s="12"/>
      <c r="AV28" s="12"/>
    </row>
    <row r="29" spans="1:48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9"/>
      <c r="AN29" s="9"/>
      <c r="AO29" s="9"/>
      <c r="AP29" s="9"/>
      <c r="AQ29" s="9"/>
      <c r="AR29" s="9"/>
      <c r="AS29" s="10"/>
      <c r="AT29" s="8"/>
      <c r="AU29" s="13"/>
      <c r="AV29" s="13"/>
    </row>
    <row r="30" spans="1:48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9"/>
      <c r="AN30" s="9"/>
      <c r="AO30" s="9"/>
      <c r="AP30" s="9"/>
      <c r="AQ30" s="9"/>
      <c r="AR30" s="9"/>
      <c r="AS30" s="10"/>
      <c r="AT30" s="8"/>
      <c r="AU30" s="13"/>
      <c r="AV30" s="13"/>
    </row>
    <row r="31" spans="1:48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9"/>
      <c r="AN31" s="9"/>
      <c r="AO31" s="9"/>
      <c r="AP31" s="9"/>
      <c r="AQ31" s="9"/>
      <c r="AR31" s="9"/>
      <c r="AS31" s="10"/>
      <c r="AT31" s="8"/>
      <c r="AU31" s="13"/>
      <c r="AV31" s="13"/>
    </row>
    <row r="32" spans="1:48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9"/>
      <c r="AN32" s="9"/>
      <c r="AO32" s="9"/>
      <c r="AP32" s="9"/>
      <c r="AQ32" s="9"/>
      <c r="AR32" s="9"/>
      <c r="AS32" s="10"/>
      <c r="AT32" s="8"/>
      <c r="AU32" s="13"/>
      <c r="AV32" s="13"/>
    </row>
    <row r="33" spans="1:48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9"/>
      <c r="AN33" s="9"/>
      <c r="AO33" s="9"/>
      <c r="AP33" s="9"/>
      <c r="AQ33" s="9"/>
      <c r="AR33" s="9"/>
      <c r="AS33" s="10"/>
      <c r="AT33" s="8"/>
      <c r="AU33" s="13"/>
      <c r="AV33" s="13"/>
    </row>
    <row r="34" spans="1:48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9"/>
      <c r="AN34" s="9"/>
      <c r="AO34" s="9"/>
      <c r="AP34" s="9"/>
      <c r="AQ34" s="9"/>
      <c r="AR34" s="9"/>
      <c r="AS34" s="10"/>
      <c r="AT34" s="8"/>
      <c r="AU34" s="13"/>
      <c r="AV34" s="13"/>
    </row>
    <row r="35" spans="1:48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9"/>
      <c r="AN35" s="9"/>
      <c r="AO35" s="9"/>
      <c r="AP35" s="9"/>
      <c r="AQ35" s="9"/>
      <c r="AR35" s="9"/>
      <c r="AS35" s="10"/>
      <c r="AT35" s="8"/>
      <c r="AU35" s="13"/>
      <c r="AV35" s="13"/>
    </row>
    <row r="36" spans="1:48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9"/>
      <c r="AN36" s="9"/>
      <c r="AO36" s="9"/>
      <c r="AP36" s="9"/>
      <c r="AQ36" s="9"/>
      <c r="AR36" s="9"/>
      <c r="AS36" s="10"/>
      <c r="AT36" s="8"/>
      <c r="AU36" s="13"/>
      <c r="AV36" s="13"/>
    </row>
    <row r="37" spans="1:48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9"/>
      <c r="AN37" s="9"/>
      <c r="AO37" s="9"/>
      <c r="AP37" s="9"/>
      <c r="AQ37" s="9"/>
      <c r="AR37" s="9"/>
      <c r="AS37" s="10"/>
      <c r="AT37" s="8"/>
      <c r="AU37" s="13"/>
      <c r="AV37" s="13"/>
    </row>
    <row r="38" spans="1:4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9"/>
      <c r="AN38" s="9"/>
      <c r="AO38" s="9"/>
      <c r="AP38" s="9"/>
      <c r="AQ38" s="9"/>
      <c r="AR38" s="9"/>
      <c r="AS38" s="10"/>
      <c r="AT38" s="8"/>
      <c r="AU38" s="13"/>
      <c r="AV38" s="13"/>
    </row>
    <row r="39" spans="1:48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9"/>
      <c r="AN39" s="9"/>
      <c r="AO39" s="9"/>
      <c r="AP39" s="9"/>
      <c r="AQ39" s="9"/>
      <c r="AR39" s="9"/>
      <c r="AS39" s="10"/>
      <c r="AT39" s="8"/>
      <c r="AU39" s="13"/>
      <c r="AV39" s="13"/>
    </row>
    <row r="40" spans="1:48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9"/>
      <c r="AN40" s="9"/>
      <c r="AO40" s="9"/>
      <c r="AP40" s="9"/>
      <c r="AQ40" s="9"/>
      <c r="AR40" s="9"/>
      <c r="AS40" s="10"/>
      <c r="AT40" s="8"/>
      <c r="AU40" s="13"/>
      <c r="AV40" s="13"/>
    </row>
    <row r="41" spans="1:48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9"/>
      <c r="AN41" s="9"/>
      <c r="AO41" s="9"/>
      <c r="AP41" s="9"/>
      <c r="AQ41" s="9"/>
      <c r="AR41" s="9"/>
      <c r="AS41" s="10"/>
      <c r="AT41" s="8"/>
      <c r="AU41" s="13"/>
      <c r="AV41" s="13"/>
    </row>
    <row r="42" spans="1:48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9"/>
      <c r="AN42" s="9"/>
      <c r="AO42" s="9"/>
      <c r="AP42" s="9"/>
      <c r="AQ42" s="9"/>
      <c r="AR42" s="9"/>
      <c r="AS42" s="10"/>
      <c r="AT42" s="8"/>
      <c r="AU42" s="13"/>
      <c r="AV42" s="13"/>
    </row>
    <row r="43" spans="1:48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9"/>
      <c r="AN43" s="9"/>
      <c r="AO43" s="9"/>
      <c r="AP43" s="9"/>
      <c r="AQ43" s="9"/>
      <c r="AR43" s="9"/>
      <c r="AS43" s="10"/>
      <c r="AT43" s="8"/>
      <c r="AU43" s="13"/>
      <c r="AV43" s="13"/>
    </row>
    <row r="44" spans="1:48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9"/>
      <c r="AN44" s="9"/>
      <c r="AO44" s="9"/>
      <c r="AP44" s="9"/>
      <c r="AQ44" s="9"/>
      <c r="AR44" s="9"/>
      <c r="AS44" s="10"/>
      <c r="AT44" s="8"/>
      <c r="AU44" s="13"/>
      <c r="AV44" s="13"/>
    </row>
    <row r="45" spans="1:48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9"/>
      <c r="AN45" s="9"/>
      <c r="AO45" s="9"/>
      <c r="AP45" s="9"/>
      <c r="AQ45" s="9"/>
      <c r="AR45" s="9"/>
      <c r="AS45" s="10"/>
      <c r="AT45" s="8"/>
      <c r="AU45" s="13"/>
      <c r="AV45" s="13"/>
    </row>
    <row r="46" spans="1:48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9"/>
      <c r="AN46" s="9"/>
      <c r="AO46" s="9"/>
      <c r="AP46" s="9"/>
      <c r="AQ46" s="9"/>
      <c r="AR46" s="9"/>
      <c r="AS46" s="10"/>
      <c r="AT46" s="8"/>
      <c r="AU46" s="13"/>
      <c r="AV46" s="13"/>
    </row>
    <row r="47" spans="1:48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9"/>
      <c r="AN47" s="9"/>
      <c r="AO47" s="9"/>
      <c r="AP47" s="9"/>
      <c r="AQ47" s="9"/>
      <c r="AR47" s="9"/>
      <c r="AS47" s="10"/>
      <c r="AT47" s="8"/>
      <c r="AU47" s="13"/>
      <c r="AV47" s="13"/>
    </row>
    <row r="48" spans="1: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9"/>
      <c r="AN48" s="9"/>
      <c r="AO48" s="9"/>
      <c r="AP48" s="9"/>
      <c r="AQ48" s="9"/>
      <c r="AR48" s="9"/>
      <c r="AS48" s="10"/>
      <c r="AT48" s="8"/>
      <c r="AU48" s="13"/>
      <c r="AV48" s="13"/>
    </row>
    <row r="49" spans="1:48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9"/>
      <c r="AN49" s="9"/>
      <c r="AO49" s="9"/>
      <c r="AP49" s="9"/>
      <c r="AQ49" s="9"/>
      <c r="AR49" s="9"/>
      <c r="AS49" s="10"/>
      <c r="AT49" s="8"/>
      <c r="AU49" s="13"/>
      <c r="AV49" s="13"/>
    </row>
    <row r="50" spans="1:48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9"/>
      <c r="AN50" s="9"/>
      <c r="AO50" s="9"/>
      <c r="AP50" s="9"/>
      <c r="AQ50" s="9"/>
      <c r="AR50" s="9"/>
      <c r="AS50" s="10"/>
      <c r="AT50" s="8"/>
      <c r="AU50" s="13"/>
      <c r="AV50" s="13"/>
    </row>
    <row r="51" spans="1:48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9"/>
      <c r="AN51" s="9"/>
      <c r="AO51" s="9"/>
      <c r="AP51" s="9"/>
      <c r="AQ51" s="9"/>
      <c r="AR51" s="9"/>
      <c r="AS51" s="10"/>
      <c r="AT51" s="8"/>
      <c r="AU51" s="13"/>
      <c r="AV51" s="13"/>
    </row>
    <row r="52" spans="1:48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9"/>
      <c r="AN52" s="9"/>
      <c r="AO52" s="9"/>
      <c r="AP52" s="9"/>
      <c r="AQ52" s="9"/>
      <c r="AR52" s="9"/>
      <c r="AS52" s="10"/>
      <c r="AT52" s="8"/>
      <c r="AU52" s="13"/>
      <c r="AV52" s="13"/>
    </row>
    <row r="53" spans="1:48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9"/>
      <c r="AN53" s="9"/>
      <c r="AO53" s="9"/>
      <c r="AP53" s="9"/>
      <c r="AQ53" s="9"/>
      <c r="AR53" s="9"/>
      <c r="AS53" s="10"/>
      <c r="AT53" s="8"/>
      <c r="AU53" s="13"/>
      <c r="AV53" s="13"/>
    </row>
    <row r="54" spans="1:48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9"/>
      <c r="AN54" s="9"/>
      <c r="AO54" s="9"/>
      <c r="AP54" s="9"/>
      <c r="AQ54" s="9"/>
      <c r="AR54" s="9"/>
      <c r="AS54" s="10"/>
      <c r="AT54" s="8"/>
      <c r="AU54" s="13"/>
      <c r="AV54" s="13"/>
    </row>
    <row r="55" spans="1:48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9"/>
      <c r="AN55" s="9"/>
      <c r="AO55" s="9"/>
      <c r="AP55" s="9"/>
      <c r="AQ55" s="9"/>
      <c r="AR55" s="9"/>
      <c r="AS55" s="10"/>
      <c r="AT55" s="8"/>
      <c r="AU55" s="13"/>
      <c r="AV55" s="13"/>
    </row>
    <row r="56" spans="1:48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9"/>
      <c r="AN56" s="9"/>
      <c r="AO56" s="9"/>
      <c r="AP56" s="9"/>
      <c r="AQ56" s="9"/>
      <c r="AR56" s="9"/>
      <c r="AS56" s="10"/>
      <c r="AT56" s="8"/>
      <c r="AU56" s="13"/>
      <c r="AV56" s="13"/>
    </row>
    <row r="57" spans="1:48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9"/>
      <c r="AN57" s="9"/>
      <c r="AO57" s="9"/>
      <c r="AP57" s="9"/>
      <c r="AQ57" s="9"/>
      <c r="AR57" s="9"/>
      <c r="AS57" s="10"/>
      <c r="AT57" s="8"/>
      <c r="AU57" s="13"/>
      <c r="AV57" s="13"/>
    </row>
    <row r="58" spans="1:4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9"/>
      <c r="AN58" s="9"/>
      <c r="AO58" s="9"/>
      <c r="AP58" s="9"/>
      <c r="AQ58" s="9"/>
      <c r="AR58" s="9"/>
      <c r="AS58" s="10"/>
      <c r="AT58" s="8"/>
      <c r="AU58" s="13"/>
      <c r="AV58" s="13"/>
    </row>
    <row r="59" spans="1:48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9"/>
      <c r="AN59" s="9"/>
      <c r="AO59" s="9"/>
      <c r="AP59" s="9"/>
      <c r="AQ59" s="9"/>
      <c r="AR59" s="9"/>
      <c r="AS59" s="10"/>
      <c r="AT59" s="8"/>
      <c r="AU59" s="13"/>
      <c r="AV59" s="13"/>
    </row>
    <row r="60" spans="1:48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9"/>
      <c r="AN60" s="9"/>
      <c r="AO60" s="9"/>
      <c r="AP60" s="9"/>
      <c r="AQ60" s="9"/>
      <c r="AR60" s="9"/>
      <c r="AS60" s="10"/>
      <c r="AT60" s="8"/>
      <c r="AU60" s="13"/>
      <c r="AV60" s="13"/>
    </row>
    <row r="61" spans="1:48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9"/>
      <c r="AN61" s="9"/>
      <c r="AO61" s="9"/>
      <c r="AP61" s="9"/>
      <c r="AQ61" s="9"/>
      <c r="AR61" s="9"/>
      <c r="AS61" s="10"/>
      <c r="AT61" s="8"/>
      <c r="AU61" s="13"/>
      <c r="AV61" s="13"/>
    </row>
    <row r="62" spans="1:48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9"/>
      <c r="AN62" s="9"/>
      <c r="AO62" s="9"/>
      <c r="AP62" s="9"/>
      <c r="AQ62" s="9"/>
      <c r="AR62" s="9"/>
      <c r="AS62" s="10"/>
      <c r="AT62" s="8"/>
      <c r="AU62" s="13"/>
      <c r="AV62" s="13"/>
    </row>
    <row r="63" spans="1:48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9"/>
      <c r="AN63" s="9"/>
      <c r="AO63" s="9"/>
      <c r="AP63" s="9"/>
      <c r="AQ63" s="9"/>
      <c r="AR63" s="9"/>
      <c r="AS63" s="10"/>
      <c r="AT63" s="8"/>
      <c r="AU63" s="13"/>
      <c r="AV63" s="13"/>
    </row>
    <row r="64" spans="1:48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9"/>
      <c r="AN64" s="9"/>
      <c r="AO64" s="9"/>
      <c r="AP64" s="9"/>
      <c r="AQ64" s="9"/>
      <c r="AR64" s="9"/>
      <c r="AS64" s="10"/>
      <c r="AT64" s="8"/>
      <c r="AU64" s="13"/>
      <c r="AV64" s="13"/>
    </row>
    <row r="65" spans="1:48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9"/>
      <c r="AN65" s="9"/>
      <c r="AO65" s="9"/>
      <c r="AP65" s="9"/>
      <c r="AQ65" s="9"/>
      <c r="AR65" s="9"/>
      <c r="AS65" s="10"/>
      <c r="AT65" s="8"/>
      <c r="AU65" s="13"/>
      <c r="AV65" s="13"/>
    </row>
    <row r="66" spans="1:48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9"/>
      <c r="AN66" s="9"/>
      <c r="AO66" s="9"/>
      <c r="AP66" s="9"/>
      <c r="AQ66" s="9"/>
      <c r="AR66" s="9"/>
      <c r="AS66" s="10"/>
      <c r="AT66" s="8"/>
      <c r="AU66" s="13"/>
      <c r="AV66" s="13"/>
    </row>
    <row r="67" spans="1:48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9"/>
      <c r="AN67" s="9"/>
      <c r="AO67" s="9"/>
      <c r="AP67" s="9"/>
      <c r="AQ67" s="9"/>
      <c r="AR67" s="9"/>
      <c r="AS67" s="10"/>
      <c r="AT67" s="8"/>
      <c r="AU67" s="13"/>
      <c r="AV67" s="13"/>
    </row>
    <row r="68" spans="1:4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9"/>
      <c r="AN68" s="9"/>
      <c r="AO68" s="9"/>
      <c r="AP68" s="9"/>
      <c r="AQ68" s="9"/>
      <c r="AR68" s="9"/>
      <c r="AS68" s="10"/>
      <c r="AT68" s="8"/>
      <c r="AU68" s="13"/>
      <c r="AV68" s="13"/>
    </row>
    <row r="69" spans="1:48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9"/>
      <c r="AN69" s="9"/>
      <c r="AO69" s="9"/>
      <c r="AP69" s="9"/>
      <c r="AQ69" s="9"/>
      <c r="AR69" s="9"/>
      <c r="AS69" s="10"/>
      <c r="AT69" s="8"/>
      <c r="AU69" s="13"/>
      <c r="AV69" s="13"/>
    </row>
    <row r="70" spans="1:48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9"/>
      <c r="AN70" s="9"/>
      <c r="AO70" s="9"/>
      <c r="AP70" s="9"/>
      <c r="AQ70" s="9"/>
      <c r="AR70" s="9"/>
      <c r="AS70" s="10"/>
      <c r="AT70" s="8"/>
      <c r="AU70" s="13"/>
      <c r="AV70" s="13"/>
    </row>
    <row r="71" spans="1:48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9"/>
      <c r="AN71" s="9"/>
      <c r="AO71" s="9"/>
      <c r="AP71" s="9"/>
      <c r="AQ71" s="9"/>
      <c r="AR71" s="9"/>
      <c r="AS71" s="10"/>
      <c r="AT71" s="8"/>
      <c r="AU71" s="13"/>
      <c r="AV71" s="13"/>
    </row>
    <row r="72" spans="1:48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9"/>
      <c r="AN72" s="9"/>
      <c r="AO72" s="9"/>
      <c r="AP72" s="9"/>
      <c r="AQ72" s="9"/>
      <c r="AR72" s="9"/>
      <c r="AS72" s="10"/>
      <c r="AT72" s="8"/>
      <c r="AU72" s="13"/>
      <c r="AV72" s="13"/>
    </row>
    <row r="73" spans="1:48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9"/>
      <c r="AN73" s="9"/>
      <c r="AO73" s="9"/>
      <c r="AP73" s="9"/>
      <c r="AQ73" s="9"/>
      <c r="AR73" s="9"/>
      <c r="AS73" s="10"/>
      <c r="AT73" s="8"/>
      <c r="AU73" s="13"/>
      <c r="AV73" s="13"/>
    </row>
    <row r="74" spans="1:48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9"/>
      <c r="AN74" s="9"/>
      <c r="AO74" s="9"/>
      <c r="AP74" s="9"/>
      <c r="AQ74" s="9"/>
      <c r="AR74" s="9"/>
      <c r="AS74" s="10"/>
      <c r="AT74" s="8"/>
      <c r="AU74" s="13"/>
      <c r="AV74" s="13"/>
    </row>
    <row r="75" spans="1:48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9"/>
      <c r="AN75" s="9"/>
      <c r="AO75" s="9"/>
      <c r="AP75" s="9"/>
      <c r="AQ75" s="9"/>
      <c r="AR75" s="9"/>
      <c r="AS75" s="10"/>
      <c r="AT75" s="8"/>
      <c r="AU75" s="13"/>
      <c r="AV75" s="13"/>
    </row>
    <row r="76" spans="1:48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9"/>
      <c r="AN76" s="9"/>
      <c r="AO76" s="9"/>
      <c r="AP76" s="9"/>
      <c r="AQ76" s="9"/>
      <c r="AR76" s="9"/>
      <c r="AS76" s="10"/>
      <c r="AT76" s="8"/>
      <c r="AU76" s="13"/>
      <c r="AV76" s="13"/>
    </row>
    <row r="77" spans="1:48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9"/>
      <c r="AN77" s="9"/>
      <c r="AO77" s="9"/>
      <c r="AP77" s="9"/>
      <c r="AQ77" s="9"/>
      <c r="AR77" s="9"/>
      <c r="AS77" s="10"/>
      <c r="AT77" s="8"/>
      <c r="AU77" s="13"/>
      <c r="AV77" s="13"/>
    </row>
    <row r="78" spans="1:4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9"/>
      <c r="AN78" s="9"/>
      <c r="AO78" s="9"/>
      <c r="AP78" s="9"/>
      <c r="AQ78" s="9"/>
      <c r="AR78" s="9"/>
      <c r="AS78" s="10"/>
      <c r="AT78" s="8"/>
      <c r="AU78" s="13"/>
      <c r="AV78" s="13"/>
    </row>
    <row r="79" spans="1:48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9"/>
      <c r="AN79" s="9"/>
      <c r="AO79" s="9"/>
      <c r="AP79" s="9"/>
      <c r="AQ79" s="9"/>
      <c r="AR79" s="9"/>
      <c r="AS79" s="10"/>
      <c r="AT79" s="8"/>
      <c r="AU79" s="13"/>
      <c r="AV79" s="13"/>
    </row>
    <row r="80" spans="1:48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9"/>
      <c r="AN80" s="9"/>
      <c r="AO80" s="9"/>
      <c r="AP80" s="9"/>
      <c r="AQ80" s="9"/>
      <c r="AR80" s="9"/>
      <c r="AS80" s="10"/>
      <c r="AT80" s="8"/>
      <c r="AU80" s="13"/>
      <c r="AV80" s="13"/>
    </row>
    <row r="81" spans="1:48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9"/>
      <c r="AN81" s="9"/>
      <c r="AO81" s="9"/>
      <c r="AP81" s="9"/>
      <c r="AQ81" s="9"/>
      <c r="AR81" s="9"/>
      <c r="AS81" s="10"/>
      <c r="AT81" s="8"/>
      <c r="AU81" s="13"/>
      <c r="AV81" s="13"/>
    </row>
    <row r="82" spans="1:48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9"/>
      <c r="AN82" s="9"/>
      <c r="AO82" s="9"/>
      <c r="AP82" s="9"/>
      <c r="AQ82" s="9"/>
      <c r="AR82" s="9"/>
      <c r="AS82" s="10"/>
      <c r="AT82" s="8"/>
      <c r="AU82" s="13"/>
      <c r="AV82" s="13"/>
    </row>
    <row r="83" spans="1:48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9"/>
      <c r="AN83" s="9"/>
      <c r="AO83" s="9"/>
      <c r="AP83" s="9"/>
      <c r="AQ83" s="9"/>
      <c r="AR83" s="9"/>
      <c r="AS83" s="10"/>
      <c r="AT83" s="8"/>
      <c r="AU83" s="13"/>
      <c r="AV83" s="13"/>
    </row>
    <row r="84" spans="1:48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9"/>
      <c r="AN84" s="9"/>
      <c r="AO84" s="9"/>
      <c r="AP84" s="9"/>
      <c r="AQ84" s="9"/>
      <c r="AR84" s="9"/>
      <c r="AS84" s="10"/>
      <c r="AT84" s="8"/>
      <c r="AU84" s="13"/>
      <c r="AV84" s="13"/>
    </row>
    <row r="85" spans="1:48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9"/>
      <c r="AN85" s="9"/>
      <c r="AO85" s="9"/>
      <c r="AP85" s="9"/>
      <c r="AQ85" s="9"/>
      <c r="AR85" s="9"/>
      <c r="AS85" s="10"/>
      <c r="AT85" s="8"/>
      <c r="AU85" s="13"/>
      <c r="AV85" s="13"/>
    </row>
    <row r="86" spans="1:48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9"/>
      <c r="AN86" s="9"/>
      <c r="AO86" s="9"/>
      <c r="AP86" s="9"/>
      <c r="AQ86" s="9"/>
      <c r="AR86" s="9"/>
      <c r="AS86" s="10"/>
      <c r="AT86" s="8"/>
      <c r="AU86" s="13"/>
      <c r="AV86" s="13"/>
    </row>
    <row r="87" spans="1:48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9"/>
      <c r="AN87" s="9"/>
      <c r="AO87" s="9"/>
      <c r="AP87" s="9"/>
      <c r="AQ87" s="9"/>
      <c r="AR87" s="9"/>
      <c r="AS87" s="10"/>
      <c r="AT87" s="8"/>
      <c r="AU87" s="13"/>
      <c r="AV87" s="13"/>
    </row>
    <row r="88" spans="1:4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9"/>
      <c r="AN88" s="9"/>
      <c r="AO88" s="9"/>
      <c r="AP88" s="9"/>
      <c r="AQ88" s="9"/>
      <c r="AR88" s="9"/>
      <c r="AS88" s="10"/>
      <c r="AT88" s="8"/>
      <c r="AU88" s="13"/>
      <c r="AV88" s="13"/>
    </row>
    <row r="89" spans="1:48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9"/>
      <c r="AN89" s="9"/>
      <c r="AO89" s="9"/>
      <c r="AP89" s="9"/>
      <c r="AQ89" s="9"/>
      <c r="AR89" s="9"/>
      <c r="AS89" s="10"/>
      <c r="AT89" s="8"/>
      <c r="AU89" s="13"/>
      <c r="AV89" s="13"/>
    </row>
    <row r="90" spans="1:48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9"/>
      <c r="AN90" s="9"/>
      <c r="AO90" s="9"/>
      <c r="AP90" s="9"/>
      <c r="AQ90" s="9"/>
      <c r="AR90" s="9"/>
      <c r="AS90" s="10"/>
      <c r="AT90" s="8"/>
      <c r="AU90" s="13"/>
      <c r="AV90" s="13"/>
    </row>
    <row r="91" spans="1:48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9"/>
      <c r="AN91" s="9"/>
      <c r="AO91" s="9"/>
      <c r="AP91" s="9"/>
      <c r="AQ91" s="9"/>
      <c r="AR91" s="9"/>
      <c r="AS91" s="10"/>
      <c r="AT91" s="8"/>
      <c r="AU91" s="13"/>
      <c r="AV91" s="13"/>
    </row>
    <row r="92" spans="1:48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9"/>
      <c r="AN92" s="9"/>
      <c r="AO92" s="9"/>
      <c r="AP92" s="9"/>
      <c r="AQ92" s="9"/>
      <c r="AR92" s="9"/>
      <c r="AS92" s="10"/>
      <c r="AT92" s="8"/>
      <c r="AU92" s="13"/>
      <c r="AV92" s="13"/>
    </row>
    <row r="93" spans="1:48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9"/>
      <c r="AN93" s="9"/>
      <c r="AO93" s="9"/>
      <c r="AP93" s="9"/>
      <c r="AQ93" s="9"/>
      <c r="AR93" s="9"/>
      <c r="AS93" s="10"/>
      <c r="AT93" s="8"/>
      <c r="AU93" s="13"/>
      <c r="AV93" s="13"/>
    </row>
    <row r="94" spans="1:48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9"/>
      <c r="AN94" s="9"/>
      <c r="AO94" s="9"/>
      <c r="AP94" s="9"/>
      <c r="AQ94" s="9"/>
      <c r="AR94" s="9"/>
      <c r="AS94" s="10"/>
      <c r="AT94" s="8"/>
      <c r="AU94" s="13"/>
      <c r="AV94" s="13"/>
    </row>
    <row r="95" spans="1:48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9"/>
      <c r="AN95" s="9"/>
      <c r="AO95" s="9"/>
      <c r="AP95" s="9"/>
      <c r="AQ95" s="9"/>
      <c r="AR95" s="9"/>
      <c r="AS95" s="10"/>
      <c r="AT95" s="8"/>
      <c r="AU95" s="13"/>
      <c r="AV95" s="13"/>
    </row>
    <row r="96" spans="1:48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9"/>
      <c r="AN96" s="9"/>
      <c r="AO96" s="9"/>
      <c r="AP96" s="9"/>
      <c r="AQ96" s="9"/>
      <c r="AR96" s="9"/>
      <c r="AS96" s="10"/>
      <c r="AT96" s="8"/>
      <c r="AU96" s="13"/>
      <c r="AV96" s="13"/>
    </row>
    <row r="97" spans="1:48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9"/>
      <c r="AN97" s="9"/>
      <c r="AO97" s="9"/>
      <c r="AP97" s="9"/>
      <c r="AQ97" s="9"/>
      <c r="AR97" s="9"/>
      <c r="AS97" s="10"/>
      <c r="AT97" s="8"/>
      <c r="AU97" s="13"/>
      <c r="AV97" s="13"/>
    </row>
    <row r="98" spans="1:4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9"/>
      <c r="AN98" s="9"/>
      <c r="AO98" s="9"/>
      <c r="AP98" s="9"/>
      <c r="AQ98" s="9"/>
      <c r="AR98" s="9"/>
      <c r="AS98" s="10"/>
      <c r="AT98" s="8"/>
      <c r="AU98" s="13"/>
      <c r="AV98" s="13"/>
    </row>
    <row r="99" spans="1:48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9"/>
      <c r="AN99" s="9"/>
      <c r="AO99" s="9"/>
      <c r="AP99" s="9"/>
      <c r="AQ99" s="9"/>
      <c r="AR99" s="9"/>
      <c r="AS99" s="10"/>
      <c r="AT99" s="8"/>
      <c r="AU99" s="13"/>
      <c r="AV99" s="13"/>
    </row>
    <row r="100" spans="1:48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9"/>
      <c r="AN100" s="9"/>
      <c r="AO100" s="9"/>
      <c r="AP100" s="9"/>
      <c r="AQ100" s="9"/>
      <c r="AR100" s="9"/>
      <c r="AS100" s="10"/>
      <c r="AT100" s="8"/>
      <c r="AU100" s="13"/>
      <c r="AV100" s="13"/>
    </row>
    <row r="101" spans="1:48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9"/>
      <c r="AN101" s="9"/>
      <c r="AO101" s="9"/>
      <c r="AP101" s="9"/>
      <c r="AQ101" s="9"/>
      <c r="AR101" s="9"/>
      <c r="AS101" s="10"/>
      <c r="AT101" s="8"/>
      <c r="AU101" s="13"/>
      <c r="AV101" s="13"/>
    </row>
    <row r="102" spans="1:48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9"/>
      <c r="AN102" s="9"/>
      <c r="AO102" s="9"/>
      <c r="AP102" s="9"/>
      <c r="AQ102" s="9"/>
      <c r="AR102" s="9"/>
      <c r="AS102" s="10"/>
      <c r="AT102" s="8"/>
      <c r="AU102" s="13"/>
      <c r="AV102" s="13"/>
    </row>
    <row r="103" spans="1:48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9"/>
      <c r="AN103" s="9"/>
      <c r="AO103" s="9"/>
      <c r="AP103" s="9"/>
      <c r="AQ103" s="9"/>
      <c r="AR103" s="9"/>
      <c r="AS103" s="10"/>
      <c r="AT103" s="8"/>
      <c r="AU103" s="13"/>
      <c r="AV103" s="13"/>
    </row>
    <row r="104" spans="1:48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9"/>
      <c r="AN104" s="9"/>
      <c r="AO104" s="9"/>
      <c r="AP104" s="9"/>
      <c r="AQ104" s="9"/>
      <c r="AR104" s="9"/>
      <c r="AS104" s="10"/>
      <c r="AT104" s="8"/>
      <c r="AU104" s="13"/>
      <c r="AV104" s="13"/>
    </row>
    <row r="105" spans="1:48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9"/>
      <c r="AN105" s="9"/>
      <c r="AO105" s="9"/>
      <c r="AP105" s="9"/>
      <c r="AQ105" s="9"/>
      <c r="AR105" s="9"/>
      <c r="AS105" s="10"/>
      <c r="AT105" s="8"/>
      <c r="AU105" s="13"/>
      <c r="AV105" s="13"/>
    </row>
    <row r="106" spans="1:48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9"/>
      <c r="AN106" s="9"/>
      <c r="AO106" s="9"/>
      <c r="AP106" s="9"/>
      <c r="AQ106" s="9"/>
      <c r="AR106" s="9"/>
      <c r="AS106" s="10"/>
      <c r="AT106" s="8"/>
      <c r="AU106" s="13"/>
      <c r="AV106" s="13"/>
    </row>
    <row r="107" spans="1:48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9"/>
      <c r="AN107" s="9"/>
      <c r="AO107" s="9"/>
      <c r="AP107" s="9"/>
      <c r="AQ107" s="9"/>
      <c r="AR107" s="9"/>
      <c r="AS107" s="10"/>
      <c r="AT107" s="8"/>
      <c r="AU107" s="13"/>
      <c r="AV107" s="13"/>
    </row>
    <row r="108" spans="1:4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9"/>
      <c r="AN108" s="9"/>
      <c r="AO108" s="9"/>
      <c r="AP108" s="9"/>
      <c r="AQ108" s="9"/>
      <c r="AR108" s="9"/>
      <c r="AS108" s="10"/>
      <c r="AT108" s="8"/>
      <c r="AU108" s="13"/>
      <c r="AV108" s="13"/>
    </row>
    <row r="109" spans="1:48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9"/>
      <c r="AN109" s="9"/>
      <c r="AO109" s="9"/>
      <c r="AP109" s="9"/>
      <c r="AQ109" s="9"/>
      <c r="AR109" s="9"/>
      <c r="AS109" s="10"/>
      <c r="AT109" s="8"/>
      <c r="AU109" s="13"/>
      <c r="AV109" s="13"/>
    </row>
    <row r="110" spans="1:48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9"/>
      <c r="AN110" s="9"/>
      <c r="AO110" s="9"/>
      <c r="AP110" s="9"/>
      <c r="AQ110" s="9"/>
      <c r="AR110" s="9"/>
      <c r="AS110" s="10"/>
      <c r="AT110" s="8"/>
      <c r="AU110" s="13"/>
      <c r="AV110" s="13"/>
    </row>
    <row r="111" spans="1:48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9"/>
      <c r="AN111" s="9"/>
      <c r="AO111" s="9"/>
      <c r="AP111" s="9"/>
      <c r="AQ111" s="9"/>
      <c r="AR111" s="9"/>
      <c r="AS111" s="10"/>
      <c r="AT111" s="8"/>
      <c r="AU111" s="13"/>
      <c r="AV111" s="13"/>
    </row>
    <row r="112" spans="1:48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9"/>
      <c r="AN112" s="9"/>
      <c r="AO112" s="9"/>
      <c r="AP112" s="9"/>
      <c r="AQ112" s="9"/>
      <c r="AR112" s="9"/>
      <c r="AS112" s="10"/>
      <c r="AT112" s="8"/>
      <c r="AU112" s="13"/>
      <c r="AV112" s="13"/>
    </row>
    <row r="113" spans="1:48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9"/>
      <c r="AN113" s="9"/>
      <c r="AO113" s="9"/>
      <c r="AP113" s="9"/>
      <c r="AQ113" s="9"/>
      <c r="AR113" s="9"/>
      <c r="AS113" s="10"/>
      <c r="AT113" s="8"/>
      <c r="AU113" s="13"/>
      <c r="AV113" s="13"/>
    </row>
    <row r="114" spans="1:48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9"/>
      <c r="AN114" s="9"/>
      <c r="AO114" s="9"/>
      <c r="AP114" s="9"/>
      <c r="AQ114" s="9"/>
      <c r="AR114" s="9"/>
      <c r="AS114" s="10"/>
      <c r="AT114" s="8"/>
      <c r="AU114" s="13"/>
      <c r="AV114" s="13"/>
    </row>
    <row r="115" spans="1:48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9"/>
      <c r="AN115" s="9"/>
      <c r="AO115" s="9"/>
      <c r="AP115" s="9"/>
      <c r="AQ115" s="9"/>
      <c r="AR115" s="9"/>
      <c r="AS115" s="10"/>
      <c r="AT115" s="8"/>
      <c r="AU115" s="13"/>
      <c r="AV115" s="13"/>
    </row>
    <row r="116" spans="1:48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9"/>
      <c r="AN116" s="9"/>
      <c r="AO116" s="9"/>
      <c r="AP116" s="9"/>
      <c r="AQ116" s="9"/>
      <c r="AR116" s="9"/>
      <c r="AS116" s="10"/>
      <c r="AT116" s="8"/>
      <c r="AU116" s="13"/>
      <c r="AV116" s="13"/>
    </row>
    <row r="117" spans="1:48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9"/>
      <c r="AN117" s="9"/>
      <c r="AO117" s="9"/>
      <c r="AP117" s="9"/>
      <c r="AQ117" s="9"/>
      <c r="AR117" s="9"/>
      <c r="AS117" s="10"/>
      <c r="AT117" s="8"/>
      <c r="AU117" s="13"/>
      <c r="AV117" s="13"/>
    </row>
    <row r="118" spans="1:4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9"/>
      <c r="AN118" s="9"/>
      <c r="AO118" s="9"/>
      <c r="AP118" s="9"/>
      <c r="AQ118" s="9"/>
      <c r="AR118" s="9"/>
      <c r="AS118" s="10"/>
      <c r="AT118" s="8"/>
      <c r="AU118" s="13"/>
      <c r="AV118" s="13"/>
    </row>
    <row r="119" spans="1:48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9"/>
      <c r="AN119" s="9"/>
      <c r="AO119" s="9"/>
      <c r="AP119" s="9"/>
      <c r="AQ119" s="9"/>
      <c r="AR119" s="9"/>
      <c r="AS119" s="10"/>
      <c r="AT119" s="8"/>
      <c r="AU119" s="13"/>
      <c r="AV119" s="13"/>
    </row>
    <row r="120" spans="1:48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9"/>
      <c r="AN120" s="9"/>
      <c r="AO120" s="9"/>
      <c r="AP120" s="9"/>
      <c r="AQ120" s="9"/>
      <c r="AR120" s="9"/>
      <c r="AS120" s="10"/>
      <c r="AT120" s="8"/>
      <c r="AU120" s="13"/>
      <c r="AV120" s="13"/>
    </row>
    <row r="121" spans="1:48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9"/>
      <c r="AN121" s="9"/>
      <c r="AO121" s="9"/>
      <c r="AP121" s="9"/>
      <c r="AQ121" s="9"/>
      <c r="AR121" s="9"/>
      <c r="AS121" s="10"/>
      <c r="AT121" s="8"/>
      <c r="AU121" s="13"/>
      <c r="AV121" s="13"/>
    </row>
    <row r="122" spans="1:48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9"/>
      <c r="AN122" s="9"/>
      <c r="AO122" s="9"/>
      <c r="AP122" s="9"/>
      <c r="AQ122" s="9"/>
      <c r="AR122" s="9"/>
      <c r="AS122" s="10"/>
      <c r="AT122" s="8"/>
      <c r="AU122" s="13"/>
      <c r="AV122" s="13"/>
    </row>
    <row r="123" spans="1:48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9"/>
      <c r="AN123" s="9"/>
      <c r="AO123" s="9"/>
      <c r="AP123" s="9"/>
      <c r="AQ123" s="9"/>
      <c r="AR123" s="9"/>
      <c r="AS123" s="10"/>
      <c r="AT123" s="8"/>
      <c r="AU123" s="13"/>
      <c r="AV123" s="13"/>
    </row>
    <row r="124" spans="1:48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9"/>
      <c r="AN124" s="9"/>
      <c r="AO124" s="9"/>
      <c r="AP124" s="9"/>
      <c r="AQ124" s="9"/>
      <c r="AR124" s="9"/>
      <c r="AS124" s="10"/>
      <c r="AT124" s="8"/>
      <c r="AU124" s="13"/>
      <c r="AV124" s="13"/>
    </row>
    <row r="125" spans="1:48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9"/>
      <c r="AN125" s="9"/>
      <c r="AO125" s="9"/>
      <c r="AP125" s="9"/>
      <c r="AQ125" s="9"/>
      <c r="AR125" s="9"/>
      <c r="AS125" s="10"/>
      <c r="AT125" s="8"/>
      <c r="AU125" s="13"/>
      <c r="AV125" s="13"/>
    </row>
    <row r="126" spans="1:48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9"/>
      <c r="AN126" s="9"/>
      <c r="AO126" s="9"/>
      <c r="AP126" s="9"/>
      <c r="AQ126" s="9"/>
      <c r="AR126" s="9"/>
      <c r="AS126" s="10"/>
      <c r="AT126" s="8"/>
      <c r="AU126" s="13"/>
      <c r="AV126" s="13"/>
    </row>
    <row r="127" spans="1:48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9"/>
      <c r="AN127" s="9"/>
      <c r="AO127" s="9"/>
      <c r="AP127" s="9"/>
      <c r="AQ127" s="9"/>
      <c r="AR127" s="9"/>
      <c r="AS127" s="10"/>
      <c r="AT127" s="8"/>
      <c r="AU127" s="13"/>
      <c r="AV127" s="13"/>
    </row>
    <row r="128" spans="1:4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9"/>
      <c r="AN128" s="9"/>
      <c r="AO128" s="9"/>
      <c r="AP128" s="9"/>
      <c r="AQ128" s="9"/>
      <c r="AR128" s="9"/>
      <c r="AS128" s="10"/>
      <c r="AT128" s="8"/>
      <c r="AU128" s="13"/>
      <c r="AV128" s="13"/>
    </row>
    <row r="129" spans="1:48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9"/>
      <c r="AN129" s="9"/>
      <c r="AO129" s="9"/>
      <c r="AP129" s="9"/>
      <c r="AQ129" s="9"/>
      <c r="AR129" s="9"/>
      <c r="AS129" s="10"/>
      <c r="AT129" s="8"/>
      <c r="AU129" s="13"/>
      <c r="AV129" s="13"/>
    </row>
    <row r="130" spans="1:48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9"/>
      <c r="AN130" s="9"/>
      <c r="AO130" s="9"/>
      <c r="AP130" s="9"/>
      <c r="AQ130" s="9"/>
      <c r="AR130" s="9"/>
      <c r="AS130" s="10"/>
      <c r="AT130" s="8"/>
      <c r="AU130" s="13"/>
      <c r="AV130" s="13"/>
    </row>
    <row r="131" spans="1:48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9"/>
      <c r="AN131" s="9"/>
      <c r="AO131" s="9"/>
      <c r="AP131" s="9"/>
      <c r="AQ131" s="9"/>
      <c r="AR131" s="9"/>
      <c r="AS131" s="10"/>
      <c r="AT131" s="8"/>
      <c r="AU131" s="13"/>
      <c r="AV131" s="13"/>
    </row>
    <row r="132" spans="1:48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9"/>
      <c r="AN132" s="9"/>
      <c r="AO132" s="9"/>
      <c r="AP132" s="9"/>
      <c r="AQ132" s="9"/>
      <c r="AR132" s="9"/>
      <c r="AS132" s="10"/>
      <c r="AT132" s="8"/>
      <c r="AU132" s="13"/>
      <c r="AV132" s="13"/>
    </row>
    <row r="133" spans="1:48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9"/>
      <c r="AN133" s="9"/>
      <c r="AO133" s="9"/>
      <c r="AP133" s="9"/>
      <c r="AQ133" s="9"/>
      <c r="AR133" s="9"/>
      <c r="AS133" s="10"/>
      <c r="AT133" s="8"/>
      <c r="AU133" s="13"/>
      <c r="AV133" s="13"/>
    </row>
    <row r="134" spans="1:48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9"/>
      <c r="AN134" s="9"/>
      <c r="AO134" s="9"/>
      <c r="AP134" s="9"/>
      <c r="AQ134" s="9"/>
      <c r="AR134" s="9"/>
      <c r="AS134" s="10"/>
      <c r="AT134" s="8"/>
      <c r="AU134" s="13"/>
      <c r="AV134" s="13"/>
    </row>
    <row r="135" spans="1:48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9"/>
      <c r="AN135" s="9"/>
      <c r="AO135" s="9"/>
      <c r="AP135" s="9"/>
      <c r="AQ135" s="9"/>
      <c r="AR135" s="9"/>
      <c r="AS135" s="10"/>
      <c r="AT135" s="8"/>
      <c r="AU135" s="13"/>
      <c r="AV135" s="13"/>
    </row>
    <row r="136" spans="1:48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9"/>
      <c r="AN136" s="9"/>
      <c r="AO136" s="9"/>
      <c r="AP136" s="9"/>
      <c r="AQ136" s="9"/>
      <c r="AR136" s="9"/>
      <c r="AS136" s="10"/>
      <c r="AT136" s="8"/>
      <c r="AU136" s="13"/>
      <c r="AV136" s="13"/>
    </row>
    <row r="137" spans="1:48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9"/>
      <c r="AN137" s="9"/>
      <c r="AO137" s="9"/>
      <c r="AP137" s="9"/>
      <c r="AQ137" s="9"/>
      <c r="AR137" s="9"/>
      <c r="AS137" s="10"/>
      <c r="AT137" s="8"/>
      <c r="AU137" s="13"/>
      <c r="AV137" s="13"/>
    </row>
    <row r="138" spans="1:4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9"/>
      <c r="AN138" s="9"/>
      <c r="AO138" s="9"/>
      <c r="AP138" s="9"/>
      <c r="AQ138" s="9"/>
      <c r="AR138" s="9"/>
      <c r="AS138" s="10"/>
      <c r="AT138" s="8"/>
      <c r="AU138" s="13"/>
      <c r="AV138" s="13"/>
    </row>
    <row r="139" spans="1:48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9"/>
      <c r="AN139" s="9"/>
      <c r="AO139" s="9"/>
      <c r="AP139" s="9"/>
      <c r="AQ139" s="9"/>
      <c r="AR139" s="9"/>
      <c r="AS139" s="10"/>
      <c r="AT139" s="8"/>
      <c r="AU139" s="13"/>
      <c r="AV139" s="13"/>
    </row>
    <row r="140" spans="1:48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9"/>
      <c r="AN140" s="9"/>
      <c r="AO140" s="9"/>
      <c r="AP140" s="9"/>
      <c r="AQ140" s="9"/>
      <c r="AR140" s="9"/>
      <c r="AS140" s="10"/>
      <c r="AT140" s="8"/>
      <c r="AU140" s="13"/>
      <c r="AV140" s="13"/>
    </row>
    <row r="141" spans="1:48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9"/>
      <c r="AN141" s="9"/>
      <c r="AO141" s="9"/>
      <c r="AP141" s="9"/>
      <c r="AQ141" s="9"/>
      <c r="AR141" s="9"/>
      <c r="AS141" s="10"/>
      <c r="AT141" s="8"/>
      <c r="AU141" s="13"/>
      <c r="AV141" s="13"/>
    </row>
    <row r="142" spans="1:48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9"/>
      <c r="AN142" s="9"/>
      <c r="AO142" s="9"/>
      <c r="AP142" s="9"/>
      <c r="AQ142" s="9"/>
      <c r="AR142" s="9"/>
      <c r="AS142" s="10"/>
      <c r="AT142" s="8"/>
      <c r="AU142" s="13"/>
      <c r="AV142" s="13"/>
    </row>
    <row r="143" spans="1:48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9"/>
      <c r="AN143" s="9"/>
      <c r="AO143" s="9"/>
      <c r="AP143" s="9"/>
      <c r="AQ143" s="9"/>
      <c r="AR143" s="9"/>
      <c r="AS143" s="10"/>
      <c r="AT143" s="8"/>
      <c r="AU143" s="13"/>
      <c r="AV143" s="13"/>
    </row>
    <row r="144" spans="1:48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9"/>
      <c r="AN144" s="9"/>
      <c r="AO144" s="9"/>
      <c r="AP144" s="9"/>
      <c r="AQ144" s="9"/>
      <c r="AR144" s="9"/>
      <c r="AS144" s="10"/>
      <c r="AT144" s="8"/>
      <c r="AU144" s="13"/>
      <c r="AV144" s="13"/>
    </row>
    <row r="145" spans="1:48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9"/>
      <c r="AN145" s="9"/>
      <c r="AO145" s="9"/>
      <c r="AP145" s="9"/>
      <c r="AQ145" s="9"/>
      <c r="AR145" s="9"/>
      <c r="AS145" s="10"/>
      <c r="AT145" s="8"/>
      <c r="AU145" s="13"/>
      <c r="AV145" s="13"/>
    </row>
    <row r="146" spans="1:48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9"/>
      <c r="AN146" s="9"/>
      <c r="AO146" s="9"/>
      <c r="AP146" s="9"/>
      <c r="AQ146" s="9"/>
      <c r="AR146" s="9"/>
      <c r="AS146" s="10"/>
      <c r="AT146" s="8"/>
      <c r="AU146" s="13"/>
      <c r="AV146" s="13"/>
    </row>
    <row r="147" spans="1:48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9"/>
      <c r="AN147" s="9"/>
      <c r="AO147" s="9"/>
      <c r="AP147" s="9"/>
      <c r="AQ147" s="9"/>
      <c r="AR147" s="9"/>
      <c r="AS147" s="10"/>
      <c r="AT147" s="8"/>
      <c r="AU147" s="13"/>
      <c r="AV147" s="13"/>
    </row>
    <row r="148" spans="1: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9"/>
      <c r="AN148" s="9"/>
      <c r="AO148" s="9"/>
      <c r="AP148" s="9"/>
      <c r="AQ148" s="9"/>
      <c r="AR148" s="9"/>
      <c r="AS148" s="10"/>
      <c r="AT148" s="8"/>
      <c r="AU148" s="13"/>
      <c r="AV148" s="13"/>
    </row>
    <row r="149" spans="1:48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9"/>
      <c r="AN149" s="9"/>
      <c r="AO149" s="9"/>
      <c r="AP149" s="9"/>
      <c r="AQ149" s="9"/>
      <c r="AR149" s="9"/>
      <c r="AS149" s="10"/>
      <c r="AT149" s="8"/>
      <c r="AU149" s="13"/>
      <c r="AV149" s="13"/>
    </row>
    <row r="150" spans="1:48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9"/>
      <c r="AN150" s="9"/>
      <c r="AO150" s="9"/>
      <c r="AP150" s="9"/>
      <c r="AQ150" s="9"/>
      <c r="AR150" s="9"/>
      <c r="AS150" s="10"/>
      <c r="AT150" s="8"/>
      <c r="AU150" s="13"/>
      <c r="AV150" s="13"/>
    </row>
    <row r="151" spans="1:48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9"/>
      <c r="AN151" s="9"/>
      <c r="AO151" s="9"/>
      <c r="AP151" s="9"/>
      <c r="AQ151" s="9"/>
      <c r="AR151" s="9"/>
      <c r="AS151" s="10"/>
      <c r="AT151" s="8"/>
      <c r="AU151" s="13"/>
      <c r="AV151" s="13"/>
    </row>
    <row r="152" spans="1:48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9"/>
      <c r="AN152" s="9"/>
      <c r="AO152" s="9"/>
      <c r="AP152" s="9"/>
      <c r="AQ152" s="9"/>
      <c r="AR152" s="9"/>
      <c r="AS152" s="10"/>
      <c r="AT152" s="8"/>
      <c r="AU152" s="13"/>
      <c r="AV152" s="13"/>
    </row>
    <row r="153" spans="1:48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9"/>
      <c r="AN153" s="9"/>
      <c r="AO153" s="9"/>
      <c r="AP153" s="9"/>
      <c r="AQ153" s="9"/>
      <c r="AR153" s="9"/>
      <c r="AS153" s="10"/>
      <c r="AT153" s="8"/>
      <c r="AU153" s="13"/>
      <c r="AV153" s="13"/>
    </row>
    <row r="154" spans="1:48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9"/>
      <c r="AN154" s="9"/>
      <c r="AO154" s="9"/>
      <c r="AP154" s="9"/>
      <c r="AQ154" s="9"/>
      <c r="AR154" s="9"/>
      <c r="AS154" s="10"/>
      <c r="AT154" s="8"/>
      <c r="AU154" s="13"/>
      <c r="AV154" s="13"/>
    </row>
    <row r="155" spans="1:48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9"/>
      <c r="AN155" s="9"/>
      <c r="AO155" s="9"/>
      <c r="AP155" s="9"/>
      <c r="AQ155" s="9"/>
      <c r="AR155" s="9"/>
      <c r="AS155" s="10"/>
      <c r="AT155" s="8"/>
      <c r="AU155" s="13"/>
      <c r="AV155" s="13"/>
    </row>
    <row r="156" spans="1:48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9"/>
      <c r="AN156" s="9"/>
      <c r="AO156" s="9"/>
      <c r="AP156" s="9"/>
      <c r="AQ156" s="9"/>
      <c r="AR156" s="9"/>
      <c r="AS156" s="10"/>
      <c r="AT156" s="8"/>
      <c r="AU156" s="13"/>
      <c r="AV156" s="13"/>
    </row>
    <row r="157" spans="1:48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9"/>
      <c r="AN157" s="9"/>
      <c r="AO157" s="9"/>
      <c r="AP157" s="9"/>
      <c r="AQ157" s="9"/>
      <c r="AR157" s="9"/>
      <c r="AS157" s="10"/>
      <c r="AT157" s="8"/>
      <c r="AU157" s="13"/>
      <c r="AV157" s="13"/>
    </row>
    <row r="158" spans="1:4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9"/>
      <c r="AN158" s="9"/>
      <c r="AO158" s="9"/>
      <c r="AP158" s="9"/>
      <c r="AQ158" s="9"/>
      <c r="AR158" s="9"/>
      <c r="AS158" s="10"/>
      <c r="AT158" s="8"/>
      <c r="AU158" s="13"/>
      <c r="AV158" s="13"/>
    </row>
    <row r="159" spans="1:48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9"/>
      <c r="AN159" s="9"/>
      <c r="AO159" s="9"/>
      <c r="AP159" s="9"/>
      <c r="AQ159" s="9"/>
      <c r="AR159" s="9"/>
      <c r="AS159" s="10"/>
      <c r="AT159" s="8"/>
      <c r="AU159" s="13"/>
      <c r="AV159" s="13"/>
    </row>
    <row r="160" spans="1:48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9"/>
      <c r="AN160" s="9"/>
      <c r="AO160" s="9"/>
      <c r="AP160" s="9"/>
      <c r="AQ160" s="9"/>
      <c r="AR160" s="9"/>
      <c r="AS160" s="10"/>
      <c r="AT160" s="8"/>
      <c r="AU160" s="13"/>
      <c r="AV160" s="13"/>
    </row>
    <row r="161" spans="1:48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9"/>
      <c r="AN161" s="9"/>
      <c r="AO161" s="9"/>
      <c r="AP161" s="9"/>
      <c r="AQ161" s="9"/>
      <c r="AR161" s="9"/>
      <c r="AS161" s="10"/>
      <c r="AT161" s="8"/>
      <c r="AU161" s="13"/>
      <c r="AV161" s="13"/>
    </row>
    <row r="162" spans="1:48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9"/>
      <c r="AN162" s="9"/>
      <c r="AO162" s="9"/>
      <c r="AP162" s="9"/>
      <c r="AQ162" s="9"/>
      <c r="AR162" s="9"/>
      <c r="AS162" s="10"/>
      <c r="AT162" s="8"/>
      <c r="AU162" s="13"/>
      <c r="AV162" s="13"/>
    </row>
    <row r="163" spans="1:48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9"/>
      <c r="AN163" s="9"/>
      <c r="AO163" s="9"/>
      <c r="AP163" s="9"/>
      <c r="AQ163" s="9"/>
      <c r="AR163" s="9"/>
      <c r="AS163" s="10"/>
      <c r="AT163" s="8"/>
      <c r="AU163" s="13"/>
      <c r="AV163" s="13"/>
    </row>
    <row r="164" spans="1:48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9"/>
      <c r="AN164" s="9"/>
      <c r="AO164" s="9"/>
      <c r="AP164" s="9"/>
      <c r="AQ164" s="9"/>
      <c r="AR164" s="9"/>
      <c r="AS164" s="10"/>
      <c r="AT164" s="8"/>
      <c r="AU164" s="13"/>
      <c r="AV164" s="13"/>
    </row>
    <row r="165" spans="1:48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9"/>
      <c r="AN165" s="9"/>
      <c r="AO165" s="9"/>
      <c r="AP165" s="9"/>
      <c r="AQ165" s="9"/>
      <c r="AR165" s="9"/>
      <c r="AS165" s="10"/>
      <c r="AT165" s="8"/>
      <c r="AU165" s="13"/>
      <c r="AV165" s="13"/>
    </row>
    <row r="166" spans="1:48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9"/>
      <c r="AN166" s="9"/>
      <c r="AO166" s="9"/>
      <c r="AP166" s="9"/>
      <c r="AQ166" s="9"/>
      <c r="AR166" s="9"/>
      <c r="AS166" s="10"/>
      <c r="AT166" s="8"/>
      <c r="AU166" s="13"/>
      <c r="AV166" s="13"/>
    </row>
    <row r="167" spans="1:48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9"/>
      <c r="AN167" s="9"/>
      <c r="AO167" s="9"/>
      <c r="AP167" s="9"/>
      <c r="AQ167" s="9"/>
      <c r="AR167" s="9"/>
      <c r="AS167" s="10"/>
      <c r="AT167" s="8"/>
      <c r="AU167" s="13"/>
      <c r="AV167" s="13"/>
    </row>
    <row r="168" spans="1:4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9"/>
      <c r="AN168" s="9"/>
      <c r="AO168" s="9"/>
      <c r="AP168" s="9"/>
      <c r="AQ168" s="9"/>
      <c r="AR168" s="9"/>
      <c r="AS168" s="10"/>
      <c r="AT168" s="8"/>
      <c r="AU168" s="13"/>
      <c r="AV168" s="13"/>
    </row>
    <row r="169" spans="1:48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9"/>
      <c r="AN169" s="9"/>
      <c r="AO169" s="9"/>
      <c r="AP169" s="9"/>
      <c r="AQ169" s="9"/>
      <c r="AR169" s="9"/>
      <c r="AS169" s="10"/>
      <c r="AT169" s="8"/>
      <c r="AU169" s="13"/>
      <c r="AV169" s="13"/>
    </row>
    <row r="170" spans="1:48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9"/>
      <c r="AN170" s="9"/>
      <c r="AO170" s="9"/>
      <c r="AP170" s="9"/>
      <c r="AQ170" s="9"/>
      <c r="AR170" s="9"/>
      <c r="AS170" s="10"/>
      <c r="AT170" s="8"/>
      <c r="AU170" s="13"/>
      <c r="AV170" s="13"/>
    </row>
    <row r="171" spans="1:48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9"/>
      <c r="AN171" s="9"/>
      <c r="AO171" s="9"/>
      <c r="AP171" s="9"/>
      <c r="AQ171" s="9"/>
      <c r="AR171" s="9"/>
      <c r="AS171" s="10"/>
      <c r="AT171" s="8"/>
      <c r="AU171" s="13"/>
      <c r="AV171" s="13"/>
    </row>
    <row r="172" spans="1:48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9"/>
      <c r="AN172" s="9"/>
      <c r="AO172" s="9"/>
      <c r="AP172" s="9"/>
      <c r="AQ172" s="9"/>
      <c r="AR172" s="9"/>
      <c r="AS172" s="10"/>
      <c r="AT172" s="8"/>
      <c r="AU172" s="13"/>
      <c r="AV172" s="13"/>
    </row>
    <row r="173" spans="1:48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9"/>
      <c r="AN173" s="9"/>
      <c r="AO173" s="9"/>
      <c r="AP173" s="9"/>
      <c r="AQ173" s="9"/>
      <c r="AR173" s="9"/>
      <c r="AS173" s="10"/>
      <c r="AT173" s="8"/>
      <c r="AU173" s="13"/>
      <c r="AV173" s="13"/>
    </row>
    <row r="174" spans="1:48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9"/>
      <c r="AN174" s="9"/>
      <c r="AO174" s="9"/>
      <c r="AP174" s="9"/>
      <c r="AQ174" s="9"/>
      <c r="AR174" s="9"/>
      <c r="AS174" s="10"/>
      <c r="AT174" s="8"/>
      <c r="AU174" s="13"/>
      <c r="AV174" s="13"/>
    </row>
    <row r="175" spans="1:48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9"/>
      <c r="AN175" s="9"/>
      <c r="AO175" s="9"/>
      <c r="AP175" s="9"/>
      <c r="AQ175" s="9"/>
      <c r="AR175" s="9"/>
      <c r="AS175" s="10"/>
      <c r="AT175" s="8"/>
      <c r="AU175" s="13"/>
      <c r="AV175" s="13"/>
    </row>
    <row r="176" spans="1:48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9"/>
      <c r="AN176" s="9"/>
      <c r="AO176" s="9"/>
      <c r="AP176" s="9"/>
      <c r="AQ176" s="9"/>
      <c r="AR176" s="9"/>
      <c r="AS176" s="10"/>
      <c r="AT176" s="8"/>
      <c r="AU176" s="13"/>
      <c r="AV176" s="13"/>
    </row>
    <row r="177" spans="1:48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9"/>
      <c r="AN177" s="9"/>
      <c r="AO177" s="9"/>
      <c r="AP177" s="9"/>
      <c r="AQ177" s="9"/>
      <c r="AR177" s="9"/>
      <c r="AS177" s="10"/>
      <c r="AT177" s="8"/>
      <c r="AU177" s="13"/>
      <c r="AV177" s="13"/>
    </row>
    <row r="178" spans="1:4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9"/>
      <c r="AN178" s="9"/>
      <c r="AO178" s="9"/>
      <c r="AP178" s="9"/>
      <c r="AQ178" s="9"/>
      <c r="AR178" s="9"/>
      <c r="AS178" s="10"/>
      <c r="AT178" s="8"/>
      <c r="AU178" s="13"/>
      <c r="AV178" s="13"/>
    </row>
    <row r="179" spans="1:48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9"/>
      <c r="AN179" s="9"/>
      <c r="AO179" s="9"/>
      <c r="AP179" s="9"/>
      <c r="AQ179" s="9"/>
      <c r="AR179" s="9"/>
      <c r="AS179" s="10"/>
      <c r="AT179" s="8"/>
      <c r="AU179" s="13"/>
      <c r="AV179" s="13"/>
    </row>
    <row r="180" spans="1:48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9"/>
      <c r="AN180" s="9"/>
      <c r="AO180" s="9"/>
      <c r="AP180" s="9"/>
      <c r="AQ180" s="9"/>
      <c r="AR180" s="9"/>
      <c r="AS180" s="10"/>
      <c r="AT180" s="8"/>
      <c r="AU180" s="13"/>
      <c r="AV180" s="13"/>
    </row>
    <row r="181" spans="1:48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9"/>
      <c r="AN181" s="9"/>
      <c r="AO181" s="9"/>
      <c r="AP181" s="9"/>
      <c r="AQ181" s="9"/>
      <c r="AR181" s="9"/>
      <c r="AS181" s="10"/>
      <c r="AT181" s="8"/>
      <c r="AU181" s="13"/>
      <c r="AV181" s="13"/>
    </row>
    <row r="182" spans="1:48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9"/>
      <c r="AN182" s="9"/>
      <c r="AO182" s="9"/>
      <c r="AP182" s="9"/>
      <c r="AQ182" s="9"/>
      <c r="AR182" s="9"/>
      <c r="AS182" s="10"/>
      <c r="AT182" s="8"/>
      <c r="AU182" s="13"/>
      <c r="AV182" s="13"/>
    </row>
    <row r="183" spans="1:48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9"/>
      <c r="AN183" s="9"/>
      <c r="AO183" s="9"/>
      <c r="AP183" s="9"/>
      <c r="AQ183" s="9"/>
      <c r="AR183" s="9"/>
      <c r="AS183" s="10"/>
      <c r="AT183" s="8"/>
      <c r="AU183" s="13"/>
      <c r="AV183" s="13"/>
    </row>
    <row r="184" spans="1:48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9"/>
      <c r="AN184" s="9"/>
      <c r="AO184" s="9"/>
      <c r="AP184" s="9"/>
      <c r="AQ184" s="9"/>
      <c r="AR184" s="9"/>
      <c r="AS184" s="10"/>
      <c r="AT184" s="8"/>
      <c r="AU184" s="13"/>
      <c r="AV184" s="13"/>
    </row>
    <row r="185" spans="1:48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9"/>
      <c r="AN185" s="9"/>
      <c r="AO185" s="9"/>
      <c r="AP185" s="9"/>
      <c r="AQ185" s="9"/>
      <c r="AR185" s="9"/>
      <c r="AS185" s="10"/>
      <c r="AT185" s="8"/>
      <c r="AU185" s="13"/>
      <c r="AV185" s="13"/>
    </row>
    <row r="186" spans="1:48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9"/>
      <c r="AN186" s="9"/>
      <c r="AO186" s="9"/>
      <c r="AP186" s="9"/>
      <c r="AQ186" s="9"/>
      <c r="AR186" s="9"/>
      <c r="AS186" s="10"/>
      <c r="AT186" s="8"/>
      <c r="AU186" s="13"/>
      <c r="AV186" s="13"/>
    </row>
    <row r="187" spans="1:48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9"/>
      <c r="AN187" s="9"/>
      <c r="AO187" s="9"/>
      <c r="AP187" s="9"/>
      <c r="AQ187" s="9"/>
      <c r="AR187" s="9"/>
      <c r="AS187" s="10"/>
      <c r="AT187" s="8"/>
      <c r="AU187" s="13"/>
      <c r="AV187" s="13"/>
    </row>
    <row r="188" spans="1:4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9"/>
      <c r="AN188" s="9"/>
      <c r="AO188" s="9"/>
      <c r="AP188" s="9"/>
      <c r="AQ188" s="9"/>
      <c r="AR188" s="9"/>
      <c r="AS188" s="10"/>
      <c r="AT188" s="8"/>
      <c r="AU188" s="13"/>
      <c r="AV188" s="13"/>
    </row>
    <row r="189" spans="1:48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9"/>
      <c r="AN189" s="9"/>
      <c r="AO189" s="9"/>
      <c r="AP189" s="9"/>
      <c r="AQ189" s="9"/>
      <c r="AR189" s="9"/>
      <c r="AS189" s="10"/>
      <c r="AT189" s="8"/>
      <c r="AU189" s="13"/>
      <c r="AV189" s="13"/>
    </row>
    <row r="190" spans="1:48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9"/>
      <c r="AN190" s="9"/>
      <c r="AO190" s="9"/>
      <c r="AP190" s="9"/>
      <c r="AQ190" s="9"/>
      <c r="AR190" s="9"/>
      <c r="AS190" s="10"/>
      <c r="AT190" s="8"/>
      <c r="AU190" s="13"/>
      <c r="AV190" s="13"/>
    </row>
    <row r="191" spans="1:48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9"/>
      <c r="AN191" s="9"/>
      <c r="AO191" s="9"/>
      <c r="AP191" s="9"/>
      <c r="AQ191" s="9"/>
      <c r="AR191" s="9"/>
      <c r="AS191" s="10"/>
      <c r="AT191" s="8"/>
      <c r="AU191" s="13"/>
      <c r="AV191" s="13"/>
    </row>
    <row r="192" spans="1:48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9"/>
      <c r="AN192" s="9"/>
      <c r="AO192" s="9"/>
      <c r="AP192" s="9"/>
      <c r="AQ192" s="9"/>
      <c r="AR192" s="9"/>
      <c r="AS192" s="10"/>
      <c r="AT192" s="8"/>
      <c r="AU192" s="13"/>
      <c r="AV192" s="13"/>
    </row>
    <row r="193" spans="1:48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9"/>
      <c r="AN193" s="9"/>
      <c r="AO193" s="9"/>
      <c r="AP193" s="9"/>
      <c r="AQ193" s="9"/>
      <c r="AR193" s="9"/>
      <c r="AS193" s="10"/>
      <c r="AT193" s="8"/>
      <c r="AU193" s="13"/>
      <c r="AV193" s="13"/>
    </row>
    <row r="194" spans="1:48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9"/>
      <c r="AN194" s="9"/>
      <c r="AO194" s="9"/>
      <c r="AP194" s="9"/>
      <c r="AQ194" s="9"/>
      <c r="AR194" s="9"/>
      <c r="AS194" s="10"/>
      <c r="AT194" s="8"/>
      <c r="AU194" s="13"/>
      <c r="AV194" s="13"/>
    </row>
    <row r="195" spans="1:48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9"/>
      <c r="AN195" s="9"/>
      <c r="AO195" s="9"/>
      <c r="AP195" s="9"/>
      <c r="AQ195" s="9"/>
      <c r="AR195" s="9"/>
      <c r="AS195" s="10"/>
      <c r="AT195" s="8"/>
      <c r="AU195" s="13"/>
      <c r="AV195" s="13"/>
    </row>
    <row r="196" spans="1:48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9"/>
      <c r="AN196" s="9"/>
      <c r="AO196" s="9"/>
      <c r="AP196" s="9"/>
      <c r="AQ196" s="9"/>
      <c r="AR196" s="9"/>
      <c r="AS196" s="10"/>
      <c r="AT196" s="8"/>
      <c r="AU196" s="13"/>
      <c r="AV196" s="13"/>
    </row>
    <row r="197" spans="1:48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9"/>
      <c r="AN197" s="9"/>
      <c r="AO197" s="9"/>
      <c r="AP197" s="9"/>
      <c r="AQ197" s="9"/>
      <c r="AR197" s="9"/>
      <c r="AS197" s="10"/>
      <c r="AT197" s="8"/>
      <c r="AU197" s="13"/>
      <c r="AV197" s="13"/>
    </row>
    <row r="198" spans="1:4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9"/>
      <c r="AN198" s="9"/>
      <c r="AO198" s="9"/>
      <c r="AP198" s="9"/>
      <c r="AQ198" s="9"/>
      <c r="AR198" s="9"/>
      <c r="AS198" s="10"/>
      <c r="AT198" s="8"/>
      <c r="AU198" s="13"/>
      <c r="AV198" s="13"/>
    </row>
    <row r="199" spans="1:48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9"/>
      <c r="AN199" s="9"/>
      <c r="AO199" s="9"/>
      <c r="AP199" s="9"/>
      <c r="AQ199" s="9"/>
      <c r="AR199" s="9"/>
      <c r="AS199" s="10"/>
      <c r="AT199" s="8"/>
      <c r="AU199" s="13"/>
      <c r="AV199" s="13"/>
    </row>
    <row r="200" spans="1:48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9"/>
      <c r="AN200" s="9"/>
      <c r="AO200" s="9"/>
      <c r="AP200" s="9"/>
      <c r="AQ200" s="9"/>
      <c r="AR200" s="9"/>
      <c r="AS200" s="10"/>
      <c r="AT200" s="8"/>
      <c r="AU200" s="13"/>
      <c r="AV200" s="13"/>
    </row>
    <row r="201" spans="1:48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9"/>
      <c r="AN201" s="9"/>
      <c r="AO201" s="9"/>
      <c r="AP201" s="9"/>
      <c r="AQ201" s="9"/>
      <c r="AR201" s="9"/>
      <c r="AS201" s="10"/>
      <c r="AT201" s="8"/>
      <c r="AU201" s="13"/>
      <c r="AV201" s="13"/>
    </row>
    <row r="202" spans="1:48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9"/>
      <c r="AN202" s="9"/>
      <c r="AO202" s="9"/>
      <c r="AP202" s="9"/>
      <c r="AQ202" s="9"/>
      <c r="AR202" s="9"/>
      <c r="AS202" s="10"/>
      <c r="AT202" s="8"/>
      <c r="AU202" s="13"/>
      <c r="AV202" s="13"/>
    </row>
    <row r="203" spans="1:48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9"/>
      <c r="AN203" s="9"/>
      <c r="AO203" s="9"/>
      <c r="AP203" s="9"/>
      <c r="AQ203" s="9"/>
      <c r="AR203" s="9"/>
      <c r="AS203" s="10"/>
      <c r="AT203" s="8"/>
      <c r="AU203" s="13"/>
      <c r="AV203" s="13"/>
    </row>
    <row r="204" spans="1:48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9"/>
      <c r="AN204" s="9"/>
      <c r="AO204" s="9"/>
      <c r="AP204" s="9"/>
      <c r="AQ204" s="9"/>
      <c r="AR204" s="9"/>
      <c r="AS204" s="10"/>
      <c r="AT204" s="8"/>
      <c r="AU204" s="13"/>
      <c r="AV204" s="13"/>
    </row>
    <row r="205" spans="1:48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9"/>
      <c r="AN205" s="9"/>
      <c r="AO205" s="9"/>
      <c r="AP205" s="9"/>
      <c r="AQ205" s="9"/>
      <c r="AR205" s="9"/>
      <c r="AS205" s="10"/>
      <c r="AT205" s="8"/>
      <c r="AU205" s="13"/>
      <c r="AV205" s="13"/>
    </row>
    <row r="206" spans="1:48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9"/>
      <c r="AN206" s="9"/>
      <c r="AO206" s="9"/>
      <c r="AP206" s="9"/>
      <c r="AQ206" s="9"/>
      <c r="AR206" s="9"/>
      <c r="AS206" s="10"/>
      <c r="AT206" s="8"/>
      <c r="AU206" s="13"/>
      <c r="AV206" s="13"/>
    </row>
    <row r="207" spans="1:48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9"/>
      <c r="AN207" s="9"/>
      <c r="AO207" s="9"/>
      <c r="AP207" s="9"/>
      <c r="AQ207" s="9"/>
      <c r="AR207" s="9"/>
      <c r="AS207" s="10"/>
      <c r="AT207" s="8"/>
      <c r="AU207" s="13"/>
      <c r="AV207" s="13"/>
    </row>
    <row r="208" spans="1:4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9"/>
      <c r="AN208" s="9"/>
      <c r="AO208" s="9"/>
      <c r="AP208" s="9"/>
      <c r="AQ208" s="9"/>
      <c r="AR208" s="9"/>
      <c r="AS208" s="10"/>
      <c r="AT208" s="8"/>
      <c r="AU208" s="13"/>
      <c r="AV208" s="13"/>
    </row>
    <row r="209" spans="1:48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9"/>
      <c r="AN209" s="9"/>
      <c r="AO209" s="9"/>
      <c r="AP209" s="9"/>
      <c r="AQ209" s="9"/>
      <c r="AR209" s="9"/>
      <c r="AS209" s="10"/>
      <c r="AT209" s="8"/>
      <c r="AU209" s="13"/>
      <c r="AV209" s="13"/>
    </row>
    <row r="210" spans="1:48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9"/>
      <c r="AN210" s="9"/>
      <c r="AO210" s="9"/>
      <c r="AP210" s="9"/>
      <c r="AQ210" s="9"/>
      <c r="AR210" s="9"/>
      <c r="AS210" s="10"/>
      <c r="AT210" s="8"/>
      <c r="AU210" s="13"/>
      <c r="AV210" s="13"/>
    </row>
    <row r="211" spans="1:48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9"/>
      <c r="AN211" s="9"/>
      <c r="AO211" s="9"/>
      <c r="AP211" s="9"/>
      <c r="AQ211" s="9"/>
      <c r="AR211" s="9"/>
      <c r="AS211" s="10"/>
      <c r="AT211" s="8"/>
      <c r="AU211" s="13"/>
      <c r="AV211" s="13"/>
    </row>
    <row r="212" spans="1:48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9"/>
      <c r="AN212" s="9"/>
      <c r="AO212" s="9"/>
      <c r="AP212" s="9"/>
      <c r="AQ212" s="9"/>
      <c r="AR212" s="9"/>
      <c r="AS212" s="10"/>
      <c r="AT212" s="8"/>
      <c r="AU212" s="13"/>
      <c r="AV212" s="13"/>
    </row>
    <row r="213" spans="1:48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9"/>
      <c r="AN213" s="9"/>
      <c r="AO213" s="9"/>
      <c r="AP213" s="9"/>
      <c r="AQ213" s="9"/>
      <c r="AR213" s="9"/>
      <c r="AS213" s="10"/>
      <c r="AT213" s="8"/>
      <c r="AU213" s="13"/>
      <c r="AV213" s="13"/>
    </row>
    <row r="214" spans="1:48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9"/>
      <c r="AN214" s="9"/>
      <c r="AO214" s="9"/>
      <c r="AP214" s="9"/>
      <c r="AQ214" s="9"/>
      <c r="AR214" s="9"/>
      <c r="AS214" s="10"/>
      <c r="AT214" s="8"/>
      <c r="AU214" s="13"/>
      <c r="AV214" s="13"/>
    </row>
    <row r="215" spans="1:48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9"/>
      <c r="AN215" s="9"/>
      <c r="AO215" s="9"/>
      <c r="AP215" s="9"/>
      <c r="AQ215" s="9"/>
      <c r="AR215" s="9"/>
      <c r="AS215" s="10"/>
      <c r="AT215" s="8"/>
      <c r="AU215" s="13"/>
      <c r="AV215" s="13"/>
    </row>
    <row r="216" spans="1:48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9"/>
      <c r="AN216" s="9"/>
      <c r="AO216" s="9"/>
      <c r="AP216" s="9"/>
      <c r="AQ216" s="9"/>
      <c r="AR216" s="9"/>
      <c r="AS216" s="10"/>
      <c r="AT216" s="8"/>
      <c r="AU216" s="13"/>
      <c r="AV216" s="13"/>
    </row>
    <row r="217" spans="1:48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9"/>
      <c r="AN217" s="9"/>
      <c r="AO217" s="9"/>
      <c r="AP217" s="9"/>
      <c r="AQ217" s="9"/>
      <c r="AR217" s="9"/>
      <c r="AS217" s="10"/>
      <c r="AT217" s="8"/>
      <c r="AU217" s="13"/>
      <c r="AV217" s="13"/>
    </row>
    <row r="218" spans="1:4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9"/>
      <c r="AN218" s="9"/>
      <c r="AO218" s="9"/>
      <c r="AP218" s="9"/>
      <c r="AQ218" s="9"/>
      <c r="AR218" s="9"/>
      <c r="AS218" s="10"/>
      <c r="AT218" s="8"/>
      <c r="AU218" s="13"/>
      <c r="AV218" s="13"/>
    </row>
    <row r="219" spans="1:48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9"/>
      <c r="AN219" s="9"/>
      <c r="AO219" s="9"/>
      <c r="AP219" s="9"/>
      <c r="AQ219" s="9"/>
      <c r="AR219" s="9"/>
      <c r="AS219" s="10"/>
      <c r="AT219" s="8"/>
      <c r="AU219" s="13"/>
      <c r="AV219" s="13"/>
    </row>
    <row r="220" spans="1:48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9"/>
      <c r="AN220" s="9"/>
      <c r="AO220" s="9"/>
      <c r="AP220" s="9"/>
      <c r="AQ220" s="9"/>
      <c r="AR220" s="9"/>
      <c r="AS220" s="10"/>
      <c r="AT220" s="8"/>
      <c r="AU220" s="13"/>
      <c r="AV220" s="13"/>
    </row>
    <row r="221" spans="1:48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9"/>
      <c r="AN221" s="9"/>
      <c r="AO221" s="9"/>
      <c r="AP221" s="9"/>
      <c r="AQ221" s="9"/>
      <c r="AR221" s="9"/>
      <c r="AS221" s="10"/>
      <c r="AT221" s="8"/>
      <c r="AU221" s="13"/>
      <c r="AV221" s="13"/>
    </row>
    <row r="222" spans="1:48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9"/>
      <c r="AN222" s="9"/>
      <c r="AO222" s="9"/>
      <c r="AP222" s="9"/>
      <c r="AQ222" s="9"/>
      <c r="AR222" s="9"/>
      <c r="AS222" s="10"/>
      <c r="AT222" s="8"/>
      <c r="AU222" s="13"/>
      <c r="AV222" s="13"/>
    </row>
    <row r="223" spans="1:48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9"/>
      <c r="AN223" s="9"/>
      <c r="AO223" s="9"/>
      <c r="AP223" s="9"/>
      <c r="AQ223" s="9"/>
      <c r="AR223" s="9"/>
      <c r="AS223" s="10"/>
      <c r="AT223" s="8"/>
      <c r="AU223" s="13"/>
      <c r="AV223" s="13"/>
    </row>
    <row r="224" spans="1:48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9"/>
      <c r="AN224" s="9"/>
      <c r="AO224" s="9"/>
      <c r="AP224" s="9"/>
      <c r="AQ224" s="9"/>
      <c r="AR224" s="9"/>
      <c r="AS224" s="10"/>
      <c r="AT224" s="8"/>
      <c r="AU224" s="13"/>
      <c r="AV224" s="13"/>
    </row>
    <row r="225" spans="1:48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9"/>
      <c r="AN225" s="9"/>
      <c r="AO225" s="9"/>
      <c r="AP225" s="9"/>
      <c r="AQ225" s="9"/>
      <c r="AR225" s="9"/>
      <c r="AS225" s="10"/>
      <c r="AT225" s="8"/>
      <c r="AU225" s="13"/>
      <c r="AV225" s="13"/>
    </row>
    <row r="226" spans="1:48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9"/>
      <c r="AN226" s="9"/>
      <c r="AO226" s="9"/>
      <c r="AP226" s="9"/>
      <c r="AQ226" s="9"/>
      <c r="AR226" s="9"/>
      <c r="AS226" s="10"/>
      <c r="AT226" s="8"/>
      <c r="AU226" s="13"/>
      <c r="AV226" s="13"/>
    </row>
    <row r="227" spans="1:48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9"/>
      <c r="AN227" s="9"/>
      <c r="AO227" s="9"/>
      <c r="AP227" s="9"/>
      <c r="AQ227" s="9"/>
      <c r="AR227" s="9"/>
      <c r="AS227" s="10"/>
      <c r="AT227" s="8"/>
      <c r="AU227" s="13"/>
      <c r="AV227" s="13"/>
    </row>
    <row r="228" spans="1:4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9"/>
      <c r="AN228" s="9"/>
      <c r="AO228" s="9"/>
      <c r="AP228" s="9"/>
      <c r="AQ228" s="9"/>
      <c r="AR228" s="9"/>
      <c r="AS228" s="10"/>
      <c r="AT228" s="8"/>
      <c r="AU228" s="13"/>
      <c r="AV228" s="13"/>
    </row>
    <row r="229" spans="1:48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9"/>
      <c r="AN229" s="9"/>
      <c r="AO229" s="9"/>
      <c r="AP229" s="9"/>
      <c r="AQ229" s="9"/>
      <c r="AR229" s="9"/>
      <c r="AS229" s="10"/>
      <c r="AT229" s="8"/>
      <c r="AU229" s="13"/>
      <c r="AV229" s="13"/>
    </row>
    <row r="230" spans="1:48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9"/>
      <c r="AN230" s="9"/>
      <c r="AO230" s="9"/>
      <c r="AP230" s="9"/>
      <c r="AQ230" s="9"/>
      <c r="AR230" s="9"/>
      <c r="AS230" s="10"/>
      <c r="AT230" s="8"/>
      <c r="AU230" s="13"/>
      <c r="AV230" s="13"/>
    </row>
    <row r="231" spans="1:48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9"/>
      <c r="AN231" s="9"/>
      <c r="AO231" s="9"/>
      <c r="AP231" s="9"/>
      <c r="AQ231" s="9"/>
      <c r="AR231" s="9"/>
      <c r="AS231" s="10"/>
      <c r="AT231" s="8"/>
      <c r="AU231" s="13"/>
      <c r="AV231" s="13"/>
    </row>
    <row r="232" spans="1:48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9"/>
      <c r="AN232" s="9"/>
      <c r="AO232" s="9"/>
      <c r="AP232" s="9"/>
      <c r="AQ232" s="9"/>
      <c r="AR232" s="9"/>
      <c r="AS232" s="10"/>
      <c r="AT232" s="8"/>
      <c r="AU232" s="13"/>
      <c r="AV232" s="13"/>
    </row>
    <row r="233" spans="1:48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9"/>
      <c r="AN233" s="9"/>
      <c r="AO233" s="9"/>
      <c r="AP233" s="9"/>
      <c r="AQ233" s="9"/>
      <c r="AR233" s="9"/>
      <c r="AS233" s="10"/>
      <c r="AT233" s="8"/>
      <c r="AU233" s="13"/>
      <c r="AV233" s="13"/>
    </row>
    <row r="234" spans="1:48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9"/>
      <c r="AN234" s="9"/>
      <c r="AO234" s="9"/>
      <c r="AP234" s="9"/>
      <c r="AQ234" s="9"/>
      <c r="AR234" s="9"/>
      <c r="AS234" s="10"/>
      <c r="AT234" s="8"/>
      <c r="AU234" s="13"/>
      <c r="AV234" s="13"/>
    </row>
    <row r="235" spans="1:48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9"/>
      <c r="AN235" s="9"/>
      <c r="AO235" s="9"/>
      <c r="AP235" s="9"/>
      <c r="AQ235" s="9"/>
      <c r="AR235" s="9"/>
      <c r="AS235" s="10"/>
      <c r="AT235" s="8"/>
      <c r="AU235" s="13"/>
      <c r="AV235" s="13"/>
    </row>
    <row r="236" spans="1:48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9"/>
      <c r="AN236" s="9"/>
      <c r="AO236" s="9"/>
      <c r="AP236" s="9"/>
      <c r="AQ236" s="9"/>
      <c r="AR236" s="9"/>
      <c r="AS236" s="10"/>
      <c r="AT236" s="8"/>
      <c r="AU236" s="13"/>
      <c r="AV236" s="13"/>
    </row>
    <row r="237" spans="1:48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9"/>
      <c r="AN237" s="9"/>
      <c r="AO237" s="9"/>
      <c r="AP237" s="9"/>
      <c r="AQ237" s="9"/>
      <c r="AR237" s="9"/>
      <c r="AS237" s="10"/>
      <c r="AT237" s="8"/>
      <c r="AU237" s="13"/>
      <c r="AV237" s="13"/>
    </row>
    <row r="238" spans="1:4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9"/>
      <c r="AN238" s="9"/>
      <c r="AO238" s="9"/>
      <c r="AP238" s="9"/>
      <c r="AQ238" s="9"/>
      <c r="AR238" s="9"/>
      <c r="AS238" s="10"/>
      <c r="AT238" s="8"/>
      <c r="AU238" s="13"/>
      <c r="AV238" s="13"/>
    </row>
    <row r="239" spans="1:48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9"/>
      <c r="AN239" s="9"/>
      <c r="AO239" s="9"/>
      <c r="AP239" s="9"/>
      <c r="AQ239" s="9"/>
      <c r="AR239" s="9"/>
      <c r="AS239" s="10"/>
      <c r="AT239" s="8"/>
      <c r="AU239" s="13"/>
      <c r="AV239" s="13"/>
    </row>
    <row r="240" spans="1:48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9"/>
      <c r="AN240" s="9"/>
      <c r="AO240" s="9"/>
      <c r="AP240" s="9"/>
      <c r="AQ240" s="9"/>
      <c r="AR240" s="9"/>
      <c r="AS240" s="10"/>
      <c r="AT240" s="8"/>
      <c r="AU240" s="13"/>
      <c r="AV240" s="13"/>
    </row>
    <row r="241" spans="1:48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9"/>
      <c r="AN241" s="9"/>
      <c r="AO241" s="9"/>
      <c r="AP241" s="9"/>
      <c r="AQ241" s="9"/>
      <c r="AR241" s="9"/>
      <c r="AS241" s="10"/>
      <c r="AT241" s="8"/>
      <c r="AU241" s="13"/>
      <c r="AV241" s="13"/>
    </row>
    <row r="242" spans="1:48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9"/>
      <c r="AN242" s="9"/>
      <c r="AO242" s="9"/>
      <c r="AP242" s="9"/>
      <c r="AQ242" s="9"/>
      <c r="AR242" s="9"/>
      <c r="AS242" s="10"/>
      <c r="AT242" s="8"/>
      <c r="AU242" s="13"/>
      <c r="AV242" s="13"/>
    </row>
    <row r="243" spans="1:48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9"/>
      <c r="AN243" s="9"/>
      <c r="AO243" s="9"/>
      <c r="AP243" s="9"/>
      <c r="AQ243" s="9"/>
      <c r="AR243" s="9"/>
      <c r="AS243" s="10"/>
      <c r="AT243" s="8"/>
      <c r="AU243" s="13"/>
      <c r="AV243" s="13"/>
    </row>
    <row r="244" spans="1:48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9"/>
      <c r="AN244" s="9"/>
      <c r="AO244" s="9"/>
      <c r="AP244" s="9"/>
      <c r="AQ244" s="9"/>
      <c r="AR244" s="9"/>
      <c r="AS244" s="10"/>
      <c r="AT244" s="8"/>
      <c r="AU244" s="13"/>
      <c r="AV244" s="13"/>
    </row>
    <row r="245" spans="1:48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9"/>
      <c r="AN245" s="9"/>
      <c r="AO245" s="9"/>
      <c r="AP245" s="9"/>
      <c r="AQ245" s="9"/>
      <c r="AR245" s="9"/>
      <c r="AS245" s="10"/>
      <c r="AT245" s="8"/>
      <c r="AU245" s="13"/>
      <c r="AV245" s="13"/>
    </row>
    <row r="246" spans="1:48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9"/>
      <c r="AN246" s="9"/>
      <c r="AO246" s="9"/>
      <c r="AP246" s="9"/>
      <c r="AQ246" s="9"/>
      <c r="AR246" s="9"/>
      <c r="AS246" s="10"/>
      <c r="AT246" s="8"/>
      <c r="AU246" s="13"/>
      <c r="AV246" s="13"/>
    </row>
    <row r="247" spans="1:48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9"/>
      <c r="AN247" s="9"/>
      <c r="AO247" s="9"/>
      <c r="AP247" s="9"/>
      <c r="AQ247" s="9"/>
      <c r="AR247" s="9"/>
      <c r="AS247" s="10"/>
      <c r="AT247" s="8"/>
      <c r="AU247" s="13"/>
      <c r="AV247" s="13"/>
    </row>
    <row r="248" spans="1: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9"/>
      <c r="AN248" s="9"/>
      <c r="AO248" s="9"/>
      <c r="AP248" s="9"/>
      <c r="AQ248" s="9"/>
      <c r="AR248" s="9"/>
      <c r="AS248" s="10"/>
      <c r="AT248" s="8"/>
      <c r="AU248" s="13"/>
      <c r="AV248" s="13"/>
    </row>
    <row r="249" spans="1:48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9"/>
      <c r="AN249" s="9"/>
      <c r="AO249" s="9"/>
      <c r="AP249" s="9"/>
      <c r="AQ249" s="9"/>
      <c r="AR249" s="9"/>
      <c r="AS249" s="10"/>
      <c r="AT249" s="8"/>
      <c r="AU249" s="13"/>
      <c r="AV249" s="13"/>
    </row>
    <row r="250" spans="1:48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9"/>
      <c r="AN250" s="9"/>
      <c r="AO250" s="9"/>
      <c r="AP250" s="9"/>
      <c r="AQ250" s="9"/>
      <c r="AR250" s="9"/>
      <c r="AS250" s="10"/>
      <c r="AT250" s="8"/>
      <c r="AU250" s="13"/>
      <c r="AV250" s="13"/>
    </row>
    <row r="251" spans="1:48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9"/>
      <c r="AN251" s="9"/>
      <c r="AO251" s="9"/>
      <c r="AP251" s="9"/>
      <c r="AQ251" s="9"/>
      <c r="AR251" s="9"/>
      <c r="AS251" s="10"/>
      <c r="AT251" s="8"/>
      <c r="AU251" s="13"/>
      <c r="AV251" s="13"/>
    </row>
    <row r="252" spans="1:48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9"/>
      <c r="AN252" s="9"/>
      <c r="AO252" s="9"/>
      <c r="AP252" s="9"/>
      <c r="AQ252" s="9"/>
      <c r="AR252" s="9"/>
      <c r="AS252" s="10"/>
      <c r="AT252" s="8"/>
      <c r="AU252" s="13"/>
      <c r="AV252" s="13"/>
    </row>
    <row r="253" spans="1:48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9"/>
      <c r="AN253" s="9"/>
      <c r="AO253" s="9"/>
      <c r="AP253" s="9"/>
      <c r="AQ253" s="9"/>
      <c r="AR253" s="9"/>
      <c r="AS253" s="10"/>
      <c r="AT253" s="8"/>
      <c r="AU253" s="13"/>
      <c r="AV253" s="13"/>
    </row>
    <row r="254" spans="1:48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9"/>
      <c r="AN254" s="9"/>
      <c r="AO254" s="9"/>
      <c r="AP254" s="9"/>
      <c r="AQ254" s="9"/>
      <c r="AR254" s="9"/>
      <c r="AS254" s="10"/>
      <c r="AT254" s="8"/>
      <c r="AU254" s="13"/>
      <c r="AV254" s="13"/>
    </row>
    <row r="255" spans="1:48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9"/>
      <c r="AN255" s="9"/>
      <c r="AO255" s="9"/>
      <c r="AP255" s="9"/>
      <c r="AQ255" s="9"/>
      <c r="AR255" s="9"/>
      <c r="AS255" s="10"/>
      <c r="AT255" s="8"/>
      <c r="AU255" s="13"/>
      <c r="AV255" s="13"/>
    </row>
    <row r="256" spans="1:48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9"/>
      <c r="AN256" s="9"/>
      <c r="AO256" s="9"/>
      <c r="AP256" s="9"/>
      <c r="AQ256" s="9"/>
      <c r="AR256" s="9"/>
      <c r="AS256" s="10"/>
      <c r="AT256" s="8"/>
      <c r="AU256" s="13"/>
      <c r="AV256" s="13"/>
    </row>
    <row r="257" spans="1:48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9"/>
      <c r="AN257" s="9"/>
      <c r="AO257" s="9"/>
      <c r="AP257" s="9"/>
      <c r="AQ257" s="9"/>
      <c r="AR257" s="9"/>
      <c r="AS257" s="10"/>
      <c r="AT257" s="8"/>
      <c r="AU257" s="13"/>
      <c r="AV257" s="13"/>
    </row>
    <row r="258" spans="1:4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9"/>
      <c r="AN258" s="9"/>
      <c r="AO258" s="9"/>
      <c r="AP258" s="9"/>
      <c r="AQ258" s="9"/>
      <c r="AR258" s="9"/>
      <c r="AS258" s="10"/>
      <c r="AT258" s="8"/>
      <c r="AU258" s="13"/>
      <c r="AV258" s="13"/>
    </row>
    <row r="259" spans="1:48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9"/>
      <c r="AN259" s="9"/>
      <c r="AO259" s="9"/>
      <c r="AP259" s="9"/>
      <c r="AQ259" s="9"/>
      <c r="AR259" s="9"/>
      <c r="AS259" s="10"/>
      <c r="AT259" s="8"/>
      <c r="AU259" s="13"/>
      <c r="AV259" s="13"/>
    </row>
    <row r="260" spans="1:48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9"/>
      <c r="AN260" s="9"/>
      <c r="AO260" s="9"/>
      <c r="AP260" s="9"/>
      <c r="AQ260" s="9"/>
      <c r="AR260" s="9"/>
      <c r="AS260" s="10"/>
      <c r="AT260" s="8"/>
      <c r="AU260" s="13"/>
      <c r="AV260" s="13"/>
    </row>
    <row r="261" spans="1:48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9"/>
      <c r="AN261" s="9"/>
      <c r="AO261" s="9"/>
      <c r="AP261" s="9"/>
      <c r="AQ261" s="9"/>
      <c r="AR261" s="9"/>
      <c r="AS261" s="10"/>
      <c r="AT261" s="8"/>
      <c r="AU261" s="13"/>
      <c r="AV261" s="13"/>
    </row>
    <row r="262" spans="1:48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9"/>
      <c r="AN262" s="9"/>
      <c r="AO262" s="9"/>
      <c r="AP262" s="9"/>
      <c r="AQ262" s="9"/>
      <c r="AR262" s="9"/>
      <c r="AS262" s="10"/>
      <c r="AT262" s="8"/>
      <c r="AU262" s="13"/>
      <c r="AV262" s="13"/>
    </row>
    <row r="263" spans="1:48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9"/>
      <c r="AN263" s="9"/>
      <c r="AO263" s="9"/>
      <c r="AP263" s="9"/>
      <c r="AQ263" s="9"/>
      <c r="AR263" s="9"/>
      <c r="AS263" s="10"/>
      <c r="AT263" s="8"/>
      <c r="AU263" s="13"/>
      <c r="AV263" s="13"/>
    </row>
    <row r="264" spans="1:48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9"/>
      <c r="AN264" s="9"/>
      <c r="AO264" s="9"/>
      <c r="AP264" s="9"/>
      <c r="AQ264" s="9"/>
      <c r="AR264" s="9"/>
      <c r="AS264" s="10"/>
      <c r="AT264" s="8"/>
      <c r="AU264" s="13"/>
      <c r="AV264" s="13"/>
    </row>
    <row r="265" spans="1:48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9"/>
      <c r="AN265" s="9"/>
      <c r="AO265" s="9"/>
      <c r="AP265" s="9"/>
      <c r="AQ265" s="9"/>
      <c r="AR265" s="9"/>
      <c r="AS265" s="10"/>
      <c r="AT265" s="8"/>
      <c r="AU265" s="13"/>
      <c r="AV265" s="13"/>
    </row>
    <row r="266" spans="1:48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9"/>
      <c r="AN266" s="9"/>
      <c r="AO266" s="9"/>
      <c r="AP266" s="9"/>
      <c r="AQ266" s="9"/>
      <c r="AR266" s="9"/>
      <c r="AS266" s="10"/>
      <c r="AT266" s="8"/>
      <c r="AU266" s="13"/>
      <c r="AV266" s="13"/>
    </row>
    <row r="267" spans="1:48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9"/>
      <c r="AN267" s="9"/>
      <c r="AO267" s="9"/>
      <c r="AP267" s="9"/>
      <c r="AQ267" s="9"/>
      <c r="AR267" s="9"/>
      <c r="AS267" s="10"/>
      <c r="AT267" s="8"/>
      <c r="AU267" s="13"/>
      <c r="AV267" s="13"/>
    </row>
    <row r="268" spans="1:4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9"/>
      <c r="AN268" s="9"/>
      <c r="AO268" s="9"/>
      <c r="AP268" s="9"/>
      <c r="AQ268" s="9"/>
      <c r="AR268" s="9"/>
      <c r="AS268" s="10"/>
      <c r="AT268" s="8"/>
      <c r="AU268" s="13"/>
      <c r="AV268" s="13"/>
    </row>
    <row r="269" spans="1:48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9"/>
      <c r="AN269" s="9"/>
      <c r="AO269" s="9"/>
      <c r="AP269" s="9"/>
      <c r="AQ269" s="9"/>
      <c r="AR269" s="9"/>
      <c r="AS269" s="10"/>
      <c r="AT269" s="8"/>
      <c r="AU269" s="13"/>
      <c r="AV269" s="13"/>
    </row>
    <row r="270" spans="1:48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9"/>
      <c r="AN270" s="9"/>
      <c r="AO270" s="9"/>
      <c r="AP270" s="9"/>
      <c r="AQ270" s="9"/>
      <c r="AR270" s="9"/>
      <c r="AS270" s="10"/>
      <c r="AT270" s="8"/>
      <c r="AU270" s="13"/>
      <c r="AV270" s="13"/>
    </row>
    <row r="271" spans="1:48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9"/>
      <c r="AN271" s="9"/>
      <c r="AO271" s="9"/>
      <c r="AP271" s="9"/>
      <c r="AQ271" s="9"/>
      <c r="AR271" s="9"/>
      <c r="AS271" s="10"/>
      <c r="AT271" s="8"/>
      <c r="AU271" s="13"/>
      <c r="AV271" s="13"/>
    </row>
    <row r="272" spans="1:48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9"/>
      <c r="AN272" s="9"/>
      <c r="AO272" s="9"/>
      <c r="AP272" s="9"/>
      <c r="AQ272" s="9"/>
      <c r="AR272" s="9"/>
      <c r="AS272" s="10"/>
      <c r="AT272" s="8"/>
      <c r="AU272" s="13"/>
      <c r="AV272" s="13"/>
    </row>
    <row r="273" spans="1:48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9"/>
      <c r="AN273" s="9"/>
      <c r="AO273" s="9"/>
      <c r="AP273" s="9"/>
      <c r="AQ273" s="9"/>
      <c r="AR273" s="9"/>
      <c r="AS273" s="10"/>
      <c r="AT273" s="8"/>
      <c r="AU273" s="13"/>
      <c r="AV273" s="13"/>
    </row>
    <row r="274" spans="1:48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9"/>
      <c r="AN274" s="9"/>
      <c r="AO274" s="9"/>
      <c r="AP274" s="9"/>
      <c r="AQ274" s="9"/>
      <c r="AR274" s="9"/>
      <c r="AS274" s="10"/>
      <c r="AT274" s="8"/>
      <c r="AU274" s="13"/>
      <c r="AV274" s="13"/>
    </row>
    <row r="275" spans="1:48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9"/>
      <c r="AN275" s="9"/>
      <c r="AO275" s="9"/>
      <c r="AP275" s="9"/>
      <c r="AQ275" s="9"/>
      <c r="AR275" s="9"/>
      <c r="AS275" s="10"/>
      <c r="AT275" s="8"/>
      <c r="AU275" s="13"/>
      <c r="AV275" s="13"/>
    </row>
    <row r="276" spans="1:48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9"/>
      <c r="AN276" s="9"/>
      <c r="AO276" s="9"/>
      <c r="AP276" s="9"/>
      <c r="AQ276" s="9"/>
      <c r="AR276" s="9"/>
      <c r="AS276" s="10"/>
      <c r="AT276" s="8"/>
      <c r="AU276" s="13"/>
      <c r="AV276" s="13"/>
    </row>
    <row r="277" spans="1:48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9"/>
      <c r="AN277" s="9"/>
      <c r="AO277" s="9"/>
      <c r="AP277" s="9"/>
      <c r="AQ277" s="9"/>
      <c r="AR277" s="9"/>
      <c r="AS277" s="10"/>
      <c r="AT277" s="8"/>
      <c r="AU277" s="13"/>
      <c r="AV277" s="13"/>
    </row>
    <row r="278" spans="1:4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9"/>
      <c r="AN278" s="9"/>
      <c r="AO278" s="9"/>
      <c r="AP278" s="9"/>
      <c r="AQ278" s="9"/>
      <c r="AR278" s="9"/>
      <c r="AS278" s="10"/>
      <c r="AT278" s="8"/>
      <c r="AU278" s="13"/>
      <c r="AV278" s="13"/>
    </row>
    <row r="279" spans="1:48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9"/>
      <c r="AN279" s="9"/>
      <c r="AO279" s="9"/>
      <c r="AP279" s="9"/>
      <c r="AQ279" s="9"/>
      <c r="AR279" s="9"/>
      <c r="AS279" s="10"/>
      <c r="AT279" s="8"/>
      <c r="AU279" s="13"/>
      <c r="AV279" s="13"/>
    </row>
    <row r="280" spans="1:48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9"/>
      <c r="AN280" s="9"/>
      <c r="AO280" s="9"/>
      <c r="AP280" s="9"/>
      <c r="AQ280" s="9"/>
      <c r="AR280" s="9"/>
      <c r="AS280" s="10"/>
      <c r="AT280" s="8"/>
      <c r="AU280" s="13"/>
      <c r="AV280" s="13"/>
    </row>
    <row r="281" spans="1:48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9"/>
      <c r="AN281" s="9"/>
      <c r="AO281" s="9"/>
      <c r="AP281" s="9"/>
      <c r="AQ281" s="9"/>
      <c r="AR281" s="9"/>
      <c r="AS281" s="10"/>
      <c r="AT281" s="8"/>
      <c r="AU281" s="13"/>
      <c r="AV281" s="13"/>
    </row>
    <row r="282" spans="1:48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9"/>
      <c r="AN282" s="9"/>
      <c r="AO282" s="9"/>
      <c r="AP282" s="9"/>
      <c r="AQ282" s="9"/>
      <c r="AR282" s="9"/>
      <c r="AS282" s="10"/>
      <c r="AT282" s="8"/>
      <c r="AU282" s="13"/>
      <c r="AV282" s="13"/>
    </row>
    <row r="283" spans="1:48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9"/>
      <c r="AN283" s="9"/>
      <c r="AO283" s="9"/>
      <c r="AP283" s="9"/>
      <c r="AQ283" s="9"/>
      <c r="AR283" s="9"/>
      <c r="AS283" s="10"/>
      <c r="AT283" s="8"/>
      <c r="AU283" s="13"/>
      <c r="AV283" s="13"/>
    </row>
    <row r="284" spans="1:48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9"/>
      <c r="AN284" s="9"/>
      <c r="AO284" s="9"/>
      <c r="AP284" s="9"/>
      <c r="AQ284" s="9"/>
      <c r="AR284" s="9"/>
      <c r="AS284" s="10"/>
      <c r="AT284" s="8"/>
      <c r="AU284" s="13"/>
      <c r="AV284" s="13"/>
    </row>
    <row r="285" spans="1:48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9"/>
      <c r="AN285" s="9"/>
      <c r="AO285" s="9"/>
      <c r="AP285" s="9"/>
      <c r="AQ285" s="9"/>
      <c r="AR285" s="9"/>
      <c r="AS285" s="10"/>
      <c r="AT285" s="8"/>
      <c r="AU285" s="13"/>
      <c r="AV285" s="13"/>
    </row>
    <row r="286" spans="1:48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9"/>
      <c r="AN286" s="9"/>
      <c r="AO286" s="9"/>
      <c r="AP286" s="9"/>
      <c r="AQ286" s="9"/>
      <c r="AR286" s="9"/>
      <c r="AS286" s="10"/>
      <c r="AT286" s="8"/>
      <c r="AU286" s="13"/>
      <c r="AV286" s="13"/>
    </row>
    <row r="287" spans="1:48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9"/>
      <c r="AN287" s="9"/>
      <c r="AO287" s="9"/>
      <c r="AP287" s="9"/>
      <c r="AQ287" s="9"/>
      <c r="AR287" s="9"/>
      <c r="AS287" s="10"/>
      <c r="AT287" s="8"/>
      <c r="AU287" s="13"/>
      <c r="AV287" s="13"/>
    </row>
    <row r="288" spans="1:4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9"/>
      <c r="AN288" s="9"/>
      <c r="AO288" s="9"/>
      <c r="AP288" s="9"/>
      <c r="AQ288" s="9"/>
      <c r="AR288" s="9"/>
      <c r="AS288" s="10"/>
      <c r="AT288" s="8"/>
      <c r="AU288" s="13"/>
      <c r="AV288" s="13"/>
    </row>
    <row r="289" spans="1:48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9"/>
      <c r="AN289" s="9"/>
      <c r="AO289" s="9"/>
      <c r="AP289" s="9"/>
      <c r="AQ289" s="9"/>
      <c r="AR289" s="9"/>
      <c r="AS289" s="10"/>
      <c r="AT289" s="8"/>
      <c r="AU289" s="13"/>
      <c r="AV289" s="13"/>
    </row>
    <row r="290" spans="1:48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9"/>
      <c r="AN290" s="9"/>
      <c r="AO290" s="9"/>
      <c r="AP290" s="9"/>
      <c r="AQ290" s="9"/>
      <c r="AR290" s="9"/>
      <c r="AS290" s="10"/>
      <c r="AT290" s="8"/>
      <c r="AU290" s="13"/>
      <c r="AV290" s="13"/>
    </row>
    <row r="291" spans="1:48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9"/>
      <c r="AN291" s="9"/>
      <c r="AO291" s="9"/>
      <c r="AP291" s="9"/>
      <c r="AQ291" s="9"/>
      <c r="AR291" s="9"/>
      <c r="AS291" s="10"/>
      <c r="AT291" s="8"/>
      <c r="AU291" s="13"/>
      <c r="AV291" s="13"/>
    </row>
    <row r="292" spans="1:48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9"/>
      <c r="AN292" s="9"/>
      <c r="AO292" s="9"/>
      <c r="AP292" s="9"/>
      <c r="AQ292" s="9"/>
      <c r="AR292" s="9"/>
      <c r="AS292" s="10"/>
      <c r="AT292" s="8"/>
      <c r="AU292" s="13"/>
      <c r="AV292" s="13"/>
    </row>
    <row r="293" spans="1:48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9"/>
      <c r="AN293" s="9"/>
      <c r="AO293" s="9"/>
      <c r="AP293" s="9"/>
      <c r="AQ293" s="9"/>
      <c r="AR293" s="9"/>
      <c r="AS293" s="10"/>
      <c r="AT293" s="8"/>
      <c r="AU293" s="13"/>
      <c r="AV293" s="13"/>
    </row>
    <row r="294" spans="1:48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9"/>
      <c r="AN294" s="9"/>
      <c r="AO294" s="9"/>
      <c r="AP294" s="9"/>
      <c r="AQ294" s="9"/>
      <c r="AR294" s="9"/>
      <c r="AS294" s="10"/>
      <c r="AT294" s="8"/>
      <c r="AU294" s="13"/>
      <c r="AV294" s="13"/>
    </row>
    <row r="295" spans="1:48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9"/>
      <c r="AN295" s="9"/>
      <c r="AO295" s="9"/>
      <c r="AP295" s="9"/>
      <c r="AQ295" s="9"/>
      <c r="AR295" s="9"/>
      <c r="AS295" s="10"/>
      <c r="AT295" s="8"/>
      <c r="AU295" s="13"/>
      <c r="AV295" s="13"/>
    </row>
    <row r="296" spans="1:48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9"/>
      <c r="AN296" s="9"/>
      <c r="AO296" s="9"/>
      <c r="AP296" s="9"/>
      <c r="AQ296" s="9"/>
      <c r="AR296" s="9"/>
      <c r="AS296" s="10"/>
      <c r="AT296" s="8"/>
      <c r="AU296" s="13"/>
      <c r="AV296" s="13"/>
    </row>
    <row r="297" spans="1:48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9"/>
      <c r="AN297" s="9"/>
      <c r="AO297" s="9"/>
      <c r="AP297" s="9"/>
      <c r="AQ297" s="9"/>
      <c r="AR297" s="9"/>
      <c r="AS297" s="10"/>
      <c r="AT297" s="8"/>
      <c r="AU297" s="13"/>
      <c r="AV297" s="13"/>
    </row>
    <row r="298" spans="1:4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9"/>
      <c r="AN298" s="9"/>
      <c r="AO298" s="9"/>
      <c r="AP298" s="9"/>
      <c r="AQ298" s="9"/>
      <c r="AR298" s="9"/>
      <c r="AS298" s="10"/>
      <c r="AT298" s="8"/>
      <c r="AU298" s="13"/>
      <c r="AV298" s="13"/>
    </row>
    <row r="299" spans="1:48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9"/>
      <c r="AN299" s="9"/>
      <c r="AO299" s="9"/>
      <c r="AP299" s="9"/>
      <c r="AQ299" s="9"/>
      <c r="AR299" s="9"/>
      <c r="AS299" s="10"/>
      <c r="AT299" s="8"/>
      <c r="AU299" s="13"/>
      <c r="AV299" s="13"/>
    </row>
    <row r="300" spans="1:48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9"/>
      <c r="AN300" s="9"/>
      <c r="AO300" s="9"/>
      <c r="AP300" s="9"/>
      <c r="AQ300" s="9"/>
      <c r="AR300" s="9"/>
      <c r="AS300" s="10"/>
      <c r="AT300" s="8"/>
      <c r="AU300" s="13"/>
      <c r="AV300" s="13"/>
    </row>
    <row r="301" spans="1:48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9"/>
      <c r="AN301" s="9"/>
      <c r="AO301" s="9"/>
      <c r="AP301" s="9"/>
      <c r="AQ301" s="9"/>
      <c r="AR301" s="9"/>
      <c r="AS301" s="10"/>
      <c r="AT301" s="8"/>
      <c r="AU301" s="13"/>
      <c r="AV301" s="13"/>
    </row>
    <row r="302" spans="1:48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9"/>
      <c r="AN302" s="9"/>
      <c r="AO302" s="9"/>
      <c r="AP302" s="9"/>
      <c r="AQ302" s="9"/>
      <c r="AR302" s="9"/>
      <c r="AS302" s="10"/>
      <c r="AT302" s="8"/>
      <c r="AU302" s="13"/>
      <c r="AV302" s="13"/>
    </row>
    <row r="303" spans="1:48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9"/>
      <c r="AN303" s="9"/>
      <c r="AO303" s="9"/>
      <c r="AP303" s="9"/>
      <c r="AQ303" s="9"/>
      <c r="AR303" s="9"/>
      <c r="AS303" s="10"/>
      <c r="AT303" s="8"/>
      <c r="AU303" s="13"/>
      <c r="AV303" s="13"/>
    </row>
    <row r="304" spans="1:48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9"/>
      <c r="AN304" s="9"/>
      <c r="AO304" s="9"/>
      <c r="AP304" s="9"/>
      <c r="AQ304" s="9"/>
      <c r="AR304" s="9"/>
      <c r="AS304" s="10"/>
      <c r="AT304" s="8"/>
      <c r="AU304" s="13"/>
      <c r="AV304" s="13"/>
    </row>
    <row r="305" spans="1:48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9"/>
      <c r="AN305" s="9"/>
      <c r="AO305" s="9"/>
      <c r="AP305" s="9"/>
      <c r="AQ305" s="9"/>
      <c r="AR305" s="9"/>
      <c r="AS305" s="10"/>
      <c r="AT305" s="8"/>
      <c r="AU305" s="13"/>
      <c r="AV305" s="13"/>
    </row>
    <row r="306" spans="1:48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9"/>
      <c r="AN306" s="9"/>
      <c r="AO306" s="9"/>
      <c r="AP306" s="9"/>
      <c r="AQ306" s="9"/>
      <c r="AR306" s="9"/>
      <c r="AS306" s="10"/>
      <c r="AT306" s="8"/>
      <c r="AU306" s="13"/>
      <c r="AV306" s="13"/>
    </row>
    <row r="307" spans="1:48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9"/>
      <c r="AN307" s="9"/>
      <c r="AO307" s="9"/>
      <c r="AP307" s="9"/>
      <c r="AQ307" s="9"/>
      <c r="AR307" s="9"/>
      <c r="AS307" s="10"/>
      <c r="AT307" s="8"/>
      <c r="AU307" s="13"/>
      <c r="AV307" s="13"/>
    </row>
    <row r="308" spans="1:4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9"/>
      <c r="AN308" s="9"/>
      <c r="AO308" s="9"/>
      <c r="AP308" s="9"/>
      <c r="AQ308" s="9"/>
      <c r="AR308" s="9"/>
      <c r="AS308" s="10"/>
      <c r="AT308" s="8"/>
      <c r="AU308" s="13"/>
      <c r="AV308" s="13"/>
    </row>
    <row r="309" spans="1:48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9"/>
      <c r="AN309" s="9"/>
      <c r="AO309" s="9"/>
      <c r="AP309" s="9"/>
      <c r="AQ309" s="9"/>
      <c r="AR309" s="9"/>
      <c r="AS309" s="10"/>
      <c r="AT309" s="8"/>
      <c r="AU309" s="13"/>
      <c r="AV309" s="13"/>
    </row>
    <row r="310" spans="1:48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9"/>
      <c r="AN310" s="9"/>
      <c r="AO310" s="9"/>
      <c r="AP310" s="9"/>
      <c r="AQ310" s="9"/>
      <c r="AR310" s="9"/>
      <c r="AS310" s="10"/>
      <c r="AT310" s="8"/>
      <c r="AU310" s="13"/>
      <c r="AV310" s="13"/>
    </row>
    <row r="311" spans="1:48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9"/>
      <c r="AN311" s="9"/>
      <c r="AO311" s="9"/>
      <c r="AP311" s="9"/>
      <c r="AQ311" s="9"/>
      <c r="AR311" s="9"/>
      <c r="AS311" s="10"/>
      <c r="AT311" s="8"/>
      <c r="AU311" s="13"/>
      <c r="AV311" s="13"/>
    </row>
    <row r="312" spans="1:48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9"/>
      <c r="AN312" s="9"/>
      <c r="AO312" s="9"/>
      <c r="AP312" s="9"/>
      <c r="AQ312" s="9"/>
      <c r="AR312" s="9"/>
      <c r="AS312" s="10"/>
      <c r="AT312" s="8"/>
      <c r="AU312" s="13"/>
      <c r="AV312" s="13"/>
    </row>
    <row r="313" spans="1:48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9"/>
      <c r="AN313" s="9"/>
      <c r="AO313" s="9"/>
      <c r="AP313" s="9"/>
      <c r="AQ313" s="9"/>
      <c r="AR313" s="9"/>
      <c r="AS313" s="10"/>
      <c r="AT313" s="8"/>
      <c r="AU313" s="13"/>
      <c r="AV313" s="13"/>
    </row>
    <row r="314" spans="1:48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9"/>
      <c r="AN314" s="9"/>
      <c r="AO314" s="9"/>
      <c r="AP314" s="9"/>
      <c r="AQ314" s="9"/>
      <c r="AR314" s="9"/>
      <c r="AS314" s="10"/>
      <c r="AT314" s="8"/>
      <c r="AU314" s="13"/>
      <c r="AV314" s="13"/>
    </row>
    <row r="315" spans="1:48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9"/>
      <c r="AN315" s="9"/>
      <c r="AO315" s="9"/>
      <c r="AP315" s="9"/>
      <c r="AQ315" s="9"/>
      <c r="AR315" s="9"/>
      <c r="AS315" s="10"/>
      <c r="AT315" s="8"/>
      <c r="AU315" s="13"/>
      <c r="AV315" s="13"/>
    </row>
    <row r="316" spans="1:48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9"/>
      <c r="AN316" s="9"/>
      <c r="AO316" s="9"/>
      <c r="AP316" s="9"/>
      <c r="AQ316" s="9"/>
      <c r="AR316" s="9"/>
      <c r="AS316" s="10"/>
      <c r="AT316" s="8"/>
      <c r="AU316" s="13"/>
      <c r="AV316" s="13"/>
    </row>
    <row r="317" spans="1:48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9"/>
      <c r="AN317" s="9"/>
      <c r="AO317" s="9"/>
      <c r="AP317" s="9"/>
      <c r="AQ317" s="9"/>
      <c r="AR317" s="9"/>
      <c r="AS317" s="10"/>
      <c r="AT317" s="8"/>
      <c r="AU317" s="13"/>
      <c r="AV317" s="13"/>
    </row>
    <row r="318" spans="1:4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9"/>
      <c r="AN318" s="9"/>
      <c r="AO318" s="9"/>
      <c r="AP318" s="9"/>
      <c r="AQ318" s="9"/>
      <c r="AR318" s="9"/>
      <c r="AS318" s="10"/>
      <c r="AT318" s="8"/>
      <c r="AU318" s="13"/>
      <c r="AV318" s="13"/>
    </row>
    <row r="319" spans="1:48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9"/>
      <c r="AN319" s="9"/>
      <c r="AO319" s="9"/>
      <c r="AP319" s="9"/>
      <c r="AQ319" s="9"/>
      <c r="AR319" s="9"/>
      <c r="AS319" s="10"/>
      <c r="AT319" s="8"/>
      <c r="AU319" s="13"/>
      <c r="AV319" s="13"/>
    </row>
    <row r="320" spans="1:48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9"/>
      <c r="AN320" s="9"/>
      <c r="AO320" s="9"/>
      <c r="AP320" s="9"/>
      <c r="AQ320" s="9"/>
      <c r="AR320" s="9"/>
      <c r="AS320" s="10"/>
      <c r="AT320" s="8"/>
      <c r="AU320" s="13"/>
      <c r="AV320" s="13"/>
    </row>
    <row r="321" spans="1:48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9"/>
      <c r="AN321" s="9"/>
      <c r="AO321" s="9"/>
      <c r="AP321" s="9"/>
      <c r="AQ321" s="9"/>
      <c r="AR321" s="9"/>
      <c r="AS321" s="10"/>
      <c r="AT321" s="8"/>
      <c r="AU321" s="13"/>
      <c r="AV321" s="13"/>
    </row>
    <row r="322" spans="1:48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9"/>
      <c r="AN322" s="9"/>
      <c r="AO322" s="9"/>
      <c r="AP322" s="9"/>
      <c r="AQ322" s="9"/>
      <c r="AR322" s="9"/>
      <c r="AS322" s="10"/>
      <c r="AT322" s="8"/>
      <c r="AU322" s="13"/>
      <c r="AV322" s="13"/>
    </row>
    <row r="323" spans="1:48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9"/>
      <c r="AN323" s="9"/>
      <c r="AO323" s="9"/>
      <c r="AP323" s="9"/>
      <c r="AQ323" s="9"/>
      <c r="AR323" s="9"/>
      <c r="AS323" s="10"/>
      <c r="AT323" s="8"/>
      <c r="AU323" s="13"/>
      <c r="AV323" s="13"/>
    </row>
    <row r="324" spans="1:48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9"/>
      <c r="AN324" s="9"/>
      <c r="AO324" s="9"/>
      <c r="AP324" s="9"/>
      <c r="AQ324" s="9"/>
      <c r="AR324" s="9"/>
      <c r="AS324" s="10"/>
      <c r="AT324" s="8"/>
      <c r="AU324" s="13"/>
      <c r="AV324" s="13"/>
    </row>
    <row r="325" spans="1:48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9"/>
      <c r="AN325" s="9"/>
      <c r="AO325" s="9"/>
      <c r="AP325" s="9"/>
      <c r="AQ325" s="9"/>
      <c r="AR325" s="9"/>
      <c r="AS325" s="10"/>
      <c r="AT325" s="8"/>
      <c r="AU325" s="13"/>
      <c r="AV325" s="13"/>
    </row>
    <row r="326" spans="1:48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9"/>
      <c r="AN326" s="9"/>
      <c r="AO326" s="9"/>
      <c r="AP326" s="9"/>
      <c r="AQ326" s="9"/>
      <c r="AR326" s="9"/>
      <c r="AS326" s="10"/>
      <c r="AT326" s="8"/>
      <c r="AU326" s="13"/>
      <c r="AV326" s="13"/>
    </row>
    <row r="327" spans="1:48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9"/>
      <c r="AN327" s="9"/>
      <c r="AO327" s="9"/>
      <c r="AP327" s="9"/>
      <c r="AQ327" s="9"/>
      <c r="AR327" s="9"/>
      <c r="AS327" s="10"/>
      <c r="AT327" s="8"/>
      <c r="AU327" s="13"/>
      <c r="AV327" s="13"/>
    </row>
    <row r="328" spans="1:4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9"/>
      <c r="AN328" s="9"/>
      <c r="AO328" s="9"/>
      <c r="AP328" s="9"/>
      <c r="AQ328" s="9"/>
      <c r="AR328" s="9"/>
      <c r="AS328" s="10"/>
      <c r="AT328" s="8"/>
      <c r="AU328" s="13"/>
      <c r="AV328" s="13"/>
    </row>
    <row r="329" spans="1:48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9"/>
      <c r="AN329" s="9"/>
      <c r="AO329" s="9"/>
      <c r="AP329" s="9"/>
      <c r="AQ329" s="9"/>
      <c r="AR329" s="9"/>
      <c r="AS329" s="10"/>
      <c r="AT329" s="8"/>
      <c r="AU329" s="13"/>
      <c r="AV329" s="13"/>
    </row>
    <row r="330" spans="1:48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9"/>
      <c r="AN330" s="9"/>
      <c r="AO330" s="9"/>
      <c r="AP330" s="9"/>
      <c r="AQ330" s="9"/>
      <c r="AR330" s="9"/>
      <c r="AS330" s="10"/>
      <c r="AT330" s="8"/>
      <c r="AU330" s="13"/>
      <c r="AV330" s="13"/>
    </row>
    <row r="331" spans="1:48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9"/>
      <c r="AN331" s="9"/>
      <c r="AO331" s="9"/>
      <c r="AP331" s="9"/>
      <c r="AQ331" s="9"/>
      <c r="AR331" s="9"/>
      <c r="AS331" s="10"/>
      <c r="AT331" s="8"/>
      <c r="AU331" s="13"/>
      <c r="AV331" s="13"/>
    </row>
    <row r="332" spans="1:48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9"/>
      <c r="AN332" s="9"/>
      <c r="AO332" s="9"/>
      <c r="AP332" s="9"/>
      <c r="AQ332" s="9"/>
      <c r="AR332" s="9"/>
      <c r="AS332" s="10"/>
      <c r="AT332" s="8"/>
      <c r="AU332" s="13"/>
      <c r="AV332" s="13"/>
    </row>
    <row r="333" spans="1:48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9"/>
      <c r="AN333" s="9"/>
      <c r="AO333" s="9"/>
      <c r="AP333" s="9"/>
      <c r="AQ333" s="9"/>
      <c r="AR333" s="9"/>
      <c r="AS333" s="10"/>
      <c r="AT333" s="8"/>
      <c r="AU333" s="13"/>
      <c r="AV333" s="13"/>
    </row>
    <row r="334" spans="1:48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9"/>
      <c r="AN334" s="9"/>
      <c r="AO334" s="9"/>
      <c r="AP334" s="9"/>
      <c r="AQ334" s="9"/>
      <c r="AR334" s="9"/>
      <c r="AS334" s="10"/>
      <c r="AT334" s="8"/>
      <c r="AU334" s="13"/>
      <c r="AV334" s="13"/>
    </row>
    <row r="335" spans="1:48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9"/>
      <c r="AN335" s="9"/>
      <c r="AO335" s="9"/>
      <c r="AP335" s="9"/>
      <c r="AQ335" s="9"/>
      <c r="AR335" s="9"/>
      <c r="AS335" s="10"/>
      <c r="AT335" s="8"/>
      <c r="AU335" s="13"/>
      <c r="AV335" s="13"/>
    </row>
    <row r="336" spans="1:48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9"/>
      <c r="AN336" s="9"/>
      <c r="AO336" s="9"/>
      <c r="AP336" s="9"/>
      <c r="AQ336" s="9"/>
      <c r="AR336" s="9"/>
      <c r="AS336" s="10"/>
      <c r="AT336" s="8"/>
      <c r="AU336" s="13"/>
      <c r="AV336" s="13"/>
    </row>
    <row r="337" spans="1:48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9"/>
      <c r="AN337" s="9"/>
      <c r="AO337" s="9"/>
      <c r="AP337" s="9"/>
      <c r="AQ337" s="9"/>
      <c r="AR337" s="9"/>
      <c r="AS337" s="10"/>
      <c r="AT337" s="8"/>
      <c r="AU337" s="13"/>
      <c r="AV337" s="13"/>
    </row>
    <row r="338" spans="1:4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9"/>
      <c r="AN338" s="9"/>
      <c r="AO338" s="9"/>
      <c r="AP338" s="9"/>
      <c r="AQ338" s="9"/>
      <c r="AR338" s="9"/>
      <c r="AS338" s="10"/>
      <c r="AT338" s="8"/>
      <c r="AU338" s="13"/>
      <c r="AV338" s="13"/>
    </row>
    <row r="339" spans="1:48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9"/>
      <c r="AN339" s="9"/>
      <c r="AO339" s="9"/>
      <c r="AP339" s="9"/>
      <c r="AQ339" s="9"/>
      <c r="AR339" s="9"/>
      <c r="AS339" s="10"/>
      <c r="AT339" s="8"/>
      <c r="AU339" s="13"/>
      <c r="AV339" s="13"/>
    </row>
    <row r="340" spans="1:48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9"/>
      <c r="AN340" s="9"/>
      <c r="AO340" s="9"/>
      <c r="AP340" s="9"/>
      <c r="AQ340" s="9"/>
      <c r="AR340" s="9"/>
      <c r="AS340" s="10"/>
      <c r="AT340" s="8"/>
      <c r="AU340" s="13"/>
      <c r="AV340" s="13"/>
    </row>
    <row r="341" spans="1:48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9"/>
      <c r="AN341" s="9"/>
      <c r="AO341" s="9"/>
      <c r="AP341" s="9"/>
      <c r="AQ341" s="9"/>
      <c r="AR341" s="9"/>
      <c r="AS341" s="10"/>
      <c r="AT341" s="8"/>
      <c r="AU341" s="13"/>
      <c r="AV341" s="13"/>
    </row>
    <row r="342" spans="1:48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9"/>
      <c r="AN342" s="9"/>
      <c r="AO342" s="9"/>
      <c r="AP342" s="9"/>
      <c r="AQ342" s="9"/>
      <c r="AR342" s="9"/>
      <c r="AS342" s="10"/>
      <c r="AT342" s="8"/>
      <c r="AU342" s="13"/>
      <c r="AV342" s="13"/>
    </row>
    <row r="343" spans="1:48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9"/>
      <c r="AN343" s="9"/>
      <c r="AO343" s="9"/>
      <c r="AP343" s="9"/>
      <c r="AQ343" s="9"/>
      <c r="AR343" s="9"/>
      <c r="AS343" s="10"/>
      <c r="AT343" s="8"/>
      <c r="AU343" s="13"/>
      <c r="AV343" s="13"/>
    </row>
    <row r="344" spans="1:48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9"/>
      <c r="AN344" s="9"/>
      <c r="AO344" s="9"/>
      <c r="AP344" s="9"/>
      <c r="AQ344" s="9"/>
      <c r="AR344" s="9"/>
      <c r="AS344" s="10"/>
      <c r="AT344" s="8"/>
      <c r="AU344" s="13"/>
      <c r="AV344" s="13"/>
    </row>
    <row r="345" spans="1:48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9"/>
      <c r="AN345" s="9"/>
      <c r="AO345" s="9"/>
      <c r="AP345" s="9"/>
      <c r="AQ345" s="9"/>
      <c r="AR345" s="9"/>
      <c r="AS345" s="10"/>
      <c r="AT345" s="8"/>
      <c r="AU345" s="13"/>
      <c r="AV345" s="13"/>
    </row>
    <row r="346" spans="1:48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9"/>
      <c r="AN346" s="9"/>
      <c r="AO346" s="9"/>
      <c r="AP346" s="9"/>
      <c r="AQ346" s="9"/>
      <c r="AR346" s="9"/>
      <c r="AS346" s="10"/>
      <c r="AT346" s="8"/>
      <c r="AU346" s="13"/>
      <c r="AV346" s="13"/>
    </row>
    <row r="347" spans="1:48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9"/>
      <c r="AN347" s="9"/>
      <c r="AO347" s="9"/>
      <c r="AP347" s="9"/>
      <c r="AQ347" s="9"/>
      <c r="AR347" s="9"/>
      <c r="AS347" s="10"/>
      <c r="AT347" s="8"/>
      <c r="AU347" s="13"/>
      <c r="AV347" s="13"/>
    </row>
    <row r="348" spans="1: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9"/>
      <c r="AN348" s="9"/>
      <c r="AO348" s="9"/>
      <c r="AP348" s="9"/>
      <c r="AQ348" s="9"/>
      <c r="AR348" s="9"/>
      <c r="AS348" s="10"/>
      <c r="AT348" s="8"/>
      <c r="AU348" s="13"/>
      <c r="AV348" s="13"/>
    </row>
    <row r="349" spans="1:48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9"/>
      <c r="AN349" s="9"/>
      <c r="AO349" s="9"/>
      <c r="AP349" s="9"/>
      <c r="AQ349" s="9"/>
      <c r="AR349" s="9"/>
      <c r="AS349" s="10"/>
      <c r="AT349" s="8"/>
      <c r="AU349" s="13"/>
      <c r="AV349" s="13"/>
    </row>
    <row r="350" spans="1:48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9"/>
      <c r="AN350" s="9"/>
      <c r="AO350" s="9"/>
      <c r="AP350" s="9"/>
      <c r="AQ350" s="9"/>
      <c r="AR350" s="9"/>
      <c r="AS350" s="10"/>
      <c r="AT350" s="8"/>
      <c r="AU350" s="13"/>
      <c r="AV350" s="13"/>
    </row>
    <row r="351" spans="1:48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9"/>
      <c r="AN351" s="9"/>
      <c r="AO351" s="9"/>
      <c r="AP351" s="9"/>
      <c r="AQ351" s="9"/>
      <c r="AR351" s="9"/>
      <c r="AS351" s="10"/>
      <c r="AT351" s="8"/>
      <c r="AU351" s="13"/>
      <c r="AV351" s="13"/>
    </row>
    <row r="352" spans="1:48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9"/>
      <c r="AN352" s="9"/>
      <c r="AO352" s="9"/>
      <c r="AP352" s="9"/>
      <c r="AQ352" s="9"/>
      <c r="AR352" s="9"/>
      <c r="AS352" s="10"/>
      <c r="AT352" s="8"/>
      <c r="AU352" s="13"/>
      <c r="AV352" s="13"/>
    </row>
    <row r="353" spans="1:48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9"/>
      <c r="AN353" s="9"/>
      <c r="AO353" s="9"/>
      <c r="AP353" s="9"/>
      <c r="AQ353" s="9"/>
      <c r="AR353" s="9"/>
      <c r="AS353" s="10"/>
      <c r="AT353" s="8"/>
      <c r="AU353" s="13"/>
      <c r="AV353" s="13"/>
    </row>
    <row r="354" spans="1:48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9"/>
      <c r="AN354" s="9"/>
      <c r="AO354" s="9"/>
      <c r="AP354" s="9"/>
      <c r="AQ354" s="9"/>
      <c r="AR354" s="9"/>
      <c r="AS354" s="10"/>
      <c r="AT354" s="8"/>
      <c r="AU354" s="13"/>
      <c r="AV354" s="13"/>
    </row>
    <row r="355" spans="1:48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9"/>
      <c r="AN355" s="9"/>
      <c r="AO355" s="9"/>
      <c r="AP355" s="9"/>
      <c r="AQ355" s="9"/>
      <c r="AR355" s="9"/>
      <c r="AS355" s="10"/>
      <c r="AT355" s="8"/>
      <c r="AU355" s="13"/>
      <c r="AV355" s="13"/>
    </row>
    <row r="356" spans="1:48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9"/>
      <c r="AN356" s="9"/>
      <c r="AO356" s="9"/>
      <c r="AP356" s="9"/>
      <c r="AQ356" s="9"/>
      <c r="AR356" s="9"/>
      <c r="AS356" s="10"/>
      <c r="AT356" s="8"/>
      <c r="AU356" s="13"/>
      <c r="AV356" s="13"/>
    </row>
    <row r="357" spans="1:48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9"/>
      <c r="AN357" s="9"/>
      <c r="AO357" s="9"/>
      <c r="AP357" s="9"/>
      <c r="AQ357" s="9"/>
      <c r="AR357" s="9"/>
      <c r="AS357" s="10"/>
      <c r="AT357" s="8"/>
      <c r="AU357" s="13"/>
      <c r="AV357" s="13"/>
    </row>
    <row r="358" spans="1:4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9"/>
      <c r="AN358" s="9"/>
      <c r="AO358" s="9"/>
      <c r="AP358" s="9"/>
      <c r="AQ358" s="9"/>
      <c r="AR358" s="9"/>
      <c r="AS358" s="10"/>
      <c r="AT358" s="8"/>
      <c r="AU358" s="13"/>
      <c r="AV358" s="13"/>
    </row>
    <row r="359" spans="1:48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9"/>
      <c r="AN359" s="9"/>
      <c r="AO359" s="9"/>
      <c r="AP359" s="9"/>
      <c r="AQ359" s="9"/>
      <c r="AR359" s="9"/>
      <c r="AS359" s="10"/>
      <c r="AT359" s="8"/>
      <c r="AU359" s="13"/>
      <c r="AV359" s="13"/>
    </row>
    <row r="360" spans="1:48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9"/>
      <c r="AN360" s="9"/>
      <c r="AO360" s="9"/>
      <c r="AP360" s="9"/>
      <c r="AQ360" s="9"/>
      <c r="AR360" s="9"/>
      <c r="AS360" s="10"/>
      <c r="AT360" s="8"/>
      <c r="AU360" s="13"/>
      <c r="AV360" s="13"/>
    </row>
    <row r="361" spans="1:48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9"/>
      <c r="AN361" s="9"/>
      <c r="AO361" s="9"/>
      <c r="AP361" s="9"/>
      <c r="AQ361" s="9"/>
      <c r="AR361" s="9"/>
      <c r="AS361" s="10"/>
      <c r="AT361" s="8"/>
      <c r="AU361" s="13"/>
      <c r="AV361" s="13"/>
    </row>
    <row r="362" spans="1:48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9"/>
      <c r="AN362" s="9"/>
      <c r="AO362" s="9"/>
      <c r="AP362" s="9"/>
      <c r="AQ362" s="9"/>
      <c r="AR362" s="9"/>
      <c r="AS362" s="10"/>
      <c r="AT362" s="8"/>
      <c r="AU362" s="13"/>
      <c r="AV362" s="13"/>
    </row>
    <row r="363" spans="1:48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9"/>
      <c r="AN363" s="9"/>
      <c r="AO363" s="9"/>
      <c r="AP363" s="9"/>
      <c r="AQ363" s="9"/>
      <c r="AR363" s="9"/>
      <c r="AS363" s="10"/>
      <c r="AT363" s="8"/>
      <c r="AU363" s="13"/>
      <c r="AV363" s="13"/>
    </row>
    <row r="364" spans="1:48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9"/>
      <c r="AN364" s="9"/>
      <c r="AO364" s="9"/>
      <c r="AP364" s="9"/>
      <c r="AQ364" s="9"/>
      <c r="AR364" s="9"/>
      <c r="AS364" s="10"/>
      <c r="AT364" s="8"/>
      <c r="AU364" s="13"/>
      <c r="AV364" s="13"/>
    </row>
    <row r="365" spans="1:48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9"/>
      <c r="AN365" s="9"/>
      <c r="AO365" s="9"/>
      <c r="AP365" s="9"/>
      <c r="AQ365" s="9"/>
      <c r="AR365" s="9"/>
      <c r="AS365" s="10"/>
      <c r="AT365" s="8"/>
      <c r="AU365" s="13"/>
      <c r="AV365" s="13"/>
    </row>
    <row r="366" spans="1:48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9"/>
      <c r="AN366" s="9"/>
      <c r="AO366" s="9"/>
      <c r="AP366" s="9"/>
      <c r="AQ366" s="9"/>
      <c r="AR366" s="9"/>
      <c r="AS366" s="10"/>
      <c r="AT366" s="8"/>
      <c r="AU366" s="13"/>
      <c r="AV366" s="13"/>
    </row>
    <row r="367" spans="1:48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9"/>
      <c r="AN367" s="9"/>
      <c r="AO367" s="9"/>
      <c r="AP367" s="9"/>
      <c r="AQ367" s="9"/>
      <c r="AR367" s="9"/>
      <c r="AS367" s="10"/>
      <c r="AT367" s="8"/>
      <c r="AU367" s="13"/>
      <c r="AV367" s="13"/>
    </row>
    <row r="368" spans="1:4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9"/>
      <c r="AN368" s="9"/>
      <c r="AO368" s="9"/>
      <c r="AP368" s="9"/>
      <c r="AQ368" s="9"/>
      <c r="AR368" s="9"/>
      <c r="AS368" s="10"/>
      <c r="AT368" s="8"/>
      <c r="AU368" s="13"/>
      <c r="AV368" s="13"/>
    </row>
    <row r="369" spans="1:48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9"/>
      <c r="AN369" s="9"/>
      <c r="AO369" s="9"/>
      <c r="AP369" s="9"/>
      <c r="AQ369" s="9"/>
      <c r="AR369" s="9"/>
      <c r="AS369" s="10"/>
      <c r="AT369" s="8"/>
      <c r="AU369" s="13"/>
      <c r="AV369" s="13"/>
    </row>
    <row r="370" spans="1:48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9"/>
      <c r="AN370" s="9"/>
      <c r="AO370" s="9"/>
      <c r="AP370" s="9"/>
      <c r="AQ370" s="9"/>
      <c r="AR370" s="9"/>
      <c r="AS370" s="10"/>
      <c r="AT370" s="8"/>
      <c r="AU370" s="13"/>
      <c r="AV370" s="13"/>
    </row>
    <row r="371" spans="1:48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9"/>
      <c r="AN371" s="9"/>
      <c r="AO371" s="9"/>
      <c r="AP371" s="9"/>
      <c r="AQ371" s="9"/>
      <c r="AR371" s="9"/>
      <c r="AS371" s="10"/>
      <c r="AT371" s="8"/>
      <c r="AU371" s="13"/>
      <c r="AV371" s="13"/>
    </row>
    <row r="372" spans="1:48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9"/>
      <c r="AN372" s="9"/>
      <c r="AO372" s="9"/>
      <c r="AP372" s="9"/>
      <c r="AQ372" s="9"/>
      <c r="AR372" s="9"/>
      <c r="AS372" s="10"/>
      <c r="AT372" s="8"/>
      <c r="AU372" s="13"/>
      <c r="AV372" s="13"/>
    </row>
    <row r="373" spans="1:48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9"/>
      <c r="AN373" s="9"/>
      <c r="AO373" s="9"/>
      <c r="AP373" s="9"/>
      <c r="AQ373" s="9"/>
      <c r="AR373" s="9"/>
      <c r="AS373" s="10"/>
      <c r="AT373" s="8"/>
      <c r="AU373" s="13"/>
      <c r="AV373" s="13"/>
    </row>
    <row r="374" spans="1:48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9"/>
      <c r="AN374" s="9"/>
      <c r="AO374" s="9"/>
      <c r="AP374" s="9"/>
      <c r="AQ374" s="9"/>
      <c r="AR374" s="9"/>
      <c r="AS374" s="10"/>
      <c r="AT374" s="8"/>
      <c r="AU374" s="13"/>
      <c r="AV374" s="13"/>
    </row>
    <row r="375" spans="1:48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9"/>
      <c r="AN375" s="9"/>
      <c r="AO375" s="9"/>
      <c r="AP375" s="9"/>
      <c r="AQ375" s="9"/>
      <c r="AR375" s="9"/>
      <c r="AS375" s="10"/>
      <c r="AT375" s="8"/>
      <c r="AU375" s="13"/>
      <c r="AV375" s="13"/>
    </row>
    <row r="376" spans="1:48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9"/>
      <c r="AN376" s="9"/>
      <c r="AO376" s="9"/>
      <c r="AP376" s="9"/>
      <c r="AQ376" s="9"/>
      <c r="AR376" s="9"/>
      <c r="AS376" s="10"/>
      <c r="AT376" s="8"/>
      <c r="AU376" s="13"/>
      <c r="AV376" s="13"/>
    </row>
    <row r="377" spans="1:48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9"/>
      <c r="AN377" s="9"/>
      <c r="AO377" s="9"/>
      <c r="AP377" s="9"/>
      <c r="AQ377" s="9"/>
      <c r="AR377" s="9"/>
      <c r="AS377" s="10"/>
      <c r="AT377" s="8"/>
      <c r="AU377" s="13"/>
      <c r="AV377" s="13"/>
    </row>
    <row r="378" spans="1:4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9"/>
      <c r="AN378" s="9"/>
      <c r="AO378" s="9"/>
      <c r="AP378" s="9"/>
      <c r="AQ378" s="9"/>
      <c r="AR378" s="9"/>
      <c r="AS378" s="10"/>
      <c r="AT378" s="8"/>
      <c r="AU378" s="13"/>
      <c r="AV378" s="13"/>
    </row>
    <row r="379" spans="1:48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9"/>
      <c r="AN379" s="9"/>
      <c r="AO379" s="9"/>
      <c r="AP379" s="9"/>
      <c r="AQ379" s="9"/>
      <c r="AR379" s="9"/>
      <c r="AS379" s="10"/>
      <c r="AT379" s="8"/>
      <c r="AU379" s="13"/>
      <c r="AV379" s="13"/>
    </row>
    <row r="380" spans="1:48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9"/>
      <c r="AN380" s="9"/>
      <c r="AO380" s="9"/>
      <c r="AP380" s="9"/>
      <c r="AQ380" s="9"/>
      <c r="AR380" s="9"/>
      <c r="AS380" s="10"/>
      <c r="AT380" s="8"/>
      <c r="AU380" s="13"/>
      <c r="AV380" s="13"/>
    </row>
    <row r="381" spans="1:48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9"/>
      <c r="AN381" s="9"/>
      <c r="AO381" s="9"/>
      <c r="AP381" s="9"/>
      <c r="AQ381" s="9"/>
      <c r="AR381" s="9"/>
      <c r="AS381" s="10"/>
      <c r="AT381" s="8"/>
      <c r="AU381" s="13"/>
      <c r="AV381" s="13"/>
    </row>
    <row r="382" spans="1:48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9"/>
      <c r="AN382" s="9"/>
      <c r="AO382" s="9"/>
      <c r="AP382" s="9"/>
      <c r="AQ382" s="9"/>
      <c r="AR382" s="9"/>
      <c r="AS382" s="10"/>
      <c r="AT382" s="8"/>
      <c r="AU382" s="13"/>
      <c r="AV382" s="13"/>
    </row>
    <row r="383" spans="1:48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9"/>
      <c r="AN383" s="9"/>
      <c r="AO383" s="9"/>
      <c r="AP383" s="9"/>
      <c r="AQ383" s="9"/>
      <c r="AR383" s="9"/>
      <c r="AS383" s="10"/>
      <c r="AT383" s="8"/>
      <c r="AU383" s="13"/>
      <c r="AV383" s="13"/>
    </row>
    <row r="384" spans="1:48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9"/>
      <c r="AN384" s="9"/>
      <c r="AO384" s="9"/>
      <c r="AP384" s="9"/>
      <c r="AQ384" s="9"/>
      <c r="AR384" s="9"/>
      <c r="AS384" s="10"/>
      <c r="AT384" s="8"/>
      <c r="AU384" s="13"/>
      <c r="AV384" s="13"/>
    </row>
    <row r="385" spans="1:48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9"/>
      <c r="AN385" s="9"/>
      <c r="AO385" s="9"/>
      <c r="AP385" s="9"/>
      <c r="AQ385" s="9"/>
      <c r="AR385" s="9"/>
      <c r="AS385" s="10"/>
      <c r="AT385" s="8"/>
      <c r="AU385" s="13"/>
      <c r="AV385" s="13"/>
    </row>
    <row r="386" spans="1:48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9"/>
      <c r="AN386" s="9"/>
      <c r="AO386" s="9"/>
      <c r="AP386" s="9"/>
      <c r="AQ386" s="9"/>
      <c r="AR386" s="9"/>
      <c r="AS386" s="10"/>
      <c r="AT386" s="8"/>
      <c r="AU386" s="13"/>
      <c r="AV386" s="13"/>
    </row>
    <row r="387" spans="1:48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9"/>
      <c r="AN387" s="9"/>
      <c r="AO387" s="9"/>
      <c r="AP387" s="9"/>
      <c r="AQ387" s="9"/>
      <c r="AR387" s="9"/>
      <c r="AS387" s="10"/>
      <c r="AT387" s="8"/>
      <c r="AU387" s="13"/>
      <c r="AV387" s="13"/>
    </row>
    <row r="388" spans="1:4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9"/>
      <c r="AN388" s="9"/>
      <c r="AO388" s="9"/>
      <c r="AP388" s="9"/>
      <c r="AQ388" s="9"/>
      <c r="AR388" s="9"/>
      <c r="AS388" s="10"/>
      <c r="AT388" s="8"/>
      <c r="AU388" s="13"/>
      <c r="AV388" s="13"/>
    </row>
    <row r="389" spans="1:48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9"/>
      <c r="AN389" s="9"/>
      <c r="AO389" s="9"/>
      <c r="AP389" s="9"/>
      <c r="AQ389" s="9"/>
      <c r="AR389" s="9"/>
      <c r="AS389" s="10"/>
      <c r="AT389" s="8"/>
      <c r="AU389" s="13"/>
      <c r="AV389" s="13"/>
    </row>
    <row r="390" spans="1:48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9"/>
      <c r="AN390" s="9"/>
      <c r="AO390" s="9"/>
      <c r="AP390" s="9"/>
      <c r="AQ390" s="9"/>
      <c r="AR390" s="9"/>
      <c r="AS390" s="10"/>
      <c r="AT390" s="8"/>
      <c r="AU390" s="13"/>
      <c r="AV390" s="13"/>
    </row>
    <row r="391" spans="1:48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9"/>
      <c r="AN391" s="9"/>
      <c r="AO391" s="9"/>
      <c r="AP391" s="9"/>
      <c r="AQ391" s="9"/>
      <c r="AR391" s="9"/>
      <c r="AS391" s="10"/>
      <c r="AT391" s="8"/>
      <c r="AU391" s="13"/>
      <c r="AV391" s="13"/>
    </row>
    <row r="392" spans="1:48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9"/>
      <c r="AN392" s="9"/>
      <c r="AO392" s="9"/>
      <c r="AP392" s="9"/>
      <c r="AQ392" s="9"/>
      <c r="AR392" s="9"/>
      <c r="AS392" s="10"/>
      <c r="AT392" s="8"/>
      <c r="AU392" s="13"/>
      <c r="AV392" s="13"/>
    </row>
    <row r="393" spans="1:48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9"/>
      <c r="AN393" s="9"/>
      <c r="AO393" s="9"/>
      <c r="AP393" s="9"/>
      <c r="AQ393" s="9"/>
      <c r="AR393" s="9"/>
      <c r="AS393" s="10"/>
      <c r="AT393" s="8"/>
      <c r="AU393" s="13"/>
      <c r="AV393" s="13"/>
    </row>
    <row r="394" spans="1:48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9"/>
      <c r="AN394" s="9"/>
      <c r="AO394" s="9"/>
      <c r="AP394" s="9"/>
      <c r="AQ394" s="9"/>
      <c r="AR394" s="9"/>
      <c r="AS394" s="10"/>
      <c r="AT394" s="8"/>
      <c r="AU394" s="13"/>
      <c r="AV394" s="13"/>
    </row>
    <row r="395" spans="1:48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9"/>
      <c r="AN395" s="9"/>
      <c r="AO395" s="9"/>
      <c r="AP395" s="9"/>
      <c r="AQ395" s="9"/>
      <c r="AR395" s="9"/>
      <c r="AS395" s="10"/>
      <c r="AT395" s="8"/>
      <c r="AU395" s="13"/>
      <c r="AV395" s="13"/>
    </row>
    <row r="396" spans="1:48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9"/>
      <c r="AN396" s="9"/>
      <c r="AO396" s="9"/>
      <c r="AP396" s="9"/>
      <c r="AQ396" s="9"/>
      <c r="AR396" s="9"/>
      <c r="AS396" s="10"/>
      <c r="AT396" s="8"/>
      <c r="AU396" s="13"/>
      <c r="AV396" s="13"/>
    </row>
    <row r="397" spans="1:48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9"/>
      <c r="AN397" s="9"/>
      <c r="AO397" s="9"/>
      <c r="AP397" s="9"/>
      <c r="AQ397" s="9"/>
      <c r="AR397" s="9"/>
      <c r="AS397" s="10"/>
      <c r="AT397" s="8"/>
      <c r="AU397" s="13"/>
      <c r="AV397" s="13"/>
    </row>
    <row r="398" spans="1:4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9"/>
      <c r="AN398" s="9"/>
      <c r="AO398" s="9"/>
      <c r="AP398" s="9"/>
      <c r="AQ398" s="9"/>
      <c r="AR398" s="9"/>
      <c r="AS398" s="10"/>
      <c r="AT398" s="8"/>
      <c r="AU398" s="13"/>
      <c r="AV398" s="13"/>
    </row>
    <row r="399" spans="1:48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9"/>
      <c r="AN399" s="9"/>
      <c r="AO399" s="9"/>
      <c r="AP399" s="9"/>
      <c r="AQ399" s="9"/>
      <c r="AR399" s="9"/>
      <c r="AS399" s="10"/>
      <c r="AT399" s="8"/>
      <c r="AU399" s="13"/>
      <c r="AV399" s="13"/>
    </row>
    <row r="400" spans="1:48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9"/>
      <c r="AN400" s="9"/>
      <c r="AO400" s="9"/>
      <c r="AP400" s="9"/>
      <c r="AQ400" s="9"/>
      <c r="AR400" s="9"/>
      <c r="AS400" s="10"/>
      <c r="AT400" s="8"/>
      <c r="AU400" s="13"/>
      <c r="AV400" s="13"/>
    </row>
    <row r="401" spans="1:48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9"/>
      <c r="AN401" s="9"/>
      <c r="AO401" s="9"/>
      <c r="AP401" s="9"/>
      <c r="AQ401" s="9"/>
      <c r="AR401" s="9"/>
      <c r="AS401" s="10"/>
      <c r="AT401" s="8"/>
      <c r="AU401" s="13"/>
      <c r="AV401" s="13"/>
    </row>
    <row r="402" spans="1:48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9"/>
      <c r="AN402" s="9"/>
      <c r="AO402" s="9"/>
      <c r="AP402" s="9"/>
      <c r="AQ402" s="9"/>
      <c r="AR402" s="9"/>
      <c r="AS402" s="10"/>
      <c r="AT402" s="8"/>
      <c r="AU402" s="13"/>
      <c r="AV402" s="13"/>
    </row>
    <row r="403" spans="1:48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9"/>
      <c r="AN403" s="9"/>
      <c r="AO403" s="9"/>
      <c r="AP403" s="9"/>
      <c r="AQ403" s="9"/>
      <c r="AR403" s="9"/>
      <c r="AS403" s="10"/>
      <c r="AT403" s="8"/>
      <c r="AU403" s="13"/>
      <c r="AV403" s="13"/>
    </row>
    <row r="404" spans="1:48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9"/>
      <c r="AN404" s="9"/>
      <c r="AO404" s="9"/>
      <c r="AP404" s="9"/>
      <c r="AQ404" s="9"/>
      <c r="AR404" s="9"/>
      <c r="AS404" s="10"/>
      <c r="AT404" s="8"/>
      <c r="AU404" s="13"/>
      <c r="AV404" s="13"/>
    </row>
    <row r="405" spans="1:48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9"/>
      <c r="AN405" s="9"/>
      <c r="AO405" s="9"/>
      <c r="AP405" s="9"/>
      <c r="AQ405" s="9"/>
      <c r="AR405" s="9"/>
      <c r="AS405" s="10"/>
      <c r="AT405" s="8"/>
      <c r="AU405" s="13"/>
      <c r="AV405" s="13"/>
    </row>
    <row r="406" spans="1:48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9"/>
      <c r="AN406" s="9"/>
      <c r="AO406" s="9"/>
      <c r="AP406" s="9"/>
      <c r="AQ406" s="9"/>
      <c r="AR406" s="9"/>
      <c r="AS406" s="10"/>
      <c r="AT406" s="8"/>
      <c r="AU406" s="13"/>
      <c r="AV406" s="13"/>
    </row>
    <row r="407" spans="1:48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9"/>
      <c r="AN407" s="9"/>
      <c r="AO407" s="9"/>
      <c r="AP407" s="9"/>
      <c r="AQ407" s="9"/>
      <c r="AR407" s="9"/>
      <c r="AS407" s="10"/>
      <c r="AT407" s="8"/>
      <c r="AU407" s="13"/>
      <c r="AV407" s="13"/>
    </row>
    <row r="408" spans="1:4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9"/>
      <c r="AN408" s="9"/>
      <c r="AO408" s="9"/>
      <c r="AP408" s="9"/>
      <c r="AQ408" s="9"/>
      <c r="AR408" s="9"/>
      <c r="AS408" s="10"/>
      <c r="AT408" s="8"/>
      <c r="AU408" s="13"/>
      <c r="AV408" s="13"/>
    </row>
    <row r="409" spans="1:48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9"/>
      <c r="AN409" s="9"/>
      <c r="AO409" s="9"/>
      <c r="AP409" s="9"/>
      <c r="AQ409" s="9"/>
      <c r="AR409" s="9"/>
      <c r="AS409" s="10"/>
      <c r="AT409" s="8"/>
      <c r="AU409" s="13"/>
      <c r="AV409" s="13"/>
    </row>
    <row r="410" spans="1:48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9"/>
      <c r="AN410" s="9"/>
      <c r="AO410" s="9"/>
      <c r="AP410" s="9"/>
      <c r="AQ410" s="9"/>
      <c r="AR410" s="9"/>
      <c r="AS410" s="10"/>
      <c r="AT410" s="8"/>
      <c r="AU410" s="13"/>
      <c r="AV410" s="13"/>
    </row>
    <row r="411" spans="1:48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9"/>
      <c r="AN411" s="9"/>
      <c r="AO411" s="9"/>
      <c r="AP411" s="9"/>
      <c r="AQ411" s="9"/>
      <c r="AR411" s="9"/>
      <c r="AS411" s="10"/>
      <c r="AT411" s="8"/>
      <c r="AU411" s="13"/>
      <c r="AV411" s="13"/>
    </row>
    <row r="412" spans="1:48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9"/>
      <c r="AN412" s="9"/>
      <c r="AO412" s="9"/>
      <c r="AP412" s="9"/>
      <c r="AQ412" s="9"/>
      <c r="AR412" s="9"/>
      <c r="AS412" s="10"/>
      <c r="AT412" s="8"/>
      <c r="AU412" s="13"/>
      <c r="AV412" s="13"/>
    </row>
    <row r="413" spans="1:48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9"/>
      <c r="AN413" s="9"/>
      <c r="AO413" s="9"/>
      <c r="AP413" s="9"/>
      <c r="AQ413" s="9"/>
      <c r="AR413" s="9"/>
      <c r="AS413" s="10"/>
      <c r="AT413" s="8"/>
      <c r="AU413" s="13"/>
      <c r="AV413" s="13"/>
    </row>
    <row r="414" spans="1:48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9"/>
      <c r="AN414" s="9"/>
      <c r="AO414" s="9"/>
      <c r="AP414" s="9"/>
      <c r="AQ414" s="9"/>
      <c r="AR414" s="9"/>
      <c r="AS414" s="10"/>
      <c r="AT414" s="8"/>
      <c r="AU414" s="13"/>
      <c r="AV414" s="13"/>
    </row>
    <row r="415" spans="1:48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9"/>
      <c r="AN415" s="9"/>
      <c r="AO415" s="9"/>
      <c r="AP415" s="9"/>
      <c r="AQ415" s="9"/>
      <c r="AR415" s="9"/>
      <c r="AS415" s="10"/>
      <c r="AT415" s="8"/>
      <c r="AU415" s="13"/>
      <c r="AV415" s="13"/>
    </row>
    <row r="416" spans="1:48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9"/>
      <c r="AN416" s="9"/>
      <c r="AO416" s="9"/>
      <c r="AP416" s="9"/>
      <c r="AQ416" s="9"/>
      <c r="AR416" s="9"/>
      <c r="AS416" s="10"/>
      <c r="AT416" s="8"/>
      <c r="AU416" s="13"/>
      <c r="AV416" s="13"/>
    </row>
    <row r="417" spans="1:48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9"/>
      <c r="AN417" s="9"/>
      <c r="AO417" s="9"/>
      <c r="AP417" s="9"/>
      <c r="AQ417" s="9"/>
      <c r="AR417" s="9"/>
      <c r="AS417" s="10"/>
      <c r="AT417" s="8"/>
      <c r="AU417" s="13"/>
      <c r="AV417" s="13"/>
    </row>
    <row r="418" spans="1:4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9"/>
      <c r="AN418" s="9"/>
      <c r="AO418" s="9"/>
      <c r="AP418" s="9"/>
      <c r="AQ418" s="9"/>
      <c r="AR418" s="9"/>
      <c r="AS418" s="10"/>
      <c r="AT418" s="8"/>
      <c r="AU418" s="13"/>
      <c r="AV418" s="13"/>
    </row>
    <row r="419" spans="1:48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9"/>
      <c r="AN419" s="9"/>
      <c r="AO419" s="9"/>
      <c r="AP419" s="9"/>
      <c r="AQ419" s="9"/>
      <c r="AR419" s="9"/>
      <c r="AS419" s="10"/>
      <c r="AT419" s="8"/>
      <c r="AU419" s="13"/>
      <c r="AV419" s="13"/>
    </row>
    <row r="420" spans="1:48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9"/>
      <c r="AN420" s="9"/>
      <c r="AO420" s="9"/>
      <c r="AP420" s="9"/>
      <c r="AQ420" s="9"/>
      <c r="AR420" s="9"/>
      <c r="AS420" s="10"/>
      <c r="AT420" s="8"/>
      <c r="AU420" s="13"/>
      <c r="AV420" s="13"/>
    </row>
    <row r="421" spans="1:48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9"/>
      <c r="AN421" s="9"/>
      <c r="AO421" s="9"/>
      <c r="AP421" s="9"/>
      <c r="AQ421" s="9"/>
      <c r="AR421" s="9"/>
      <c r="AS421" s="10"/>
      <c r="AT421" s="8"/>
      <c r="AU421" s="13"/>
      <c r="AV421" s="13"/>
    </row>
    <row r="422" spans="1:48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9"/>
      <c r="AN422" s="9"/>
      <c r="AO422" s="9"/>
      <c r="AP422" s="9"/>
      <c r="AQ422" s="9"/>
      <c r="AR422" s="9"/>
      <c r="AS422" s="10"/>
      <c r="AT422" s="8"/>
      <c r="AU422" s="13"/>
      <c r="AV422" s="13"/>
    </row>
    <row r="423" spans="1:48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9"/>
      <c r="AN423" s="9"/>
      <c r="AO423" s="9"/>
      <c r="AP423" s="9"/>
      <c r="AQ423" s="9"/>
      <c r="AR423" s="9"/>
      <c r="AS423" s="10"/>
      <c r="AT423" s="8"/>
      <c r="AU423" s="13"/>
      <c r="AV423" s="13"/>
    </row>
    <row r="424" spans="1:48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9"/>
      <c r="AN424" s="9"/>
      <c r="AO424" s="9"/>
      <c r="AP424" s="9"/>
      <c r="AQ424" s="9"/>
      <c r="AR424" s="9"/>
      <c r="AS424" s="10"/>
      <c r="AT424" s="8"/>
      <c r="AU424" s="13"/>
      <c r="AV424" s="13"/>
    </row>
    <row r="425" spans="1:48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9"/>
      <c r="AN425" s="9"/>
      <c r="AO425" s="9"/>
      <c r="AP425" s="9"/>
      <c r="AQ425" s="9"/>
      <c r="AR425" s="9"/>
      <c r="AS425" s="10"/>
      <c r="AT425" s="8"/>
      <c r="AU425" s="13"/>
      <c r="AV425" s="13"/>
    </row>
    <row r="426" spans="1:48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9"/>
      <c r="AN426" s="9"/>
      <c r="AO426" s="9"/>
      <c r="AP426" s="9"/>
      <c r="AQ426" s="9"/>
      <c r="AR426" s="9"/>
      <c r="AS426" s="10"/>
      <c r="AT426" s="8"/>
      <c r="AU426" s="13"/>
      <c r="AV426" s="13"/>
    </row>
    <row r="427" spans="1:48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9"/>
      <c r="AN427" s="9"/>
      <c r="AO427" s="9"/>
      <c r="AP427" s="9"/>
      <c r="AQ427" s="9"/>
      <c r="AR427" s="9"/>
      <c r="AS427" s="10"/>
      <c r="AT427" s="8"/>
      <c r="AU427" s="13"/>
      <c r="AV427" s="13"/>
    </row>
    <row r="428" spans="1:4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9"/>
      <c r="AN428" s="9"/>
      <c r="AO428" s="9"/>
      <c r="AP428" s="9"/>
      <c r="AQ428" s="9"/>
      <c r="AR428" s="9"/>
      <c r="AS428" s="10"/>
      <c r="AT428" s="8"/>
      <c r="AU428" s="13"/>
      <c r="AV428" s="13"/>
    </row>
    <row r="429" spans="1:48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9"/>
      <c r="AN429" s="9"/>
      <c r="AO429" s="9"/>
      <c r="AP429" s="9"/>
      <c r="AQ429" s="9"/>
      <c r="AR429" s="9"/>
      <c r="AS429" s="10"/>
      <c r="AT429" s="8"/>
      <c r="AU429" s="13"/>
      <c r="AV429" s="13"/>
    </row>
    <row r="430" spans="1:48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9"/>
      <c r="AN430" s="9"/>
      <c r="AO430" s="9"/>
      <c r="AP430" s="9"/>
      <c r="AQ430" s="9"/>
      <c r="AR430" s="9"/>
      <c r="AS430" s="10"/>
      <c r="AT430" s="8"/>
      <c r="AU430" s="13"/>
      <c r="AV430" s="13"/>
    </row>
    <row r="431" spans="1:48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9"/>
      <c r="AN431" s="9"/>
      <c r="AO431" s="9"/>
      <c r="AP431" s="9"/>
      <c r="AQ431" s="9"/>
      <c r="AR431" s="9"/>
      <c r="AS431" s="10"/>
      <c r="AT431" s="8"/>
      <c r="AU431" s="13"/>
      <c r="AV431" s="13"/>
    </row>
    <row r="432" spans="1:48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9"/>
      <c r="AN432" s="9"/>
      <c r="AO432" s="9"/>
      <c r="AP432" s="9"/>
      <c r="AQ432" s="9"/>
      <c r="AR432" s="9"/>
      <c r="AS432" s="10"/>
      <c r="AT432" s="8"/>
      <c r="AU432" s="13"/>
      <c r="AV432" s="13"/>
    </row>
    <row r="433" spans="1:48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9"/>
      <c r="AN433" s="9"/>
      <c r="AO433" s="9"/>
      <c r="AP433" s="9"/>
      <c r="AQ433" s="9"/>
      <c r="AR433" s="9"/>
      <c r="AS433" s="10"/>
      <c r="AT433" s="8"/>
      <c r="AU433" s="13"/>
      <c r="AV433" s="13"/>
    </row>
    <row r="434" spans="1:48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9"/>
      <c r="AN434" s="9"/>
      <c r="AO434" s="9"/>
      <c r="AP434" s="9"/>
      <c r="AQ434" s="9"/>
      <c r="AR434" s="9"/>
      <c r="AS434" s="10"/>
      <c r="AT434" s="8"/>
      <c r="AU434" s="13"/>
      <c r="AV434" s="13"/>
    </row>
    <row r="435" spans="1:48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9"/>
      <c r="AN435" s="9"/>
      <c r="AO435" s="9"/>
      <c r="AP435" s="9"/>
      <c r="AQ435" s="9"/>
      <c r="AR435" s="9"/>
      <c r="AS435" s="10"/>
      <c r="AT435" s="8"/>
      <c r="AU435" s="13"/>
      <c r="AV435" s="13"/>
    </row>
    <row r="436" spans="1:48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9"/>
      <c r="AN436" s="9"/>
      <c r="AO436" s="9"/>
      <c r="AP436" s="9"/>
      <c r="AQ436" s="9"/>
      <c r="AR436" s="9"/>
      <c r="AS436" s="10"/>
      <c r="AT436" s="8"/>
      <c r="AU436" s="13"/>
      <c r="AV436" s="13"/>
    </row>
    <row r="437" spans="1:48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9"/>
      <c r="AN437" s="9"/>
      <c r="AO437" s="9"/>
      <c r="AP437" s="9"/>
      <c r="AQ437" s="9"/>
      <c r="AR437" s="9"/>
      <c r="AS437" s="10"/>
      <c r="AT437" s="8"/>
      <c r="AU437" s="13"/>
      <c r="AV437" s="13"/>
    </row>
    <row r="438" spans="1:4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9"/>
      <c r="AN438" s="9"/>
      <c r="AO438" s="9"/>
      <c r="AP438" s="9"/>
      <c r="AQ438" s="9"/>
      <c r="AR438" s="9"/>
      <c r="AS438" s="10"/>
      <c r="AT438" s="8"/>
      <c r="AU438" s="13"/>
      <c r="AV438" s="13"/>
    </row>
    <row r="439" spans="1:48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9"/>
      <c r="AN439" s="9"/>
      <c r="AO439" s="9"/>
      <c r="AP439" s="9"/>
      <c r="AQ439" s="9"/>
      <c r="AR439" s="9"/>
      <c r="AS439" s="10"/>
      <c r="AT439" s="8"/>
      <c r="AU439" s="13"/>
      <c r="AV439" s="13"/>
    </row>
    <row r="440" spans="1:48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9"/>
      <c r="AN440" s="9"/>
      <c r="AO440" s="9"/>
      <c r="AP440" s="9"/>
      <c r="AQ440" s="9"/>
      <c r="AR440" s="9"/>
      <c r="AS440" s="10"/>
      <c r="AT440" s="8"/>
      <c r="AU440" s="13"/>
      <c r="AV440" s="13"/>
    </row>
    <row r="441" spans="1:48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9"/>
      <c r="AN441" s="9"/>
      <c r="AO441" s="9"/>
      <c r="AP441" s="9"/>
      <c r="AQ441" s="9"/>
      <c r="AR441" s="9"/>
      <c r="AS441" s="10"/>
      <c r="AT441" s="8"/>
      <c r="AU441" s="13"/>
      <c r="AV441" s="13"/>
    </row>
    <row r="442" spans="1:48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9"/>
      <c r="AN442" s="9"/>
      <c r="AO442" s="9"/>
      <c r="AP442" s="9"/>
      <c r="AQ442" s="9"/>
      <c r="AR442" s="9"/>
      <c r="AS442" s="10"/>
      <c r="AT442" s="8"/>
      <c r="AU442" s="13"/>
      <c r="AV442" s="13"/>
    </row>
    <row r="443" spans="1:48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9"/>
      <c r="AN443" s="9"/>
      <c r="AO443" s="9"/>
      <c r="AP443" s="9"/>
      <c r="AQ443" s="9"/>
      <c r="AR443" s="9"/>
      <c r="AS443" s="10"/>
      <c r="AT443" s="8"/>
      <c r="AU443" s="13"/>
      <c r="AV443" s="13"/>
    </row>
    <row r="444" spans="1:48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9"/>
      <c r="AN444" s="9"/>
      <c r="AO444" s="9"/>
      <c r="AP444" s="9"/>
      <c r="AQ444" s="9"/>
      <c r="AR444" s="9"/>
      <c r="AS444" s="10"/>
      <c r="AT444" s="8"/>
      <c r="AU444" s="13"/>
      <c r="AV444" s="13"/>
    </row>
    <row r="445" spans="1:48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9"/>
      <c r="AN445" s="9"/>
      <c r="AO445" s="9"/>
      <c r="AP445" s="9"/>
      <c r="AQ445" s="9"/>
      <c r="AR445" s="9"/>
      <c r="AS445" s="10"/>
      <c r="AT445" s="8"/>
      <c r="AU445" s="13"/>
      <c r="AV445" s="13"/>
    </row>
    <row r="446" spans="1:48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9"/>
      <c r="AN446" s="9"/>
      <c r="AO446" s="9"/>
      <c r="AP446" s="9"/>
      <c r="AQ446" s="9"/>
      <c r="AR446" s="9"/>
      <c r="AS446" s="10"/>
      <c r="AT446" s="8"/>
      <c r="AU446" s="13"/>
      <c r="AV446" s="13"/>
    </row>
    <row r="447" spans="1:48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9"/>
      <c r="AN447" s="9"/>
      <c r="AO447" s="9"/>
      <c r="AP447" s="9"/>
      <c r="AQ447" s="9"/>
      <c r="AR447" s="9"/>
      <c r="AS447" s="10"/>
      <c r="AT447" s="8"/>
      <c r="AU447" s="13"/>
      <c r="AV447" s="13"/>
    </row>
    <row r="448" spans="1: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9"/>
      <c r="AN448" s="9"/>
      <c r="AO448" s="9"/>
      <c r="AP448" s="9"/>
      <c r="AQ448" s="9"/>
      <c r="AR448" s="9"/>
      <c r="AS448" s="10"/>
      <c r="AT448" s="8"/>
      <c r="AU448" s="13"/>
      <c r="AV448" s="13"/>
    </row>
    <row r="449" spans="1:48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9"/>
      <c r="AN449" s="9"/>
      <c r="AO449" s="9"/>
      <c r="AP449" s="9"/>
      <c r="AQ449" s="9"/>
      <c r="AR449" s="9"/>
      <c r="AS449" s="10"/>
      <c r="AT449" s="8"/>
      <c r="AU449" s="13"/>
      <c r="AV449" s="13"/>
    </row>
    <row r="450" spans="1:48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9"/>
      <c r="AN450" s="9"/>
      <c r="AO450" s="9"/>
      <c r="AP450" s="9"/>
      <c r="AQ450" s="9"/>
      <c r="AR450" s="9"/>
      <c r="AS450" s="10"/>
      <c r="AT450" s="8"/>
      <c r="AU450" s="13"/>
      <c r="AV450" s="13"/>
    </row>
    <row r="451" spans="1:48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9"/>
      <c r="AN451" s="9"/>
      <c r="AO451" s="9"/>
      <c r="AP451" s="9"/>
      <c r="AQ451" s="9"/>
      <c r="AR451" s="9"/>
      <c r="AS451" s="10"/>
      <c r="AT451" s="8"/>
      <c r="AU451" s="13"/>
      <c r="AV451" s="13"/>
    </row>
    <row r="452" spans="1:48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9"/>
      <c r="AN452" s="9"/>
      <c r="AO452" s="9"/>
      <c r="AP452" s="9"/>
      <c r="AQ452" s="9"/>
      <c r="AR452" s="9"/>
      <c r="AS452" s="10"/>
      <c r="AT452" s="8"/>
      <c r="AU452" s="13"/>
      <c r="AV452" s="13"/>
    </row>
    <row r="453" spans="1:48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9"/>
      <c r="AN453" s="9"/>
      <c r="AO453" s="9"/>
      <c r="AP453" s="9"/>
      <c r="AQ453" s="9"/>
      <c r="AR453" s="9"/>
      <c r="AS453" s="10"/>
      <c r="AT453" s="8"/>
      <c r="AU453" s="13"/>
      <c r="AV453" s="13"/>
    </row>
    <row r="454" spans="1:48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9"/>
      <c r="AN454" s="9"/>
      <c r="AO454" s="9"/>
      <c r="AP454" s="9"/>
      <c r="AQ454" s="9"/>
      <c r="AR454" s="9"/>
      <c r="AS454" s="10"/>
      <c r="AT454" s="8"/>
      <c r="AU454" s="13"/>
      <c r="AV454" s="13"/>
    </row>
    <row r="455" spans="1:48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9"/>
      <c r="AN455" s="9"/>
      <c r="AO455" s="9"/>
      <c r="AP455" s="9"/>
      <c r="AQ455" s="9"/>
      <c r="AR455" s="9"/>
      <c r="AS455" s="10"/>
      <c r="AT455" s="8"/>
      <c r="AU455" s="13"/>
      <c r="AV455" s="13"/>
    </row>
    <row r="456" spans="1:48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9"/>
      <c r="AN456" s="9"/>
      <c r="AO456" s="9"/>
      <c r="AP456" s="9"/>
      <c r="AQ456" s="9"/>
      <c r="AR456" s="9"/>
      <c r="AS456" s="10"/>
      <c r="AT456" s="8"/>
      <c r="AU456" s="13"/>
      <c r="AV456" s="13"/>
    </row>
    <row r="457" spans="1:48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9"/>
      <c r="AN457" s="9"/>
      <c r="AO457" s="9"/>
      <c r="AP457" s="9"/>
      <c r="AQ457" s="9"/>
      <c r="AR457" s="9"/>
      <c r="AS457" s="10"/>
      <c r="AT457" s="8"/>
      <c r="AU457" s="13"/>
      <c r="AV457" s="13"/>
    </row>
    <row r="458" spans="1:4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9"/>
      <c r="AN458" s="9"/>
      <c r="AO458" s="9"/>
      <c r="AP458" s="9"/>
      <c r="AQ458" s="9"/>
      <c r="AR458" s="9"/>
      <c r="AS458" s="10"/>
      <c r="AT458" s="8"/>
      <c r="AU458" s="13"/>
      <c r="AV458" s="13"/>
    </row>
    <row r="459" spans="1:48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9"/>
      <c r="AN459" s="9"/>
      <c r="AO459" s="9"/>
      <c r="AP459" s="9"/>
      <c r="AQ459" s="9"/>
      <c r="AR459" s="9"/>
      <c r="AS459" s="10"/>
      <c r="AT459" s="8"/>
      <c r="AU459" s="13"/>
      <c r="AV459" s="13"/>
    </row>
    <row r="460" spans="1:48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9"/>
      <c r="AN460" s="9"/>
      <c r="AO460" s="9"/>
      <c r="AP460" s="9"/>
      <c r="AQ460" s="9"/>
      <c r="AR460" s="9"/>
      <c r="AS460" s="10"/>
      <c r="AT460" s="8"/>
      <c r="AU460" s="13"/>
      <c r="AV460" s="13"/>
    </row>
    <row r="461" spans="1:48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9"/>
      <c r="AN461" s="9"/>
      <c r="AO461" s="9"/>
      <c r="AP461" s="9"/>
      <c r="AQ461" s="9"/>
      <c r="AR461" s="9"/>
      <c r="AS461" s="10"/>
      <c r="AT461" s="8"/>
      <c r="AU461" s="13"/>
      <c r="AV461" s="13"/>
    </row>
    <row r="462" spans="1:48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9"/>
      <c r="AN462" s="9"/>
      <c r="AO462" s="9"/>
      <c r="AP462" s="9"/>
      <c r="AQ462" s="9"/>
      <c r="AR462" s="9"/>
      <c r="AS462" s="10"/>
      <c r="AT462" s="8"/>
      <c r="AU462" s="13"/>
      <c r="AV462" s="13"/>
    </row>
    <row r="463" spans="1:48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9"/>
      <c r="AN463" s="9"/>
      <c r="AO463" s="9"/>
      <c r="AP463" s="9"/>
      <c r="AQ463" s="9"/>
      <c r="AR463" s="9"/>
      <c r="AS463" s="10"/>
      <c r="AT463" s="8"/>
      <c r="AU463" s="13"/>
      <c r="AV463" s="13"/>
    </row>
    <row r="464" spans="1:48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9"/>
      <c r="AN464" s="9"/>
      <c r="AO464" s="9"/>
      <c r="AP464" s="9"/>
      <c r="AQ464" s="9"/>
      <c r="AR464" s="9"/>
      <c r="AS464" s="10"/>
      <c r="AT464" s="8"/>
      <c r="AU464" s="13"/>
      <c r="AV464" s="13"/>
    </row>
    <row r="465" spans="1:48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9"/>
      <c r="AN465" s="9"/>
      <c r="AO465" s="9"/>
      <c r="AP465" s="9"/>
      <c r="AQ465" s="9"/>
      <c r="AR465" s="9"/>
      <c r="AS465" s="10"/>
      <c r="AT465" s="8"/>
      <c r="AU465" s="13"/>
      <c r="AV465" s="13"/>
    </row>
    <row r="466" spans="1:48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9"/>
      <c r="AN466" s="9"/>
      <c r="AO466" s="9"/>
      <c r="AP466" s="9"/>
      <c r="AQ466" s="9"/>
      <c r="AR466" s="9"/>
      <c r="AS466" s="10"/>
      <c r="AT466" s="8"/>
      <c r="AU466" s="13"/>
      <c r="AV466" s="13"/>
    </row>
    <row r="467" spans="1:48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9"/>
      <c r="AN467" s="9"/>
      <c r="AO467" s="9"/>
      <c r="AP467" s="9"/>
      <c r="AQ467" s="9"/>
      <c r="AR467" s="9"/>
      <c r="AS467" s="10"/>
      <c r="AT467" s="8"/>
      <c r="AU467" s="13"/>
      <c r="AV467" s="13"/>
    </row>
    <row r="468" spans="1:4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9"/>
      <c r="AN468" s="9"/>
      <c r="AO468" s="9"/>
      <c r="AP468" s="9"/>
      <c r="AQ468" s="9"/>
      <c r="AR468" s="9"/>
      <c r="AS468" s="10"/>
      <c r="AT468" s="8"/>
      <c r="AU468" s="13"/>
      <c r="AV468" s="13"/>
    </row>
    <row r="469" spans="1:48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9"/>
      <c r="AN469" s="9"/>
      <c r="AO469" s="9"/>
      <c r="AP469" s="9"/>
      <c r="AQ469" s="9"/>
      <c r="AR469" s="9"/>
      <c r="AS469" s="10"/>
      <c r="AT469" s="8"/>
      <c r="AU469" s="13"/>
      <c r="AV469" s="13"/>
    </row>
    <row r="470" spans="1:48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9"/>
      <c r="AN470" s="9"/>
      <c r="AO470" s="9"/>
      <c r="AP470" s="9"/>
      <c r="AQ470" s="9"/>
      <c r="AR470" s="9"/>
      <c r="AS470" s="10"/>
      <c r="AT470" s="8"/>
      <c r="AU470" s="13"/>
      <c r="AV470" s="13"/>
    </row>
    <row r="471" spans="1:48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9"/>
      <c r="AN471" s="9"/>
      <c r="AO471" s="9"/>
      <c r="AP471" s="9"/>
      <c r="AQ471" s="9"/>
      <c r="AR471" s="9"/>
      <c r="AS471" s="10"/>
      <c r="AT471" s="8"/>
      <c r="AU471" s="13"/>
      <c r="AV471" s="13"/>
    </row>
    <row r="472" spans="1:48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9"/>
      <c r="AN472" s="9"/>
      <c r="AO472" s="9"/>
      <c r="AP472" s="9"/>
      <c r="AQ472" s="9"/>
      <c r="AR472" s="9"/>
      <c r="AS472" s="10"/>
      <c r="AT472" s="8"/>
      <c r="AU472" s="13"/>
      <c r="AV472" s="13"/>
    </row>
    <row r="473" spans="1:48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9"/>
      <c r="AN473" s="9"/>
      <c r="AO473" s="9"/>
      <c r="AP473" s="9"/>
      <c r="AQ473" s="9"/>
      <c r="AR473" s="9"/>
      <c r="AS473" s="10"/>
      <c r="AT473" s="8"/>
      <c r="AU473" s="13"/>
      <c r="AV473" s="13"/>
    </row>
    <row r="474" spans="1:48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9"/>
      <c r="AN474" s="9"/>
      <c r="AO474" s="9"/>
      <c r="AP474" s="9"/>
      <c r="AQ474" s="9"/>
      <c r="AR474" s="9"/>
      <c r="AS474" s="10"/>
      <c r="AT474" s="8"/>
      <c r="AU474" s="13"/>
      <c r="AV474" s="13"/>
    </row>
    <row r="475" spans="1:48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9"/>
      <c r="AN475" s="9"/>
      <c r="AO475" s="9"/>
      <c r="AP475" s="9"/>
      <c r="AQ475" s="9"/>
      <c r="AR475" s="9"/>
      <c r="AS475" s="10"/>
      <c r="AT475" s="8"/>
      <c r="AU475" s="13"/>
      <c r="AV475" s="13"/>
    </row>
    <row r="476" spans="1:48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9"/>
      <c r="AN476" s="9"/>
      <c r="AO476" s="9"/>
      <c r="AP476" s="9"/>
      <c r="AQ476" s="9"/>
      <c r="AR476" s="9"/>
      <c r="AS476" s="10"/>
      <c r="AT476" s="8"/>
      <c r="AU476" s="13"/>
      <c r="AV476" s="13"/>
    </row>
    <row r="477" spans="1:48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9"/>
      <c r="AN477" s="9"/>
      <c r="AO477" s="9"/>
      <c r="AP477" s="9"/>
      <c r="AQ477" s="9"/>
      <c r="AR477" s="9"/>
      <c r="AS477" s="10"/>
      <c r="AT477" s="8"/>
      <c r="AU477" s="13"/>
      <c r="AV477" s="13"/>
    </row>
    <row r="478" spans="1:4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9"/>
      <c r="AN478" s="9"/>
      <c r="AO478" s="9"/>
      <c r="AP478" s="9"/>
      <c r="AQ478" s="9"/>
      <c r="AR478" s="9"/>
      <c r="AS478" s="10"/>
      <c r="AT478" s="8"/>
      <c r="AU478" s="13"/>
      <c r="AV478" s="13"/>
    </row>
    <row r="479" spans="1:48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9"/>
      <c r="AN479" s="9"/>
      <c r="AO479" s="9"/>
      <c r="AP479" s="9"/>
      <c r="AQ479" s="9"/>
      <c r="AR479" s="9"/>
      <c r="AS479" s="10"/>
      <c r="AT479" s="8"/>
      <c r="AU479" s="13"/>
      <c r="AV479" s="13"/>
    </row>
    <row r="480" spans="1:48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9"/>
      <c r="AN480" s="9"/>
      <c r="AO480" s="9"/>
      <c r="AP480" s="9"/>
      <c r="AQ480" s="9"/>
      <c r="AR480" s="9"/>
      <c r="AS480" s="10"/>
      <c r="AT480" s="8"/>
      <c r="AU480" s="13"/>
      <c r="AV480" s="13"/>
    </row>
    <row r="481" spans="1:48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9"/>
      <c r="AN481" s="9"/>
      <c r="AO481" s="9"/>
      <c r="AP481" s="9"/>
      <c r="AQ481" s="9"/>
      <c r="AR481" s="9"/>
      <c r="AS481" s="10"/>
      <c r="AT481" s="8"/>
      <c r="AU481" s="13"/>
      <c r="AV481" s="13"/>
    </row>
    <row r="482" spans="1:48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9"/>
      <c r="AN482" s="9"/>
      <c r="AO482" s="9"/>
      <c r="AP482" s="9"/>
      <c r="AQ482" s="9"/>
      <c r="AR482" s="9"/>
      <c r="AS482" s="10"/>
      <c r="AT482" s="8"/>
      <c r="AU482" s="13"/>
      <c r="AV482" s="13"/>
    </row>
    <row r="483" spans="1:48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9"/>
      <c r="AN483" s="9"/>
      <c r="AO483" s="9"/>
      <c r="AP483" s="9"/>
      <c r="AQ483" s="9"/>
      <c r="AR483" s="9"/>
      <c r="AS483" s="10"/>
      <c r="AT483" s="8"/>
      <c r="AU483" s="13"/>
      <c r="AV483" s="13"/>
    </row>
    <row r="484" spans="1:48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9"/>
      <c r="AN484" s="9"/>
      <c r="AO484" s="9"/>
      <c r="AP484" s="9"/>
      <c r="AQ484" s="9"/>
      <c r="AR484" s="9"/>
      <c r="AS484" s="10"/>
      <c r="AT484" s="8"/>
      <c r="AU484" s="13"/>
      <c r="AV484" s="13"/>
    </row>
    <row r="485" spans="1:48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9"/>
      <c r="AN485" s="9"/>
      <c r="AO485" s="9"/>
      <c r="AP485" s="9"/>
      <c r="AQ485" s="9"/>
      <c r="AR485" s="9"/>
      <c r="AS485" s="10"/>
      <c r="AT485" s="8"/>
      <c r="AU485" s="13"/>
      <c r="AV485" s="13"/>
    </row>
    <row r="486" spans="1:48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9"/>
      <c r="AN486" s="9"/>
      <c r="AO486" s="9"/>
      <c r="AP486" s="9"/>
      <c r="AQ486" s="9"/>
      <c r="AR486" s="9"/>
      <c r="AS486" s="10"/>
      <c r="AT486" s="8"/>
      <c r="AU486" s="13"/>
      <c r="AV486" s="13"/>
    </row>
    <row r="487" spans="1:48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9"/>
      <c r="AN487" s="9"/>
      <c r="AO487" s="9"/>
      <c r="AP487" s="9"/>
      <c r="AQ487" s="9"/>
      <c r="AR487" s="9"/>
      <c r="AS487" s="10"/>
      <c r="AT487" s="8"/>
      <c r="AU487" s="13"/>
      <c r="AV487" s="13"/>
    </row>
    <row r="488" spans="1:4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9"/>
      <c r="AN488" s="9"/>
      <c r="AO488" s="9"/>
      <c r="AP488" s="9"/>
      <c r="AQ488" s="9"/>
      <c r="AR488" s="9"/>
      <c r="AS488" s="10"/>
      <c r="AT488" s="8"/>
      <c r="AU488" s="13"/>
      <c r="AV488" s="13"/>
    </row>
    <row r="489" spans="1:48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9"/>
      <c r="AN489" s="9"/>
      <c r="AO489" s="9"/>
      <c r="AP489" s="9"/>
      <c r="AQ489" s="9"/>
      <c r="AR489" s="9"/>
      <c r="AS489" s="10"/>
      <c r="AT489" s="8"/>
      <c r="AU489" s="13"/>
      <c r="AV489" s="13"/>
    </row>
    <row r="490" spans="1:48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9"/>
      <c r="AN490" s="9"/>
      <c r="AO490" s="9"/>
      <c r="AP490" s="9"/>
      <c r="AQ490" s="9"/>
      <c r="AR490" s="9"/>
      <c r="AS490" s="10"/>
      <c r="AT490" s="8"/>
      <c r="AU490" s="13"/>
      <c r="AV490" s="13"/>
    </row>
    <row r="491" spans="1:48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9"/>
      <c r="AN491" s="9"/>
      <c r="AO491" s="9"/>
      <c r="AP491" s="9"/>
      <c r="AQ491" s="9"/>
      <c r="AR491" s="9"/>
      <c r="AS491" s="10"/>
      <c r="AT491" s="8"/>
      <c r="AU491" s="13"/>
      <c r="AV491" s="13"/>
    </row>
    <row r="492" spans="1:48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9"/>
      <c r="AN492" s="9"/>
      <c r="AO492" s="9"/>
      <c r="AP492" s="9"/>
      <c r="AQ492" s="9"/>
      <c r="AR492" s="9"/>
      <c r="AS492" s="10"/>
      <c r="AT492" s="8"/>
      <c r="AU492" s="13"/>
      <c r="AV492" s="13"/>
    </row>
    <row r="493" spans="1:48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9"/>
      <c r="AN493" s="9"/>
      <c r="AO493" s="9"/>
      <c r="AP493" s="9"/>
      <c r="AQ493" s="9"/>
      <c r="AR493" s="9"/>
      <c r="AS493" s="10"/>
      <c r="AT493" s="8"/>
      <c r="AU493" s="13"/>
      <c r="AV493" s="13"/>
    </row>
    <row r="494" spans="1:48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9"/>
      <c r="AN494" s="9"/>
      <c r="AO494" s="9"/>
      <c r="AP494" s="9"/>
      <c r="AQ494" s="9"/>
      <c r="AR494" s="9"/>
      <c r="AS494" s="10"/>
      <c r="AT494" s="8"/>
      <c r="AU494" s="13"/>
      <c r="AV494" s="13"/>
    </row>
    <row r="495" spans="1:48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9"/>
      <c r="AN495" s="9"/>
      <c r="AO495" s="9"/>
      <c r="AP495" s="9"/>
      <c r="AQ495" s="9"/>
      <c r="AR495" s="9"/>
      <c r="AS495" s="10"/>
      <c r="AT495" s="8"/>
      <c r="AU495" s="13"/>
      <c r="AV495" s="13"/>
    </row>
    <row r="496" spans="1:48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9"/>
      <c r="AN496" s="9"/>
      <c r="AO496" s="9"/>
      <c r="AP496" s="9"/>
      <c r="AQ496" s="9"/>
      <c r="AR496" s="9"/>
      <c r="AS496" s="10"/>
      <c r="AT496" s="8"/>
      <c r="AU496" s="13"/>
      <c r="AV496" s="13"/>
    </row>
    <row r="497" spans="1:48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9"/>
      <c r="AN497" s="9"/>
      <c r="AO497" s="9"/>
      <c r="AP497" s="9"/>
      <c r="AQ497" s="9"/>
      <c r="AR497" s="9"/>
      <c r="AS497" s="10"/>
      <c r="AT497" s="8"/>
      <c r="AU497" s="13"/>
      <c r="AV497" s="13"/>
    </row>
    <row r="498" spans="1:4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9"/>
      <c r="AN498" s="9"/>
      <c r="AO498" s="9"/>
      <c r="AP498" s="9"/>
      <c r="AQ498" s="9"/>
      <c r="AR498" s="9"/>
      <c r="AS498" s="10"/>
      <c r="AT498" s="8"/>
      <c r="AU498" s="13"/>
      <c r="AV498" s="13"/>
    </row>
    <row r="499" spans="1:48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9"/>
      <c r="AN499" s="9"/>
      <c r="AO499" s="9"/>
      <c r="AP499" s="9"/>
      <c r="AQ499" s="9"/>
      <c r="AR499" s="9"/>
      <c r="AS499" s="10"/>
      <c r="AT499" s="8"/>
      <c r="AU499" s="13"/>
      <c r="AV499" s="13"/>
    </row>
    <row r="500" spans="1:48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9"/>
      <c r="AN500" s="9"/>
      <c r="AO500" s="9"/>
      <c r="AP500" s="9"/>
      <c r="AQ500" s="9"/>
      <c r="AR500" s="9"/>
      <c r="AS500" s="10"/>
      <c r="AT500" s="8"/>
      <c r="AU500" s="13"/>
      <c r="AV500" s="13"/>
    </row>
    <row r="501" spans="1:48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9"/>
      <c r="AN501" s="9"/>
      <c r="AO501" s="9"/>
      <c r="AP501" s="9"/>
      <c r="AQ501" s="9"/>
      <c r="AR501" s="9"/>
      <c r="AS501" s="10"/>
      <c r="AT501" s="8"/>
      <c r="AU501" s="13"/>
      <c r="AV501" s="13"/>
    </row>
    <row r="502" spans="1:48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9"/>
      <c r="AN502" s="9"/>
      <c r="AO502" s="9"/>
      <c r="AP502" s="9"/>
      <c r="AQ502" s="9"/>
      <c r="AR502" s="9"/>
      <c r="AS502" s="10"/>
      <c r="AT502" s="8"/>
      <c r="AU502" s="13"/>
      <c r="AV502" s="13"/>
    </row>
    <row r="503" spans="1:48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9"/>
      <c r="AN503" s="9"/>
      <c r="AO503" s="9"/>
      <c r="AP503" s="9"/>
      <c r="AQ503" s="9"/>
      <c r="AR503" s="9"/>
      <c r="AS503" s="10"/>
      <c r="AT503" s="8"/>
      <c r="AU503" s="13"/>
      <c r="AV503" s="13"/>
    </row>
    <row r="504" spans="1:48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9"/>
      <c r="AN504" s="9"/>
      <c r="AO504" s="9"/>
      <c r="AP504" s="9"/>
      <c r="AQ504" s="9"/>
      <c r="AR504" s="9"/>
      <c r="AS504" s="10"/>
      <c r="AT504" s="8"/>
      <c r="AU504" s="13"/>
      <c r="AV504" s="13"/>
    </row>
    <row r="505" spans="1:48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9"/>
      <c r="AN505" s="9"/>
      <c r="AO505" s="9"/>
      <c r="AP505" s="9"/>
      <c r="AQ505" s="9"/>
      <c r="AR505" s="9"/>
      <c r="AS505" s="10"/>
      <c r="AT505" s="8"/>
      <c r="AU505" s="13"/>
      <c r="AV505" s="13"/>
    </row>
    <row r="506" spans="1:48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9"/>
      <c r="AN506" s="9"/>
      <c r="AO506" s="9"/>
      <c r="AP506" s="9"/>
      <c r="AQ506" s="9"/>
      <c r="AR506" s="9"/>
      <c r="AS506" s="10"/>
      <c r="AT506" s="8"/>
      <c r="AU506" s="13"/>
      <c r="AV506" s="13"/>
    </row>
    <row r="507" spans="1:48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9"/>
      <c r="AN507" s="9"/>
      <c r="AO507" s="9"/>
      <c r="AP507" s="9"/>
      <c r="AQ507" s="9"/>
      <c r="AR507" s="9"/>
      <c r="AS507" s="10"/>
      <c r="AT507" s="8"/>
      <c r="AU507" s="13"/>
      <c r="AV507" s="13"/>
    </row>
    <row r="508" spans="1:4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9"/>
      <c r="AN508" s="9"/>
      <c r="AO508" s="9"/>
      <c r="AP508" s="9"/>
      <c r="AQ508" s="9"/>
      <c r="AR508" s="9"/>
      <c r="AS508" s="10"/>
      <c r="AT508" s="8"/>
      <c r="AU508" s="13"/>
      <c r="AV508" s="13"/>
    </row>
    <row r="509" spans="1:48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9"/>
      <c r="AN509" s="9"/>
      <c r="AO509" s="9"/>
      <c r="AP509" s="9"/>
      <c r="AQ509" s="9"/>
      <c r="AR509" s="9"/>
      <c r="AS509" s="10"/>
      <c r="AT509" s="8"/>
      <c r="AU509" s="13"/>
      <c r="AV509" s="13"/>
    </row>
    <row r="510" spans="1:48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9"/>
      <c r="AN510" s="9"/>
      <c r="AO510" s="9"/>
      <c r="AP510" s="9"/>
      <c r="AQ510" s="9"/>
      <c r="AR510" s="9"/>
      <c r="AS510" s="10"/>
      <c r="AT510" s="8"/>
      <c r="AU510" s="13"/>
      <c r="AV510" s="13"/>
    </row>
    <row r="511" spans="1:48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9"/>
      <c r="AN511" s="9"/>
      <c r="AO511" s="9"/>
      <c r="AP511" s="9"/>
      <c r="AQ511" s="9"/>
      <c r="AR511" s="9"/>
      <c r="AS511" s="10"/>
      <c r="AT511" s="8"/>
      <c r="AU511" s="13"/>
      <c r="AV511" s="13"/>
    </row>
    <row r="512" spans="1:48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9"/>
      <c r="AN512" s="9"/>
      <c r="AO512" s="9"/>
      <c r="AP512" s="9"/>
      <c r="AQ512" s="9"/>
      <c r="AR512" s="9"/>
      <c r="AS512" s="10"/>
      <c r="AT512" s="8"/>
      <c r="AU512" s="13"/>
      <c r="AV512" s="13"/>
    </row>
    <row r="513" spans="1:48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9"/>
      <c r="AN513" s="9"/>
      <c r="AO513" s="9"/>
      <c r="AP513" s="9"/>
      <c r="AQ513" s="9"/>
      <c r="AR513" s="9"/>
      <c r="AS513" s="10"/>
      <c r="AT513" s="8"/>
      <c r="AU513" s="13"/>
      <c r="AV513" s="13"/>
    </row>
    <row r="514" spans="1:48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9"/>
      <c r="AN514" s="9"/>
      <c r="AO514" s="9"/>
      <c r="AP514" s="9"/>
      <c r="AQ514" s="9"/>
      <c r="AR514" s="9"/>
      <c r="AS514" s="10"/>
      <c r="AT514" s="8"/>
      <c r="AU514" s="13"/>
      <c r="AV514" s="13"/>
    </row>
    <row r="515" spans="1:48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9"/>
      <c r="AN515" s="9"/>
      <c r="AO515" s="9"/>
      <c r="AP515" s="9"/>
      <c r="AQ515" s="9"/>
      <c r="AR515" s="9"/>
      <c r="AS515" s="10"/>
      <c r="AT515" s="8"/>
      <c r="AU515" s="13"/>
      <c r="AV515" s="13"/>
    </row>
    <row r="516" spans="1:48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9"/>
      <c r="AN516" s="9"/>
      <c r="AO516" s="9"/>
      <c r="AP516" s="9"/>
      <c r="AQ516" s="9"/>
      <c r="AR516" s="9"/>
      <c r="AS516" s="10"/>
      <c r="AT516" s="8"/>
      <c r="AU516" s="13"/>
      <c r="AV516" s="13"/>
    </row>
    <row r="517" spans="1:48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9"/>
      <c r="AN517" s="9"/>
      <c r="AO517" s="9"/>
      <c r="AP517" s="9"/>
      <c r="AQ517" s="9"/>
      <c r="AR517" s="9"/>
      <c r="AS517" s="10"/>
      <c r="AT517" s="8"/>
      <c r="AU517" s="13"/>
      <c r="AV517" s="13"/>
    </row>
    <row r="518" spans="1:4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9"/>
      <c r="AN518" s="9"/>
      <c r="AO518" s="9"/>
      <c r="AP518" s="9"/>
      <c r="AQ518" s="9"/>
      <c r="AR518" s="9"/>
      <c r="AS518" s="10"/>
      <c r="AT518" s="8"/>
      <c r="AU518" s="13"/>
      <c r="AV518" s="13"/>
    </row>
    <row r="519" spans="1:48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9"/>
      <c r="AN519" s="9"/>
      <c r="AO519" s="9"/>
      <c r="AP519" s="9"/>
      <c r="AQ519" s="9"/>
      <c r="AR519" s="9"/>
      <c r="AS519" s="10"/>
      <c r="AT519" s="8"/>
      <c r="AU519" s="13"/>
      <c r="AV519" s="13"/>
    </row>
    <row r="520" spans="1:48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9"/>
      <c r="AN520" s="9"/>
      <c r="AO520" s="9"/>
      <c r="AP520" s="9"/>
      <c r="AQ520" s="9"/>
      <c r="AR520" s="9"/>
      <c r="AS520" s="10"/>
      <c r="AT520" s="8"/>
      <c r="AU520" s="13"/>
      <c r="AV520" s="13"/>
    </row>
    <row r="521" spans="1:48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9"/>
      <c r="AN521" s="9"/>
      <c r="AO521" s="9"/>
      <c r="AP521" s="9"/>
      <c r="AQ521" s="9"/>
      <c r="AR521" s="9"/>
      <c r="AS521" s="10"/>
      <c r="AT521" s="8"/>
      <c r="AU521" s="13"/>
      <c r="AV521" s="13"/>
    </row>
    <row r="522" spans="1:48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9"/>
      <c r="AN522" s="9"/>
      <c r="AO522" s="9"/>
      <c r="AP522" s="9"/>
      <c r="AQ522" s="9"/>
      <c r="AR522" s="9"/>
      <c r="AS522" s="10"/>
      <c r="AT522" s="8"/>
      <c r="AU522" s="13"/>
      <c r="AV522" s="13"/>
    </row>
    <row r="523" spans="1:48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9"/>
      <c r="AN523" s="9"/>
      <c r="AO523" s="9"/>
      <c r="AP523" s="9"/>
      <c r="AQ523" s="9"/>
      <c r="AR523" s="9"/>
      <c r="AS523" s="10"/>
      <c r="AT523" s="8"/>
      <c r="AU523" s="13"/>
      <c r="AV523" s="13"/>
    </row>
    <row r="524" spans="1:48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9"/>
      <c r="AN524" s="9"/>
      <c r="AO524" s="9"/>
      <c r="AP524" s="9"/>
      <c r="AQ524" s="9"/>
      <c r="AR524" s="9"/>
      <c r="AS524" s="10"/>
      <c r="AT524" s="8"/>
      <c r="AU524" s="13"/>
      <c r="AV524" s="13"/>
    </row>
    <row r="525" spans="1:48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9"/>
      <c r="AN525" s="9"/>
      <c r="AO525" s="9"/>
      <c r="AP525" s="9"/>
      <c r="AQ525" s="9"/>
      <c r="AR525" s="9"/>
      <c r="AS525" s="10"/>
      <c r="AT525" s="8"/>
      <c r="AU525" s="13"/>
      <c r="AV525" s="13"/>
    </row>
    <row r="526" spans="1:48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9"/>
      <c r="AN526" s="9"/>
      <c r="AO526" s="9"/>
      <c r="AP526" s="9"/>
      <c r="AQ526" s="9"/>
      <c r="AR526" s="9"/>
      <c r="AS526" s="10"/>
      <c r="AT526" s="8"/>
      <c r="AU526" s="13"/>
      <c r="AV526" s="13"/>
    </row>
    <row r="527" spans="1:48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9"/>
      <c r="AN527" s="9"/>
      <c r="AO527" s="9"/>
      <c r="AP527" s="9"/>
      <c r="AQ527" s="9"/>
      <c r="AR527" s="9"/>
      <c r="AS527" s="10"/>
      <c r="AT527" s="8"/>
      <c r="AU527" s="13"/>
      <c r="AV527" s="13"/>
    </row>
    <row r="528" spans="1:4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9"/>
      <c r="AN528" s="9"/>
      <c r="AO528" s="9"/>
      <c r="AP528" s="9"/>
      <c r="AQ528" s="9"/>
      <c r="AR528" s="9"/>
      <c r="AS528" s="10"/>
      <c r="AT528" s="8"/>
      <c r="AU528" s="13"/>
      <c r="AV528" s="13"/>
    </row>
    <row r="529" spans="1:48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9"/>
      <c r="AN529" s="9"/>
      <c r="AO529" s="9"/>
      <c r="AP529" s="9"/>
      <c r="AQ529" s="9"/>
      <c r="AR529" s="9"/>
      <c r="AS529" s="10"/>
      <c r="AT529" s="8"/>
      <c r="AU529" s="13"/>
      <c r="AV529" s="13"/>
    </row>
    <row r="530" spans="1:48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9"/>
      <c r="AN530" s="9"/>
      <c r="AO530" s="9"/>
      <c r="AP530" s="9"/>
      <c r="AQ530" s="9"/>
      <c r="AR530" s="9"/>
      <c r="AS530" s="10"/>
      <c r="AT530" s="8"/>
      <c r="AU530" s="13"/>
      <c r="AV530" s="13"/>
    </row>
    <row r="531" spans="1:48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9"/>
      <c r="AN531" s="9"/>
      <c r="AO531" s="9"/>
      <c r="AP531" s="9"/>
      <c r="AQ531" s="9"/>
      <c r="AR531" s="9"/>
      <c r="AS531" s="10"/>
      <c r="AT531" s="8"/>
      <c r="AU531" s="13"/>
      <c r="AV531" s="13"/>
    </row>
    <row r="532" spans="1:48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9"/>
      <c r="AN532" s="9"/>
      <c r="AO532" s="9"/>
      <c r="AP532" s="9"/>
      <c r="AQ532" s="9"/>
      <c r="AR532" s="9"/>
      <c r="AS532" s="10"/>
      <c r="AT532" s="8"/>
      <c r="AU532" s="13"/>
      <c r="AV532" s="13"/>
    </row>
    <row r="533" spans="1:48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9"/>
      <c r="AN533" s="9"/>
      <c r="AO533" s="9"/>
      <c r="AP533" s="9"/>
      <c r="AQ533" s="9"/>
      <c r="AR533" s="9"/>
      <c r="AS533" s="10"/>
      <c r="AT533" s="8"/>
      <c r="AU533" s="13"/>
      <c r="AV533" s="13"/>
    </row>
    <row r="534" spans="1:48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9"/>
      <c r="AN534" s="9"/>
      <c r="AO534" s="9"/>
      <c r="AP534" s="9"/>
      <c r="AQ534" s="9"/>
      <c r="AR534" s="9"/>
      <c r="AS534" s="10"/>
      <c r="AT534" s="8"/>
      <c r="AU534" s="13"/>
      <c r="AV534" s="13"/>
    </row>
    <row r="535" spans="1:48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9"/>
      <c r="AN535" s="9"/>
      <c r="AO535" s="9"/>
      <c r="AP535" s="9"/>
      <c r="AQ535" s="9"/>
      <c r="AR535" s="9"/>
      <c r="AS535" s="10"/>
      <c r="AT535" s="8"/>
      <c r="AU535" s="13"/>
      <c r="AV535" s="13"/>
    </row>
    <row r="536" spans="1:48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9"/>
      <c r="AN536" s="9"/>
      <c r="AO536" s="9"/>
      <c r="AP536" s="9"/>
      <c r="AQ536" s="9"/>
      <c r="AR536" s="9"/>
      <c r="AS536" s="10"/>
      <c r="AT536" s="8"/>
      <c r="AU536" s="13"/>
      <c r="AV536" s="13"/>
    </row>
    <row r="537" spans="1:48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9"/>
      <c r="AN537" s="9"/>
      <c r="AO537" s="9"/>
      <c r="AP537" s="9"/>
      <c r="AQ537" s="9"/>
      <c r="AR537" s="9"/>
      <c r="AS537" s="10"/>
      <c r="AT537" s="8"/>
      <c r="AU537" s="13"/>
      <c r="AV537" s="13"/>
    </row>
    <row r="538" spans="1:4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9"/>
      <c r="AN538" s="9"/>
      <c r="AO538" s="9"/>
      <c r="AP538" s="9"/>
      <c r="AQ538" s="9"/>
      <c r="AR538" s="9"/>
      <c r="AS538" s="10"/>
      <c r="AT538" s="8"/>
      <c r="AU538" s="13"/>
      <c r="AV538" s="13"/>
    </row>
    <row r="539" spans="1:48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9"/>
      <c r="AN539" s="9"/>
      <c r="AO539" s="9"/>
      <c r="AP539" s="9"/>
      <c r="AQ539" s="9"/>
      <c r="AR539" s="9"/>
      <c r="AS539" s="10"/>
      <c r="AT539" s="8"/>
      <c r="AU539" s="13"/>
      <c r="AV539" s="13"/>
    </row>
    <row r="540" spans="1:48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9"/>
      <c r="AN540" s="9"/>
      <c r="AO540" s="9"/>
      <c r="AP540" s="9"/>
      <c r="AQ540" s="9"/>
      <c r="AR540" s="9"/>
      <c r="AS540" s="10"/>
      <c r="AT540" s="8"/>
      <c r="AU540" s="13"/>
      <c r="AV540" s="13"/>
    </row>
    <row r="541" spans="1:48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9"/>
      <c r="AN541" s="9"/>
      <c r="AO541" s="9"/>
      <c r="AP541" s="9"/>
      <c r="AQ541" s="9"/>
      <c r="AR541" s="9"/>
      <c r="AS541" s="10"/>
      <c r="AT541" s="8"/>
      <c r="AU541" s="13"/>
      <c r="AV541" s="13"/>
    </row>
    <row r="542" spans="1:48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9"/>
      <c r="AN542" s="9"/>
      <c r="AO542" s="9"/>
      <c r="AP542" s="9"/>
      <c r="AQ542" s="9"/>
      <c r="AR542" s="9"/>
      <c r="AS542" s="10"/>
      <c r="AT542" s="8"/>
      <c r="AU542" s="13"/>
      <c r="AV542" s="13"/>
    </row>
    <row r="543" spans="1:48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9"/>
      <c r="AN543" s="9"/>
      <c r="AO543" s="9"/>
      <c r="AP543" s="9"/>
      <c r="AQ543" s="9"/>
      <c r="AR543" s="9"/>
      <c r="AS543" s="10"/>
      <c r="AT543" s="8"/>
      <c r="AU543" s="13"/>
      <c r="AV543" s="13"/>
    </row>
    <row r="544" spans="1:48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9"/>
      <c r="AN544" s="9"/>
      <c r="AO544" s="9"/>
      <c r="AP544" s="9"/>
      <c r="AQ544" s="9"/>
      <c r="AR544" s="9"/>
      <c r="AS544" s="10"/>
      <c r="AT544" s="8"/>
      <c r="AU544" s="13"/>
      <c r="AV544" s="13"/>
    </row>
    <row r="545" spans="1:48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9"/>
      <c r="AN545" s="9"/>
      <c r="AO545" s="9"/>
      <c r="AP545" s="9"/>
      <c r="AQ545" s="9"/>
      <c r="AR545" s="9"/>
      <c r="AS545" s="10"/>
      <c r="AT545" s="8"/>
      <c r="AU545" s="13"/>
      <c r="AV545" s="13"/>
    </row>
    <row r="546" spans="1:48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9"/>
      <c r="AN546" s="9"/>
      <c r="AO546" s="9"/>
      <c r="AP546" s="9"/>
      <c r="AQ546" s="9"/>
      <c r="AR546" s="9"/>
      <c r="AS546" s="10"/>
      <c r="AT546" s="8"/>
      <c r="AU546" s="13"/>
      <c r="AV546" s="13"/>
    </row>
    <row r="547" spans="1:48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9"/>
      <c r="AN547" s="9"/>
      <c r="AO547" s="9"/>
      <c r="AP547" s="9"/>
      <c r="AQ547" s="9"/>
      <c r="AR547" s="9"/>
      <c r="AS547" s="10"/>
      <c r="AT547" s="8"/>
      <c r="AU547" s="13"/>
      <c r="AV547" s="13"/>
    </row>
    <row r="548" spans="1: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9"/>
      <c r="AN548" s="9"/>
      <c r="AO548" s="9"/>
      <c r="AP548" s="9"/>
      <c r="AQ548" s="9"/>
      <c r="AR548" s="9"/>
      <c r="AS548" s="10"/>
      <c r="AT548" s="8"/>
      <c r="AU548" s="13"/>
      <c r="AV548" s="13"/>
    </row>
    <row r="549" spans="1:48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9"/>
      <c r="AN549" s="9"/>
      <c r="AO549" s="9"/>
      <c r="AP549" s="9"/>
      <c r="AQ549" s="9"/>
      <c r="AR549" s="9"/>
      <c r="AS549" s="10"/>
      <c r="AT549" s="8"/>
      <c r="AU549" s="13"/>
      <c r="AV549" s="13"/>
    </row>
    <row r="550" spans="1:48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9"/>
      <c r="AN550" s="9"/>
      <c r="AO550" s="9"/>
      <c r="AP550" s="9"/>
      <c r="AQ550" s="9"/>
      <c r="AR550" s="9"/>
      <c r="AS550" s="10"/>
      <c r="AT550" s="8"/>
      <c r="AU550" s="13"/>
      <c r="AV550" s="13"/>
    </row>
    <row r="551" spans="1:48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9"/>
      <c r="AN551" s="9"/>
      <c r="AO551" s="9"/>
      <c r="AP551" s="9"/>
      <c r="AQ551" s="9"/>
      <c r="AR551" s="9"/>
      <c r="AS551" s="10"/>
      <c r="AT551" s="8"/>
      <c r="AU551" s="13"/>
      <c r="AV551" s="13"/>
    </row>
    <row r="552" spans="1:48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9"/>
      <c r="AN552" s="9"/>
      <c r="AO552" s="9"/>
      <c r="AP552" s="9"/>
      <c r="AQ552" s="9"/>
      <c r="AR552" s="9"/>
      <c r="AS552" s="10"/>
      <c r="AT552" s="8"/>
      <c r="AU552" s="13"/>
      <c r="AV552" s="13"/>
    </row>
    <row r="553" spans="1:48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9"/>
      <c r="AN553" s="9"/>
      <c r="AO553" s="9"/>
      <c r="AP553" s="9"/>
      <c r="AQ553" s="9"/>
      <c r="AR553" s="9"/>
      <c r="AS553" s="10"/>
      <c r="AT553" s="8"/>
      <c r="AU553" s="13"/>
      <c r="AV553" s="13"/>
    </row>
    <row r="554" spans="1:48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9"/>
      <c r="AN554" s="9"/>
      <c r="AO554" s="9"/>
      <c r="AP554" s="9"/>
      <c r="AQ554" s="9"/>
      <c r="AR554" s="9"/>
      <c r="AS554" s="10"/>
      <c r="AT554" s="8"/>
      <c r="AU554" s="13"/>
      <c r="AV554" s="13"/>
    </row>
    <row r="555" spans="1:48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9"/>
      <c r="AN555" s="9"/>
      <c r="AO555" s="9"/>
      <c r="AP555" s="9"/>
      <c r="AQ555" s="9"/>
      <c r="AR555" s="9"/>
      <c r="AS555" s="10"/>
      <c r="AT555" s="8"/>
      <c r="AU555" s="13"/>
      <c r="AV555" s="13"/>
    </row>
    <row r="556" spans="1:48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9"/>
      <c r="AN556" s="9"/>
      <c r="AO556" s="9"/>
      <c r="AP556" s="9"/>
      <c r="AQ556" s="9"/>
      <c r="AR556" s="9"/>
      <c r="AS556" s="10"/>
      <c r="AT556" s="8"/>
      <c r="AU556" s="13"/>
      <c r="AV556" s="13"/>
    </row>
    <row r="557" spans="1:48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9"/>
      <c r="AN557" s="9"/>
      <c r="AO557" s="9"/>
      <c r="AP557" s="9"/>
      <c r="AQ557" s="9"/>
      <c r="AR557" s="9"/>
      <c r="AS557" s="10"/>
      <c r="AT557" s="8"/>
      <c r="AU557" s="13"/>
      <c r="AV557" s="13"/>
    </row>
    <row r="558" spans="1:4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9"/>
      <c r="AN558" s="9"/>
      <c r="AO558" s="9"/>
      <c r="AP558" s="9"/>
      <c r="AQ558" s="9"/>
      <c r="AR558" s="9"/>
      <c r="AS558" s="10"/>
      <c r="AT558" s="8"/>
      <c r="AU558" s="13"/>
      <c r="AV558" s="13"/>
    </row>
    <row r="559" spans="1:48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9"/>
      <c r="AN559" s="9"/>
      <c r="AO559" s="9"/>
      <c r="AP559" s="9"/>
      <c r="AQ559" s="9"/>
      <c r="AR559" s="9"/>
      <c r="AS559" s="10"/>
      <c r="AT559" s="8"/>
      <c r="AU559" s="13"/>
      <c r="AV559" s="13"/>
    </row>
    <row r="560" spans="1:48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9"/>
      <c r="AN560" s="9"/>
      <c r="AO560" s="9"/>
      <c r="AP560" s="9"/>
      <c r="AQ560" s="9"/>
      <c r="AR560" s="9"/>
      <c r="AS560" s="10"/>
      <c r="AT560" s="8"/>
      <c r="AU560" s="13"/>
      <c r="AV560" s="13"/>
    </row>
    <row r="561" spans="1:48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9"/>
      <c r="AN561" s="9"/>
      <c r="AO561" s="9"/>
      <c r="AP561" s="9"/>
      <c r="AQ561" s="9"/>
      <c r="AR561" s="9"/>
      <c r="AS561" s="10"/>
      <c r="AT561" s="8"/>
      <c r="AU561" s="13"/>
      <c r="AV561" s="13"/>
    </row>
    <row r="562" spans="1:48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9"/>
      <c r="AN562" s="9"/>
      <c r="AO562" s="9"/>
      <c r="AP562" s="9"/>
      <c r="AQ562" s="9"/>
      <c r="AR562" s="9"/>
      <c r="AS562" s="10"/>
      <c r="AT562" s="8"/>
      <c r="AU562" s="13"/>
      <c r="AV562" s="13"/>
    </row>
    <row r="563" spans="1:48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9"/>
      <c r="AN563" s="9"/>
      <c r="AO563" s="9"/>
      <c r="AP563" s="9"/>
      <c r="AQ563" s="9"/>
      <c r="AR563" s="9"/>
      <c r="AS563" s="10"/>
      <c r="AT563" s="8"/>
      <c r="AU563" s="13"/>
      <c r="AV563" s="13"/>
    </row>
    <row r="564" spans="1:48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9"/>
      <c r="AN564" s="9"/>
      <c r="AO564" s="9"/>
      <c r="AP564" s="9"/>
      <c r="AQ564" s="9"/>
      <c r="AR564" s="9"/>
      <c r="AS564" s="10"/>
      <c r="AT564" s="8"/>
      <c r="AU564" s="13"/>
      <c r="AV564" s="13"/>
    </row>
    <row r="565" spans="1:48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9"/>
      <c r="AN565" s="9"/>
      <c r="AO565" s="9"/>
      <c r="AP565" s="9"/>
      <c r="AQ565" s="9"/>
      <c r="AR565" s="9"/>
      <c r="AS565" s="10"/>
      <c r="AT565" s="8"/>
      <c r="AU565" s="13"/>
      <c r="AV565" s="13"/>
    </row>
    <row r="566" spans="1:48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9"/>
      <c r="AN566" s="9"/>
      <c r="AO566" s="9"/>
      <c r="AP566" s="9"/>
      <c r="AQ566" s="9"/>
      <c r="AR566" s="9"/>
      <c r="AS566" s="10"/>
      <c r="AT566" s="8"/>
      <c r="AU566" s="13"/>
      <c r="AV566" s="13"/>
    </row>
    <row r="567" spans="1:48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9"/>
      <c r="AN567" s="9"/>
      <c r="AO567" s="9"/>
      <c r="AP567" s="9"/>
      <c r="AQ567" s="9"/>
      <c r="AR567" s="9"/>
      <c r="AS567" s="10"/>
      <c r="AT567" s="8"/>
      <c r="AU567" s="13"/>
      <c r="AV567" s="13"/>
    </row>
    <row r="568" spans="1:4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9"/>
      <c r="AN568" s="9"/>
      <c r="AO568" s="9"/>
      <c r="AP568" s="9"/>
      <c r="AQ568" s="9"/>
      <c r="AR568" s="9"/>
      <c r="AS568" s="10"/>
      <c r="AT568" s="8"/>
      <c r="AU568" s="13"/>
      <c r="AV568" s="13"/>
    </row>
    <row r="569" spans="1:48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9"/>
      <c r="AN569" s="9"/>
      <c r="AO569" s="9"/>
      <c r="AP569" s="9"/>
      <c r="AQ569" s="9"/>
      <c r="AR569" s="9"/>
      <c r="AS569" s="10"/>
      <c r="AT569" s="8"/>
      <c r="AU569" s="13"/>
      <c r="AV569" s="13"/>
    </row>
    <row r="570" spans="1:48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9"/>
      <c r="AN570" s="9"/>
      <c r="AO570" s="9"/>
      <c r="AP570" s="9"/>
      <c r="AQ570" s="9"/>
      <c r="AR570" s="9"/>
      <c r="AS570" s="10"/>
      <c r="AT570" s="8"/>
      <c r="AU570" s="13"/>
      <c r="AV570" s="13"/>
    </row>
    <row r="571" spans="1:48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9"/>
      <c r="AN571" s="9"/>
      <c r="AO571" s="9"/>
      <c r="AP571" s="9"/>
      <c r="AQ571" s="9"/>
      <c r="AR571" s="9"/>
      <c r="AS571" s="10"/>
      <c r="AT571" s="8"/>
      <c r="AU571" s="13"/>
      <c r="AV571" s="13"/>
    </row>
    <row r="572" spans="1:48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9"/>
      <c r="AN572" s="9"/>
      <c r="AO572" s="9"/>
      <c r="AP572" s="9"/>
      <c r="AQ572" s="9"/>
      <c r="AR572" s="9"/>
      <c r="AS572" s="10"/>
      <c r="AT572" s="8"/>
      <c r="AU572" s="13"/>
      <c r="AV572" s="13"/>
    </row>
    <row r="573" spans="1:48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9"/>
      <c r="AN573" s="9"/>
      <c r="AO573" s="9"/>
      <c r="AP573" s="9"/>
      <c r="AQ573" s="9"/>
      <c r="AR573" s="9"/>
      <c r="AS573" s="10"/>
      <c r="AT573" s="8"/>
      <c r="AU573" s="13"/>
      <c r="AV573" s="13"/>
    </row>
    <row r="574" spans="1:48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9"/>
      <c r="AN574" s="9"/>
      <c r="AO574" s="9"/>
      <c r="AP574" s="9"/>
      <c r="AQ574" s="9"/>
      <c r="AR574" s="9"/>
      <c r="AS574" s="10"/>
      <c r="AT574" s="8"/>
      <c r="AU574" s="13"/>
      <c r="AV574" s="13"/>
    </row>
    <row r="575" spans="1:48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9"/>
      <c r="AN575" s="9"/>
      <c r="AO575" s="9"/>
      <c r="AP575" s="9"/>
      <c r="AQ575" s="9"/>
      <c r="AR575" s="9"/>
      <c r="AS575" s="10"/>
      <c r="AT575" s="8"/>
      <c r="AU575" s="13"/>
      <c r="AV575" s="13"/>
    </row>
    <row r="576" spans="1:48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9"/>
      <c r="AN576" s="9"/>
      <c r="AO576" s="9"/>
      <c r="AP576" s="9"/>
      <c r="AQ576" s="9"/>
      <c r="AR576" s="9"/>
      <c r="AS576" s="10"/>
      <c r="AT576" s="8"/>
      <c r="AU576" s="13"/>
      <c r="AV576" s="13"/>
    </row>
    <row r="577" spans="1:48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9"/>
      <c r="AN577" s="9"/>
      <c r="AO577" s="9"/>
      <c r="AP577" s="9"/>
      <c r="AQ577" s="9"/>
      <c r="AR577" s="9"/>
      <c r="AS577" s="10"/>
      <c r="AT577" s="8"/>
      <c r="AU577" s="13"/>
      <c r="AV577" s="13"/>
    </row>
    <row r="578" spans="1:4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9"/>
      <c r="AN578" s="9"/>
      <c r="AO578" s="9"/>
      <c r="AP578" s="9"/>
      <c r="AQ578" s="9"/>
      <c r="AR578" s="9"/>
      <c r="AS578" s="10"/>
      <c r="AT578" s="8"/>
      <c r="AU578" s="13"/>
      <c r="AV578" s="13"/>
    </row>
    <row r="579" spans="1:48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9"/>
      <c r="AN579" s="9"/>
      <c r="AO579" s="9"/>
      <c r="AP579" s="9"/>
      <c r="AQ579" s="9"/>
      <c r="AR579" s="9"/>
      <c r="AS579" s="10"/>
      <c r="AT579" s="8"/>
      <c r="AU579" s="13"/>
      <c r="AV579" s="13"/>
    </row>
    <row r="580" spans="1:48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9"/>
      <c r="AN580" s="9"/>
      <c r="AO580" s="9"/>
      <c r="AP580" s="9"/>
      <c r="AQ580" s="9"/>
      <c r="AR580" s="9"/>
      <c r="AS580" s="10"/>
      <c r="AT580" s="8"/>
      <c r="AU580" s="13"/>
      <c r="AV580" s="13"/>
    </row>
    <row r="581" spans="1:48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9"/>
      <c r="AN581" s="9"/>
      <c r="AO581" s="9"/>
      <c r="AP581" s="9"/>
      <c r="AQ581" s="9"/>
      <c r="AR581" s="9"/>
      <c r="AS581" s="10"/>
      <c r="AT581" s="8"/>
      <c r="AU581" s="13"/>
      <c r="AV581" s="13"/>
    </row>
    <row r="582" spans="1:48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9"/>
      <c r="AN582" s="9"/>
      <c r="AO582" s="9"/>
      <c r="AP582" s="9"/>
      <c r="AQ582" s="9"/>
      <c r="AR582" s="9"/>
      <c r="AS582" s="10"/>
      <c r="AT582" s="8"/>
      <c r="AU582" s="13"/>
      <c r="AV582" s="13"/>
    </row>
    <row r="583" spans="1:48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9"/>
      <c r="AN583" s="9"/>
      <c r="AO583" s="9"/>
      <c r="AP583" s="9"/>
      <c r="AQ583" s="9"/>
      <c r="AR583" s="9"/>
      <c r="AS583" s="10"/>
      <c r="AT583" s="8"/>
      <c r="AU583" s="13"/>
      <c r="AV583" s="13"/>
    </row>
    <row r="584" spans="1:48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9"/>
      <c r="AN584" s="9"/>
      <c r="AO584" s="9"/>
      <c r="AP584" s="9"/>
      <c r="AQ584" s="9"/>
      <c r="AR584" s="9"/>
      <c r="AS584" s="10"/>
      <c r="AT584" s="8"/>
      <c r="AU584" s="13"/>
      <c r="AV584" s="13"/>
    </row>
    <row r="585" spans="1:48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9"/>
      <c r="AN585" s="9"/>
      <c r="AO585" s="9"/>
      <c r="AP585" s="9"/>
      <c r="AQ585" s="9"/>
      <c r="AR585" s="9"/>
      <c r="AS585" s="10"/>
      <c r="AT585" s="8"/>
      <c r="AU585" s="13"/>
      <c r="AV585" s="13"/>
    </row>
    <row r="586" spans="1:48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9"/>
      <c r="AN586" s="9"/>
      <c r="AO586" s="9"/>
      <c r="AP586" s="9"/>
      <c r="AQ586" s="9"/>
      <c r="AR586" s="9"/>
      <c r="AS586" s="10"/>
      <c r="AT586" s="8"/>
      <c r="AU586" s="13"/>
      <c r="AV586" s="13"/>
    </row>
    <row r="587" spans="1:48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9"/>
      <c r="AN587" s="9"/>
      <c r="AO587" s="9"/>
      <c r="AP587" s="9"/>
      <c r="AQ587" s="9"/>
      <c r="AR587" s="9"/>
      <c r="AS587" s="10"/>
      <c r="AT587" s="8"/>
      <c r="AU587" s="13"/>
      <c r="AV587" s="13"/>
    </row>
    <row r="588" spans="1:4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9"/>
      <c r="AN588" s="9"/>
      <c r="AO588" s="9"/>
      <c r="AP588" s="9"/>
      <c r="AQ588" s="9"/>
      <c r="AR588" s="9"/>
      <c r="AS588" s="10"/>
      <c r="AT588" s="8"/>
      <c r="AU588" s="13"/>
      <c r="AV588" s="13"/>
    </row>
    <row r="589" spans="1:48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9"/>
      <c r="AN589" s="9"/>
      <c r="AO589" s="9"/>
      <c r="AP589" s="9"/>
      <c r="AQ589" s="9"/>
      <c r="AR589" s="9"/>
      <c r="AS589" s="10"/>
      <c r="AT589" s="8"/>
      <c r="AU589" s="13"/>
      <c r="AV589" s="13"/>
    </row>
    <row r="590" spans="1:48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9"/>
      <c r="AN590" s="9"/>
      <c r="AO590" s="9"/>
      <c r="AP590" s="9"/>
      <c r="AQ590" s="9"/>
      <c r="AR590" s="9"/>
      <c r="AS590" s="10"/>
      <c r="AT590" s="8"/>
      <c r="AU590" s="13"/>
      <c r="AV590" s="13"/>
    </row>
    <row r="591" spans="1:48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9"/>
      <c r="AN591" s="9"/>
      <c r="AO591" s="9"/>
      <c r="AP591" s="9"/>
      <c r="AQ591" s="9"/>
      <c r="AR591" s="9"/>
      <c r="AS591" s="10"/>
      <c r="AT591" s="8"/>
      <c r="AU591" s="13"/>
      <c r="AV591" s="13"/>
    </row>
    <row r="592" spans="1:48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9"/>
      <c r="AN592" s="9"/>
      <c r="AO592" s="9"/>
      <c r="AP592" s="9"/>
      <c r="AQ592" s="9"/>
      <c r="AR592" s="9"/>
      <c r="AS592" s="10"/>
      <c r="AT592" s="8"/>
      <c r="AU592" s="13"/>
      <c r="AV592" s="13"/>
    </row>
    <row r="593" spans="1:48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9"/>
      <c r="AN593" s="9"/>
      <c r="AO593" s="9"/>
      <c r="AP593" s="9"/>
      <c r="AQ593" s="9"/>
      <c r="AR593" s="9"/>
      <c r="AS593" s="10"/>
      <c r="AT593" s="8"/>
      <c r="AU593" s="13"/>
      <c r="AV593" s="13"/>
    </row>
    <row r="594" spans="1:48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9"/>
      <c r="AN594" s="9"/>
      <c r="AO594" s="9"/>
      <c r="AP594" s="9"/>
      <c r="AQ594" s="9"/>
      <c r="AR594" s="9"/>
      <c r="AS594" s="10"/>
      <c r="AT594" s="8"/>
      <c r="AU594" s="13"/>
      <c r="AV594" s="13"/>
    </row>
    <row r="595" spans="1:48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9"/>
      <c r="AN595" s="9"/>
      <c r="AO595" s="9"/>
      <c r="AP595" s="9"/>
      <c r="AQ595" s="9"/>
      <c r="AR595" s="9"/>
      <c r="AS595" s="10"/>
      <c r="AT595" s="8"/>
      <c r="AU595" s="13"/>
      <c r="AV595" s="13"/>
    </row>
    <row r="596" spans="1:48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9"/>
      <c r="AN596" s="9"/>
      <c r="AO596" s="9"/>
      <c r="AP596" s="9"/>
      <c r="AQ596" s="9"/>
      <c r="AR596" s="9"/>
      <c r="AS596" s="10"/>
      <c r="AT596" s="8"/>
      <c r="AU596" s="13"/>
      <c r="AV596" s="13"/>
    </row>
    <row r="597" spans="1:48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9"/>
      <c r="AN597" s="9"/>
      <c r="AO597" s="9"/>
      <c r="AP597" s="9"/>
      <c r="AQ597" s="9"/>
      <c r="AR597" s="9"/>
      <c r="AS597" s="10"/>
      <c r="AT597" s="8"/>
      <c r="AU597" s="13"/>
      <c r="AV597" s="13"/>
    </row>
    <row r="598" spans="1:4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9"/>
      <c r="AN598" s="9"/>
      <c r="AO598" s="9"/>
      <c r="AP598" s="9"/>
      <c r="AQ598" s="9"/>
      <c r="AR598" s="9"/>
      <c r="AS598" s="10"/>
      <c r="AT598" s="8"/>
      <c r="AU598" s="13"/>
      <c r="AV598" s="13"/>
    </row>
    <row r="599" spans="1:48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9"/>
      <c r="AN599" s="9"/>
      <c r="AO599" s="9"/>
      <c r="AP599" s="9"/>
      <c r="AQ599" s="9"/>
      <c r="AR599" s="9"/>
      <c r="AS599" s="10"/>
      <c r="AT599" s="8"/>
      <c r="AU599" s="13"/>
      <c r="AV599" s="13"/>
    </row>
    <row r="600" spans="1:48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9"/>
      <c r="AN600" s="9"/>
      <c r="AO600" s="9"/>
      <c r="AP600" s="9"/>
      <c r="AQ600" s="9"/>
      <c r="AR600" s="9"/>
      <c r="AS600" s="10"/>
      <c r="AT600" s="8"/>
      <c r="AU600" s="13"/>
      <c r="AV600" s="13"/>
    </row>
    <row r="601" spans="1:48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9"/>
      <c r="AN601" s="9"/>
      <c r="AO601" s="9"/>
      <c r="AP601" s="9"/>
      <c r="AQ601" s="9"/>
      <c r="AR601" s="9"/>
      <c r="AS601" s="10"/>
      <c r="AT601" s="8"/>
      <c r="AU601" s="13"/>
      <c r="AV601" s="13"/>
    </row>
    <row r="602" spans="1:48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9"/>
      <c r="AN602" s="9"/>
      <c r="AO602" s="9"/>
      <c r="AP602" s="9"/>
      <c r="AQ602" s="9"/>
      <c r="AR602" s="9"/>
      <c r="AS602" s="10"/>
      <c r="AT602" s="8"/>
      <c r="AU602" s="13"/>
      <c r="AV602" s="13"/>
    </row>
    <row r="603" spans="1:48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9"/>
      <c r="AN603" s="9"/>
      <c r="AO603" s="9"/>
      <c r="AP603" s="9"/>
      <c r="AQ603" s="9"/>
      <c r="AR603" s="9"/>
      <c r="AS603" s="10"/>
      <c r="AT603" s="8"/>
      <c r="AU603" s="13"/>
      <c r="AV603" s="13"/>
    </row>
    <row r="604" spans="1:48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9"/>
      <c r="AN604" s="9"/>
      <c r="AO604" s="9"/>
      <c r="AP604" s="9"/>
      <c r="AQ604" s="9"/>
      <c r="AR604" s="9"/>
      <c r="AS604" s="10"/>
      <c r="AT604" s="8"/>
      <c r="AU604" s="13"/>
      <c r="AV604" s="13"/>
    </row>
    <row r="605" spans="1:48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9"/>
      <c r="AN605" s="9"/>
      <c r="AO605" s="9"/>
      <c r="AP605" s="9"/>
      <c r="AQ605" s="9"/>
      <c r="AR605" s="9"/>
      <c r="AS605" s="10"/>
      <c r="AT605" s="8"/>
      <c r="AU605" s="13"/>
      <c r="AV605" s="13"/>
    </row>
    <row r="606" spans="1:48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9"/>
      <c r="AN606" s="9"/>
      <c r="AO606" s="9"/>
      <c r="AP606" s="9"/>
      <c r="AQ606" s="9"/>
      <c r="AR606" s="9"/>
      <c r="AS606" s="10"/>
      <c r="AT606" s="8"/>
      <c r="AU606" s="13"/>
      <c r="AV606" s="13"/>
    </row>
    <row r="607" spans="1:48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9"/>
      <c r="AN607" s="9"/>
      <c r="AO607" s="9"/>
      <c r="AP607" s="9"/>
      <c r="AQ607" s="9"/>
      <c r="AR607" s="9"/>
      <c r="AS607" s="10"/>
      <c r="AT607" s="8"/>
      <c r="AU607" s="13"/>
      <c r="AV607" s="13"/>
    </row>
    <row r="608" spans="1:4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9"/>
      <c r="AN608" s="9"/>
      <c r="AO608" s="9"/>
      <c r="AP608" s="9"/>
      <c r="AQ608" s="9"/>
      <c r="AR608" s="9"/>
      <c r="AS608" s="10"/>
      <c r="AT608" s="8"/>
      <c r="AU608" s="13"/>
      <c r="AV608" s="13"/>
    </row>
    <row r="609" spans="1:48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9"/>
      <c r="AN609" s="9"/>
      <c r="AO609" s="9"/>
      <c r="AP609" s="9"/>
      <c r="AQ609" s="9"/>
      <c r="AR609" s="9"/>
      <c r="AS609" s="10"/>
      <c r="AT609" s="8"/>
      <c r="AU609" s="13"/>
      <c r="AV609" s="13"/>
    </row>
    <row r="610" spans="1:48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9"/>
      <c r="AN610" s="9"/>
      <c r="AO610" s="9"/>
      <c r="AP610" s="9"/>
      <c r="AQ610" s="9"/>
      <c r="AR610" s="9"/>
      <c r="AS610" s="10"/>
      <c r="AT610" s="8"/>
      <c r="AU610" s="13"/>
      <c r="AV610" s="13"/>
    </row>
    <row r="611" spans="1:48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9"/>
      <c r="AN611" s="9"/>
      <c r="AO611" s="9"/>
      <c r="AP611" s="9"/>
      <c r="AQ611" s="9"/>
      <c r="AR611" s="9"/>
      <c r="AS611" s="10"/>
      <c r="AT611" s="8"/>
      <c r="AU611" s="13"/>
      <c r="AV611" s="13"/>
    </row>
    <row r="612" spans="1:48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9"/>
      <c r="AN612" s="9"/>
      <c r="AO612" s="9"/>
      <c r="AP612" s="9"/>
      <c r="AQ612" s="9"/>
      <c r="AR612" s="9"/>
      <c r="AS612" s="10"/>
      <c r="AT612" s="8"/>
      <c r="AU612" s="13"/>
      <c r="AV612" s="13"/>
    </row>
    <row r="613" spans="1:48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9"/>
      <c r="AN613" s="9"/>
      <c r="AO613" s="9"/>
      <c r="AP613" s="9"/>
      <c r="AQ613" s="9"/>
      <c r="AR613" s="9"/>
      <c r="AS613" s="10"/>
      <c r="AT613" s="8"/>
      <c r="AU613" s="13"/>
      <c r="AV613" s="13"/>
    </row>
    <row r="614" spans="1:48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9"/>
      <c r="AN614" s="9"/>
      <c r="AO614" s="9"/>
      <c r="AP614" s="9"/>
      <c r="AQ614" s="9"/>
      <c r="AR614" s="9"/>
      <c r="AS614" s="10"/>
      <c r="AT614" s="8"/>
      <c r="AU614" s="13"/>
      <c r="AV614" s="13"/>
    </row>
    <row r="615" spans="1:48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9"/>
      <c r="AN615" s="9"/>
      <c r="AO615" s="9"/>
      <c r="AP615" s="9"/>
      <c r="AQ615" s="9"/>
      <c r="AR615" s="9"/>
      <c r="AS615" s="10"/>
      <c r="AT615" s="8"/>
      <c r="AU615" s="13"/>
      <c r="AV615" s="13"/>
    </row>
    <row r="616" spans="1:48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9"/>
      <c r="AN616" s="9"/>
      <c r="AO616" s="9"/>
      <c r="AP616" s="9"/>
      <c r="AQ616" s="9"/>
      <c r="AR616" s="9"/>
      <c r="AS616" s="10"/>
      <c r="AT616" s="8"/>
      <c r="AU616" s="13"/>
      <c r="AV616" s="13"/>
    </row>
    <row r="617" spans="1:48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9"/>
      <c r="AN617" s="9"/>
      <c r="AO617" s="9"/>
      <c r="AP617" s="9"/>
      <c r="AQ617" s="9"/>
      <c r="AR617" s="9"/>
      <c r="AS617" s="10"/>
      <c r="AT617" s="8"/>
      <c r="AU617" s="13"/>
      <c r="AV617" s="13"/>
    </row>
    <row r="618" spans="1:4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9"/>
      <c r="AN618" s="9"/>
      <c r="AO618" s="9"/>
      <c r="AP618" s="9"/>
      <c r="AQ618" s="9"/>
      <c r="AR618" s="9"/>
      <c r="AS618" s="10"/>
      <c r="AT618" s="8"/>
      <c r="AU618" s="13"/>
      <c r="AV618" s="13"/>
    </row>
    <row r="619" spans="1:48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9"/>
      <c r="AN619" s="9"/>
      <c r="AO619" s="9"/>
      <c r="AP619" s="9"/>
      <c r="AQ619" s="9"/>
      <c r="AR619" s="9"/>
      <c r="AS619" s="10"/>
      <c r="AT619" s="8"/>
      <c r="AU619" s="13"/>
      <c r="AV619" s="13"/>
    </row>
    <row r="620" spans="1:48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9"/>
      <c r="AN620" s="9"/>
      <c r="AO620" s="9"/>
      <c r="AP620" s="9"/>
      <c r="AQ620" s="9"/>
      <c r="AR620" s="9"/>
      <c r="AS620" s="10"/>
      <c r="AT620" s="8"/>
      <c r="AU620" s="13"/>
      <c r="AV620" s="13"/>
    </row>
    <row r="621" spans="1:48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9"/>
      <c r="AN621" s="9"/>
      <c r="AO621" s="9"/>
      <c r="AP621" s="9"/>
      <c r="AQ621" s="9"/>
      <c r="AR621" s="9"/>
      <c r="AS621" s="10"/>
      <c r="AT621" s="8"/>
      <c r="AU621" s="13"/>
      <c r="AV621" s="13"/>
    </row>
    <row r="622" spans="1:48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9"/>
      <c r="AN622" s="9"/>
      <c r="AO622" s="9"/>
      <c r="AP622" s="9"/>
      <c r="AQ622" s="9"/>
      <c r="AR622" s="9"/>
      <c r="AS622" s="10"/>
      <c r="AT622" s="8"/>
      <c r="AU622" s="13"/>
      <c r="AV622" s="13"/>
    </row>
    <row r="623" spans="1:48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9"/>
      <c r="AN623" s="9"/>
      <c r="AO623" s="9"/>
      <c r="AP623" s="9"/>
      <c r="AQ623" s="9"/>
      <c r="AR623" s="9"/>
      <c r="AS623" s="10"/>
      <c r="AT623" s="8"/>
      <c r="AU623" s="13"/>
      <c r="AV623" s="13"/>
    </row>
    <row r="624" spans="1:48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9"/>
      <c r="AN624" s="9"/>
      <c r="AO624" s="9"/>
      <c r="AP624" s="9"/>
      <c r="AQ624" s="9"/>
      <c r="AR624" s="9"/>
      <c r="AS624" s="10"/>
      <c r="AT624" s="8"/>
      <c r="AU624" s="13"/>
      <c r="AV624" s="13"/>
    </row>
    <row r="625" spans="1:48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9"/>
      <c r="AN625" s="9"/>
      <c r="AO625" s="9"/>
      <c r="AP625" s="9"/>
      <c r="AQ625" s="9"/>
      <c r="AR625" s="9"/>
      <c r="AS625" s="10"/>
      <c r="AT625" s="8"/>
      <c r="AU625" s="13"/>
      <c r="AV625" s="13"/>
    </row>
    <row r="626" spans="1:48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9"/>
      <c r="AN626" s="9"/>
      <c r="AO626" s="9"/>
      <c r="AP626" s="9"/>
      <c r="AQ626" s="9"/>
      <c r="AR626" s="9"/>
      <c r="AS626" s="10"/>
      <c r="AT626" s="8"/>
      <c r="AU626" s="13"/>
      <c r="AV626" s="13"/>
    </row>
    <row r="627" spans="1:48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9"/>
      <c r="AN627" s="9"/>
      <c r="AO627" s="9"/>
      <c r="AP627" s="9"/>
      <c r="AQ627" s="9"/>
      <c r="AR627" s="9"/>
      <c r="AS627" s="10"/>
      <c r="AT627" s="8"/>
      <c r="AU627" s="13"/>
      <c r="AV627" s="13"/>
    </row>
    <row r="628" spans="1:4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9"/>
      <c r="AN628" s="9"/>
      <c r="AO628" s="9"/>
      <c r="AP628" s="9"/>
      <c r="AQ628" s="9"/>
      <c r="AR628" s="9"/>
      <c r="AS628" s="10"/>
      <c r="AT628" s="8"/>
      <c r="AU628" s="13"/>
      <c r="AV628" s="13"/>
    </row>
    <row r="629" spans="1:48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9"/>
      <c r="AN629" s="9"/>
      <c r="AO629" s="9"/>
      <c r="AP629" s="9"/>
      <c r="AQ629" s="9"/>
      <c r="AR629" s="9"/>
      <c r="AS629" s="10"/>
      <c r="AT629" s="8"/>
      <c r="AU629" s="13"/>
      <c r="AV629" s="13"/>
    </row>
    <row r="630" spans="1:48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9"/>
      <c r="AN630" s="9"/>
      <c r="AO630" s="9"/>
      <c r="AP630" s="9"/>
      <c r="AQ630" s="9"/>
      <c r="AR630" s="9"/>
      <c r="AS630" s="10"/>
      <c r="AT630" s="8"/>
      <c r="AU630" s="13"/>
      <c r="AV630" s="13"/>
    </row>
    <row r="631" spans="1:48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9"/>
      <c r="AN631" s="9"/>
      <c r="AO631" s="9"/>
      <c r="AP631" s="9"/>
      <c r="AQ631" s="9"/>
      <c r="AR631" s="9"/>
      <c r="AS631" s="10"/>
      <c r="AT631" s="8"/>
      <c r="AU631" s="13"/>
      <c r="AV631" s="13"/>
    </row>
    <row r="632" spans="1:48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9"/>
      <c r="AN632" s="9"/>
      <c r="AO632" s="9"/>
      <c r="AP632" s="9"/>
      <c r="AQ632" s="9"/>
      <c r="AR632" s="9"/>
      <c r="AS632" s="10"/>
      <c r="AT632" s="8"/>
      <c r="AU632" s="13"/>
      <c r="AV632" s="13"/>
    </row>
    <row r="633" spans="1:48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9"/>
      <c r="AN633" s="9"/>
      <c r="AO633" s="9"/>
      <c r="AP633" s="9"/>
      <c r="AQ633" s="9"/>
      <c r="AR633" s="9"/>
      <c r="AS633" s="10"/>
      <c r="AT633" s="8"/>
      <c r="AU633" s="13"/>
      <c r="AV633" s="13"/>
    </row>
    <row r="634" spans="1:48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9"/>
      <c r="AN634" s="9"/>
      <c r="AO634" s="9"/>
      <c r="AP634" s="9"/>
      <c r="AQ634" s="9"/>
      <c r="AR634" s="9"/>
      <c r="AS634" s="10"/>
      <c r="AT634" s="8"/>
      <c r="AU634" s="13"/>
      <c r="AV634" s="13"/>
    </row>
    <row r="635" spans="1:48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9"/>
      <c r="AN635" s="9"/>
      <c r="AO635" s="9"/>
      <c r="AP635" s="9"/>
      <c r="AQ635" s="9"/>
      <c r="AR635" s="9"/>
      <c r="AS635" s="10"/>
      <c r="AT635" s="8"/>
      <c r="AU635" s="13"/>
      <c r="AV635" s="13"/>
    </row>
    <row r="636" spans="1:48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9"/>
      <c r="AN636" s="9"/>
      <c r="AO636" s="9"/>
      <c r="AP636" s="9"/>
      <c r="AQ636" s="9"/>
      <c r="AR636" s="9"/>
      <c r="AS636" s="10"/>
      <c r="AT636" s="8"/>
      <c r="AU636" s="13"/>
      <c r="AV636" s="13"/>
    </row>
    <row r="637" spans="1:48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9"/>
      <c r="AN637" s="9"/>
      <c r="AO637" s="9"/>
      <c r="AP637" s="9"/>
      <c r="AQ637" s="9"/>
      <c r="AR637" s="9"/>
      <c r="AS637" s="10"/>
      <c r="AT637" s="8"/>
      <c r="AU637" s="13"/>
      <c r="AV637" s="13"/>
    </row>
    <row r="638" spans="1:4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9"/>
      <c r="AN638" s="9"/>
      <c r="AO638" s="9"/>
      <c r="AP638" s="9"/>
      <c r="AQ638" s="9"/>
      <c r="AR638" s="9"/>
      <c r="AS638" s="10"/>
      <c r="AT638" s="8"/>
      <c r="AU638" s="13"/>
      <c r="AV638" s="13"/>
    </row>
    <row r="639" spans="1:48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9"/>
      <c r="AN639" s="9"/>
      <c r="AO639" s="9"/>
      <c r="AP639" s="9"/>
      <c r="AQ639" s="9"/>
      <c r="AR639" s="9"/>
      <c r="AS639" s="10"/>
      <c r="AT639" s="8"/>
      <c r="AU639" s="13"/>
      <c r="AV639" s="13"/>
    </row>
    <row r="640" spans="1:48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9"/>
      <c r="AN640" s="9"/>
      <c r="AO640" s="9"/>
      <c r="AP640" s="9"/>
      <c r="AQ640" s="9"/>
      <c r="AR640" s="9"/>
      <c r="AS640" s="10"/>
      <c r="AT640" s="8"/>
      <c r="AU640" s="13"/>
      <c r="AV640" s="13"/>
    </row>
    <row r="641" spans="1:48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9"/>
      <c r="AN641" s="9"/>
      <c r="AO641" s="9"/>
      <c r="AP641" s="9"/>
      <c r="AQ641" s="9"/>
      <c r="AR641" s="9"/>
      <c r="AS641" s="10"/>
      <c r="AT641" s="8"/>
      <c r="AU641" s="13"/>
      <c r="AV641" s="13"/>
    </row>
    <row r="642" spans="1:48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9"/>
      <c r="AN642" s="9"/>
      <c r="AO642" s="9"/>
      <c r="AP642" s="9"/>
      <c r="AQ642" s="9"/>
      <c r="AR642" s="9"/>
      <c r="AS642" s="10"/>
      <c r="AT642" s="8"/>
      <c r="AU642" s="13"/>
      <c r="AV642" s="13"/>
    </row>
    <row r="643" spans="1:48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9"/>
      <c r="AN643" s="9"/>
      <c r="AO643" s="9"/>
      <c r="AP643" s="9"/>
      <c r="AQ643" s="9"/>
      <c r="AR643" s="9"/>
      <c r="AS643" s="10"/>
      <c r="AT643" s="8"/>
      <c r="AU643" s="13"/>
      <c r="AV643" s="13"/>
    </row>
    <row r="644" spans="1:48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9"/>
      <c r="AN644" s="9"/>
      <c r="AO644" s="9"/>
      <c r="AP644" s="9"/>
      <c r="AQ644" s="9"/>
      <c r="AR644" s="9"/>
      <c r="AS644" s="10"/>
      <c r="AT644" s="8"/>
      <c r="AU644" s="13"/>
      <c r="AV644" s="13"/>
    </row>
    <row r="645" spans="1:48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9"/>
      <c r="AN645" s="9"/>
      <c r="AO645" s="9"/>
      <c r="AP645" s="9"/>
      <c r="AQ645" s="9"/>
      <c r="AR645" s="9"/>
      <c r="AS645" s="10"/>
      <c r="AT645" s="8"/>
      <c r="AU645" s="13"/>
      <c r="AV645" s="13"/>
    </row>
    <row r="646" spans="1:48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9"/>
      <c r="AN646" s="9"/>
      <c r="AO646" s="9"/>
      <c r="AP646" s="9"/>
      <c r="AQ646" s="9"/>
      <c r="AR646" s="9"/>
      <c r="AS646" s="10"/>
      <c r="AT646" s="8"/>
      <c r="AU646" s="13"/>
      <c r="AV646" s="13"/>
    </row>
    <row r="647" spans="1:48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9"/>
      <c r="AN647" s="9"/>
      <c r="AO647" s="9"/>
      <c r="AP647" s="9"/>
      <c r="AQ647" s="9"/>
      <c r="AR647" s="9"/>
      <c r="AS647" s="10"/>
      <c r="AT647" s="8"/>
      <c r="AU647" s="13"/>
      <c r="AV647" s="13"/>
    </row>
    <row r="648" spans="1: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9"/>
      <c r="AN648" s="9"/>
      <c r="AO648" s="9"/>
      <c r="AP648" s="9"/>
      <c r="AQ648" s="9"/>
      <c r="AR648" s="9"/>
      <c r="AS648" s="10"/>
      <c r="AT648" s="8"/>
      <c r="AU648" s="13"/>
      <c r="AV648" s="13"/>
    </row>
    <row r="649" spans="1:48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9"/>
      <c r="AN649" s="9"/>
      <c r="AO649" s="9"/>
      <c r="AP649" s="9"/>
      <c r="AQ649" s="9"/>
      <c r="AR649" s="9"/>
      <c r="AS649" s="10"/>
      <c r="AT649" s="8"/>
      <c r="AU649" s="13"/>
      <c r="AV649" s="13"/>
    </row>
    <row r="650" spans="1:48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9"/>
      <c r="AN650" s="9"/>
      <c r="AO650" s="9"/>
      <c r="AP650" s="9"/>
      <c r="AQ650" s="9"/>
      <c r="AR650" s="9"/>
      <c r="AS650" s="10"/>
      <c r="AT650" s="8"/>
      <c r="AU650" s="13"/>
      <c r="AV650" s="13"/>
    </row>
    <row r="651" spans="1:48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9"/>
      <c r="AN651" s="9"/>
      <c r="AO651" s="9"/>
      <c r="AP651" s="9"/>
      <c r="AQ651" s="9"/>
      <c r="AR651" s="9"/>
      <c r="AS651" s="10"/>
      <c r="AT651" s="8"/>
      <c r="AU651" s="13"/>
      <c r="AV651" s="13"/>
    </row>
    <row r="652" spans="1:48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9"/>
      <c r="AN652" s="9"/>
      <c r="AO652" s="9"/>
      <c r="AP652" s="9"/>
      <c r="AQ652" s="9"/>
      <c r="AR652" s="9"/>
      <c r="AS652" s="10"/>
      <c r="AT652" s="8"/>
      <c r="AU652" s="13"/>
      <c r="AV652" s="13"/>
    </row>
    <row r="653" spans="1:48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9"/>
      <c r="AN653" s="9"/>
      <c r="AO653" s="9"/>
      <c r="AP653" s="9"/>
      <c r="AQ653" s="9"/>
      <c r="AR653" s="9"/>
      <c r="AS653" s="10"/>
      <c r="AT653" s="8"/>
      <c r="AU653" s="13"/>
      <c r="AV653" s="13"/>
    </row>
    <row r="654" spans="1:48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9"/>
      <c r="AN654" s="9"/>
      <c r="AO654" s="9"/>
      <c r="AP654" s="9"/>
      <c r="AQ654" s="9"/>
      <c r="AR654" s="9"/>
      <c r="AS654" s="10"/>
      <c r="AT654" s="8"/>
      <c r="AU654" s="13"/>
      <c r="AV654" s="13"/>
    </row>
    <row r="655" spans="1:48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9"/>
      <c r="AN655" s="9"/>
      <c r="AO655" s="9"/>
      <c r="AP655" s="9"/>
      <c r="AQ655" s="9"/>
      <c r="AR655" s="9"/>
      <c r="AS655" s="10"/>
      <c r="AT655" s="8"/>
      <c r="AU655" s="13"/>
      <c r="AV655" s="13"/>
    </row>
    <row r="656" spans="1:48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9"/>
      <c r="AN656" s="9"/>
      <c r="AO656" s="9"/>
      <c r="AP656" s="9"/>
      <c r="AQ656" s="9"/>
      <c r="AR656" s="9"/>
      <c r="AS656" s="10"/>
      <c r="AT656" s="8"/>
      <c r="AU656" s="13"/>
      <c r="AV656" s="13"/>
    </row>
    <row r="657" spans="1:48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9"/>
      <c r="AN657" s="9"/>
      <c r="AO657" s="9"/>
      <c r="AP657" s="9"/>
      <c r="AQ657" s="9"/>
      <c r="AR657" s="9"/>
      <c r="AS657" s="10"/>
      <c r="AT657" s="8"/>
      <c r="AU657" s="13"/>
      <c r="AV657" s="13"/>
    </row>
    <row r="658" spans="1:4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9"/>
      <c r="AN658" s="9"/>
      <c r="AO658" s="9"/>
      <c r="AP658" s="9"/>
      <c r="AQ658" s="9"/>
      <c r="AR658" s="9"/>
      <c r="AS658" s="10"/>
      <c r="AT658" s="8"/>
      <c r="AU658" s="13"/>
      <c r="AV658" s="13"/>
    </row>
    <row r="659" spans="1:48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9"/>
      <c r="AN659" s="9"/>
      <c r="AO659" s="9"/>
      <c r="AP659" s="9"/>
      <c r="AQ659" s="9"/>
      <c r="AR659" s="9"/>
      <c r="AS659" s="10"/>
      <c r="AT659" s="8"/>
      <c r="AU659" s="13"/>
      <c r="AV659" s="13"/>
    </row>
    <row r="660" spans="1:48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9"/>
      <c r="AN660" s="9"/>
      <c r="AO660" s="9"/>
      <c r="AP660" s="9"/>
      <c r="AQ660" s="9"/>
      <c r="AR660" s="9"/>
      <c r="AS660" s="10"/>
      <c r="AT660" s="8"/>
      <c r="AU660" s="13"/>
      <c r="AV660" s="13"/>
    </row>
    <row r="661" spans="1:48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9"/>
      <c r="AN661" s="9"/>
      <c r="AO661" s="9"/>
      <c r="AP661" s="9"/>
      <c r="AQ661" s="9"/>
      <c r="AR661" s="9"/>
      <c r="AS661" s="10"/>
      <c r="AT661" s="8"/>
      <c r="AU661" s="13"/>
      <c r="AV661" s="13"/>
    </row>
    <row r="662" spans="1:48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9"/>
      <c r="AN662" s="9"/>
      <c r="AO662" s="9"/>
      <c r="AP662" s="9"/>
      <c r="AQ662" s="9"/>
      <c r="AR662" s="9"/>
      <c r="AS662" s="10"/>
      <c r="AT662" s="8"/>
      <c r="AU662" s="13"/>
      <c r="AV662" s="13"/>
    </row>
    <row r="663" spans="1:48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9"/>
      <c r="AN663" s="9"/>
      <c r="AO663" s="9"/>
      <c r="AP663" s="9"/>
      <c r="AQ663" s="9"/>
      <c r="AR663" s="9"/>
      <c r="AS663" s="10"/>
      <c r="AT663" s="8"/>
      <c r="AU663" s="13"/>
      <c r="AV663" s="13"/>
    </row>
    <row r="664" spans="1:48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9"/>
      <c r="AN664" s="9"/>
      <c r="AO664" s="9"/>
      <c r="AP664" s="9"/>
      <c r="AQ664" s="9"/>
      <c r="AR664" s="9"/>
      <c r="AS664" s="10"/>
      <c r="AT664" s="8"/>
      <c r="AU664" s="13"/>
      <c r="AV664" s="13"/>
    </row>
    <row r="665" spans="1:48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9"/>
      <c r="AN665" s="9"/>
      <c r="AO665" s="9"/>
      <c r="AP665" s="9"/>
      <c r="AQ665" s="9"/>
      <c r="AR665" s="9"/>
      <c r="AS665" s="10"/>
      <c r="AT665" s="8"/>
      <c r="AU665" s="13"/>
      <c r="AV665" s="13"/>
    </row>
    <row r="666" spans="1:48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9"/>
      <c r="AN666" s="9"/>
      <c r="AO666" s="9"/>
      <c r="AP666" s="9"/>
      <c r="AQ666" s="9"/>
      <c r="AR666" s="9"/>
      <c r="AS666" s="10"/>
      <c r="AT666" s="8"/>
      <c r="AU666" s="13"/>
      <c r="AV666" s="13"/>
    </row>
    <row r="667" spans="1:48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9"/>
      <c r="AN667" s="9"/>
      <c r="AO667" s="9"/>
      <c r="AP667" s="9"/>
      <c r="AQ667" s="9"/>
      <c r="AR667" s="9"/>
      <c r="AS667" s="10"/>
      <c r="AT667" s="8"/>
      <c r="AU667" s="13"/>
      <c r="AV667" s="13"/>
    </row>
    <row r="668" spans="1:4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9"/>
      <c r="AN668" s="9"/>
      <c r="AO668" s="9"/>
      <c r="AP668" s="9"/>
      <c r="AQ668" s="9"/>
      <c r="AR668" s="9"/>
      <c r="AS668" s="10"/>
      <c r="AT668" s="8"/>
      <c r="AU668" s="13"/>
      <c r="AV668" s="13"/>
    </row>
    <row r="669" spans="1:48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9"/>
      <c r="AN669" s="9"/>
      <c r="AO669" s="9"/>
      <c r="AP669" s="9"/>
      <c r="AQ669" s="9"/>
      <c r="AR669" s="9"/>
      <c r="AS669" s="10"/>
      <c r="AT669" s="8"/>
      <c r="AU669" s="13"/>
      <c r="AV669" s="13"/>
    </row>
    <row r="670" spans="1:48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9"/>
      <c r="AN670" s="9"/>
      <c r="AO670" s="9"/>
      <c r="AP670" s="9"/>
      <c r="AQ670" s="9"/>
      <c r="AR670" s="9"/>
      <c r="AS670" s="10"/>
      <c r="AT670" s="8"/>
      <c r="AU670" s="13"/>
      <c r="AV670" s="13"/>
    </row>
    <row r="671" spans="1:48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9"/>
      <c r="AN671" s="9"/>
      <c r="AO671" s="9"/>
      <c r="AP671" s="9"/>
      <c r="AQ671" s="9"/>
      <c r="AR671" s="9"/>
      <c r="AS671" s="10"/>
      <c r="AT671" s="8"/>
      <c r="AU671" s="13"/>
      <c r="AV671" s="13"/>
    </row>
    <row r="672" spans="1:48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9"/>
      <c r="AN672" s="9"/>
      <c r="AO672" s="9"/>
      <c r="AP672" s="9"/>
      <c r="AQ672" s="9"/>
      <c r="AR672" s="9"/>
      <c r="AS672" s="10"/>
      <c r="AT672" s="8"/>
      <c r="AU672" s="13"/>
      <c r="AV672" s="13"/>
    </row>
    <row r="673" spans="1:48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9"/>
      <c r="AN673" s="9"/>
      <c r="AO673" s="9"/>
      <c r="AP673" s="9"/>
      <c r="AQ673" s="9"/>
      <c r="AR673" s="9"/>
      <c r="AS673" s="10"/>
      <c r="AT673" s="8"/>
      <c r="AU673" s="13"/>
      <c r="AV673" s="13"/>
    </row>
    <row r="674" spans="1:48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9"/>
      <c r="AN674" s="9"/>
      <c r="AO674" s="9"/>
      <c r="AP674" s="9"/>
      <c r="AQ674" s="9"/>
      <c r="AR674" s="9"/>
      <c r="AS674" s="10"/>
      <c r="AT674" s="8"/>
      <c r="AU674" s="13"/>
      <c r="AV674" s="13"/>
    </row>
    <row r="675" spans="1:48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9"/>
      <c r="AN675" s="9"/>
      <c r="AO675" s="9"/>
      <c r="AP675" s="9"/>
      <c r="AQ675" s="9"/>
      <c r="AR675" s="9"/>
      <c r="AS675" s="10"/>
      <c r="AT675" s="8"/>
      <c r="AU675" s="13"/>
      <c r="AV675" s="13"/>
    </row>
    <row r="676" spans="1:48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9"/>
      <c r="AN676" s="9"/>
      <c r="AO676" s="9"/>
      <c r="AP676" s="9"/>
      <c r="AQ676" s="9"/>
      <c r="AR676" s="9"/>
      <c r="AS676" s="10"/>
      <c r="AT676" s="8"/>
      <c r="AU676" s="13"/>
      <c r="AV676" s="13"/>
    </row>
    <row r="677" spans="1:48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9"/>
      <c r="AN677" s="9"/>
      <c r="AO677" s="9"/>
      <c r="AP677" s="9"/>
      <c r="AQ677" s="9"/>
      <c r="AR677" s="9"/>
      <c r="AS677" s="10"/>
      <c r="AT677" s="8"/>
      <c r="AU677" s="13"/>
      <c r="AV677" s="13"/>
    </row>
    <row r="678" spans="1:4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9"/>
      <c r="AN678" s="9"/>
      <c r="AO678" s="9"/>
      <c r="AP678" s="9"/>
      <c r="AQ678" s="9"/>
      <c r="AR678" s="9"/>
      <c r="AS678" s="10"/>
      <c r="AT678" s="8"/>
      <c r="AU678" s="13"/>
      <c r="AV678" s="13"/>
    </row>
    <row r="679" spans="1:48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9"/>
      <c r="AN679" s="9"/>
      <c r="AO679" s="9"/>
      <c r="AP679" s="9"/>
      <c r="AQ679" s="9"/>
      <c r="AR679" s="9"/>
      <c r="AS679" s="10"/>
      <c r="AT679" s="8"/>
      <c r="AU679" s="13"/>
      <c r="AV679" s="13"/>
    </row>
    <row r="680" spans="1:48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9"/>
      <c r="AN680" s="9"/>
      <c r="AO680" s="9"/>
      <c r="AP680" s="9"/>
      <c r="AQ680" s="9"/>
      <c r="AR680" s="9"/>
      <c r="AS680" s="10"/>
      <c r="AT680" s="8"/>
      <c r="AU680" s="13"/>
      <c r="AV680" s="13"/>
    </row>
    <row r="681" spans="1:48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9"/>
      <c r="AN681" s="9"/>
      <c r="AO681" s="9"/>
      <c r="AP681" s="9"/>
      <c r="AQ681" s="9"/>
      <c r="AR681" s="9"/>
      <c r="AS681" s="10"/>
      <c r="AT681" s="8"/>
      <c r="AU681" s="13"/>
      <c r="AV681" s="13"/>
    </row>
    <row r="682" spans="1:48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9"/>
      <c r="AN682" s="9"/>
      <c r="AO682" s="9"/>
      <c r="AP682" s="9"/>
      <c r="AQ682" s="9"/>
      <c r="AR682" s="9"/>
      <c r="AS682" s="10"/>
      <c r="AT682" s="8"/>
      <c r="AU682" s="13"/>
      <c r="AV682" s="13"/>
    </row>
    <row r="683" spans="1:48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9"/>
      <c r="AN683" s="9"/>
      <c r="AO683" s="9"/>
      <c r="AP683" s="9"/>
      <c r="AQ683" s="9"/>
      <c r="AR683" s="9"/>
      <c r="AS683" s="10"/>
      <c r="AT683" s="8"/>
      <c r="AU683" s="13"/>
      <c r="AV683" s="13"/>
    </row>
    <row r="684" spans="1:48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9"/>
      <c r="AN684" s="9"/>
      <c r="AO684" s="9"/>
      <c r="AP684" s="9"/>
      <c r="AQ684" s="9"/>
      <c r="AR684" s="9"/>
      <c r="AS684" s="10"/>
      <c r="AT684" s="8"/>
      <c r="AU684" s="13"/>
      <c r="AV684" s="13"/>
    </row>
    <row r="685" spans="1:48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9"/>
      <c r="AN685" s="9"/>
      <c r="AO685" s="9"/>
      <c r="AP685" s="9"/>
      <c r="AQ685" s="9"/>
      <c r="AR685" s="9"/>
      <c r="AS685" s="10"/>
      <c r="AT685" s="8"/>
      <c r="AU685" s="13"/>
      <c r="AV685" s="13"/>
    </row>
    <row r="686" spans="1:48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9"/>
      <c r="AN686" s="9"/>
      <c r="AO686" s="9"/>
      <c r="AP686" s="9"/>
      <c r="AQ686" s="9"/>
      <c r="AR686" s="9"/>
      <c r="AS686" s="10"/>
      <c r="AT686" s="8"/>
      <c r="AU686" s="13"/>
      <c r="AV686" s="13"/>
    </row>
    <row r="687" spans="1:48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9"/>
      <c r="AN687" s="9"/>
      <c r="AO687" s="9"/>
      <c r="AP687" s="9"/>
      <c r="AQ687" s="9"/>
      <c r="AR687" s="9"/>
      <c r="AS687" s="10"/>
      <c r="AT687" s="8"/>
      <c r="AU687" s="13"/>
      <c r="AV687" s="13"/>
    </row>
    <row r="688" spans="1:4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9"/>
      <c r="AN688" s="9"/>
      <c r="AO688" s="9"/>
      <c r="AP688" s="9"/>
      <c r="AQ688" s="9"/>
      <c r="AR688" s="9"/>
      <c r="AS688" s="10"/>
      <c r="AT688" s="8"/>
      <c r="AU688" s="13"/>
      <c r="AV688" s="13"/>
    </row>
    <row r="689" spans="1:48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9"/>
      <c r="AN689" s="9"/>
      <c r="AO689" s="9"/>
      <c r="AP689" s="9"/>
      <c r="AQ689" s="9"/>
      <c r="AR689" s="9"/>
      <c r="AS689" s="10"/>
      <c r="AT689" s="8"/>
      <c r="AU689" s="13"/>
      <c r="AV689" s="13"/>
    </row>
    <row r="690" spans="1:48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9"/>
      <c r="AN690" s="9"/>
      <c r="AO690" s="9"/>
      <c r="AP690" s="9"/>
      <c r="AQ690" s="9"/>
      <c r="AR690" s="9"/>
      <c r="AS690" s="10"/>
      <c r="AT690" s="8"/>
      <c r="AU690" s="13"/>
      <c r="AV690" s="13"/>
    </row>
    <row r="691" spans="1:48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9"/>
      <c r="AN691" s="9"/>
      <c r="AO691" s="9"/>
      <c r="AP691" s="9"/>
      <c r="AQ691" s="9"/>
      <c r="AR691" s="9"/>
      <c r="AS691" s="10"/>
      <c r="AT691" s="8"/>
      <c r="AU691" s="13"/>
      <c r="AV691" s="13"/>
    </row>
    <row r="692" spans="1:48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9"/>
      <c r="AN692" s="9"/>
      <c r="AO692" s="9"/>
      <c r="AP692" s="9"/>
      <c r="AQ692" s="9"/>
      <c r="AR692" s="9"/>
      <c r="AS692" s="10"/>
      <c r="AT692" s="8"/>
      <c r="AU692" s="13"/>
      <c r="AV692" s="13"/>
    </row>
    <row r="693" spans="1:48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9"/>
      <c r="AN693" s="9"/>
      <c r="AO693" s="9"/>
      <c r="AP693" s="9"/>
      <c r="AQ693" s="9"/>
      <c r="AR693" s="9"/>
      <c r="AS693" s="10"/>
      <c r="AT693" s="8"/>
      <c r="AU693" s="13"/>
      <c r="AV693" s="13"/>
    </row>
    <row r="694" spans="1:48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9"/>
      <c r="AN694" s="9"/>
      <c r="AO694" s="9"/>
      <c r="AP694" s="9"/>
      <c r="AQ694" s="9"/>
      <c r="AR694" s="9"/>
      <c r="AS694" s="10"/>
      <c r="AT694" s="8"/>
      <c r="AU694" s="13"/>
      <c r="AV694" s="13"/>
    </row>
    <row r="695" spans="1:48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9"/>
      <c r="AN695" s="9"/>
      <c r="AO695" s="9"/>
      <c r="AP695" s="9"/>
      <c r="AQ695" s="9"/>
      <c r="AR695" s="9"/>
      <c r="AS695" s="10"/>
      <c r="AT695" s="8"/>
      <c r="AU695" s="13"/>
      <c r="AV695" s="13"/>
    </row>
    <row r="696" spans="1:48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9"/>
      <c r="AN696" s="9"/>
      <c r="AO696" s="9"/>
      <c r="AP696" s="9"/>
      <c r="AQ696" s="9"/>
      <c r="AR696" s="9"/>
      <c r="AS696" s="10"/>
      <c r="AT696" s="8"/>
      <c r="AU696" s="13"/>
      <c r="AV696" s="13"/>
    </row>
    <row r="697" spans="1:48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9"/>
      <c r="AN697" s="9"/>
      <c r="AO697" s="9"/>
      <c r="AP697" s="9"/>
      <c r="AQ697" s="9"/>
      <c r="AR697" s="9"/>
      <c r="AS697" s="10"/>
      <c r="AT697" s="8"/>
      <c r="AU697" s="13"/>
      <c r="AV697" s="13"/>
    </row>
    <row r="698" spans="1:4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9"/>
      <c r="AN698" s="9"/>
      <c r="AO698" s="9"/>
      <c r="AP698" s="9"/>
      <c r="AQ698" s="9"/>
      <c r="AR698" s="9"/>
      <c r="AS698" s="10"/>
      <c r="AT698" s="8"/>
      <c r="AU698" s="13"/>
      <c r="AV698" s="13"/>
    </row>
    <row r="699" spans="1:48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9"/>
      <c r="AN699" s="9"/>
      <c r="AO699" s="9"/>
      <c r="AP699" s="9"/>
      <c r="AQ699" s="9"/>
      <c r="AR699" s="9"/>
      <c r="AS699" s="10"/>
      <c r="AT699" s="8"/>
      <c r="AU699" s="13"/>
      <c r="AV699" s="13"/>
    </row>
    <row r="700" spans="1:48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9"/>
      <c r="AN700" s="9"/>
      <c r="AO700" s="9"/>
      <c r="AP700" s="9"/>
      <c r="AQ700" s="9"/>
      <c r="AR700" s="9"/>
      <c r="AS700" s="10"/>
      <c r="AT700" s="8"/>
      <c r="AU700" s="13"/>
      <c r="AV700" s="13"/>
    </row>
    <row r="701" spans="1:48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9"/>
      <c r="AN701" s="9"/>
      <c r="AO701" s="9"/>
      <c r="AP701" s="9"/>
      <c r="AQ701" s="9"/>
      <c r="AR701" s="9"/>
      <c r="AS701" s="10"/>
      <c r="AT701" s="8"/>
      <c r="AU701" s="13"/>
      <c r="AV701" s="13"/>
    </row>
    <row r="702" spans="1:48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9"/>
      <c r="AN702" s="9"/>
      <c r="AO702" s="9"/>
      <c r="AP702" s="9"/>
      <c r="AQ702" s="9"/>
      <c r="AR702" s="9"/>
      <c r="AS702" s="10"/>
      <c r="AT702" s="8"/>
      <c r="AU702" s="13"/>
      <c r="AV702" s="13"/>
    </row>
    <row r="703" spans="1:48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9"/>
      <c r="AN703" s="9"/>
      <c r="AO703" s="9"/>
      <c r="AP703" s="9"/>
      <c r="AQ703" s="9"/>
      <c r="AR703" s="9"/>
      <c r="AS703" s="10"/>
      <c r="AT703" s="8"/>
      <c r="AU703" s="13"/>
      <c r="AV703" s="13"/>
    </row>
    <row r="704" spans="1:48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9"/>
      <c r="AN704" s="9"/>
      <c r="AO704" s="9"/>
      <c r="AP704" s="9"/>
      <c r="AQ704" s="9"/>
      <c r="AR704" s="9"/>
      <c r="AS704" s="10"/>
      <c r="AT704" s="8"/>
      <c r="AU704" s="13"/>
      <c r="AV704" s="13"/>
    </row>
    <row r="705" spans="1:48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9"/>
      <c r="AN705" s="9"/>
      <c r="AO705" s="9"/>
      <c r="AP705" s="9"/>
      <c r="AQ705" s="9"/>
      <c r="AR705" s="9"/>
      <c r="AS705" s="10"/>
      <c r="AT705" s="8"/>
      <c r="AU705" s="13"/>
      <c r="AV705" s="13"/>
    </row>
    <row r="706" spans="1:48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9"/>
      <c r="AN706" s="9"/>
      <c r="AO706" s="9"/>
      <c r="AP706" s="9"/>
      <c r="AQ706" s="9"/>
      <c r="AR706" s="9"/>
      <c r="AS706" s="10"/>
      <c r="AT706" s="8"/>
      <c r="AU706" s="13"/>
      <c r="AV706" s="13"/>
    </row>
    <row r="707" spans="1:48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9"/>
      <c r="AN707" s="9"/>
      <c r="AO707" s="9"/>
      <c r="AP707" s="9"/>
      <c r="AQ707" s="9"/>
      <c r="AR707" s="9"/>
      <c r="AS707" s="10"/>
      <c r="AT707" s="8"/>
      <c r="AU707" s="13"/>
      <c r="AV707" s="13"/>
    </row>
    <row r="708" spans="1:4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9"/>
      <c r="AN708" s="9"/>
      <c r="AO708" s="9"/>
      <c r="AP708" s="9"/>
      <c r="AQ708" s="9"/>
      <c r="AR708" s="9"/>
      <c r="AS708" s="10"/>
      <c r="AT708" s="8"/>
      <c r="AU708" s="13"/>
      <c r="AV708" s="13"/>
    </row>
    <row r="709" spans="1:48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9"/>
      <c r="AN709" s="9"/>
      <c r="AO709" s="9"/>
      <c r="AP709" s="9"/>
      <c r="AQ709" s="9"/>
      <c r="AR709" s="9"/>
      <c r="AS709" s="10"/>
      <c r="AT709" s="8"/>
      <c r="AU709" s="13"/>
      <c r="AV709" s="13"/>
    </row>
    <row r="710" spans="1:48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9"/>
      <c r="AN710" s="9"/>
      <c r="AO710" s="9"/>
      <c r="AP710" s="9"/>
      <c r="AQ710" s="9"/>
      <c r="AR710" s="9"/>
      <c r="AS710" s="10"/>
      <c r="AT710" s="8"/>
      <c r="AU710" s="13"/>
      <c r="AV710" s="13"/>
    </row>
    <row r="711" spans="1:48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9"/>
      <c r="AN711" s="9"/>
      <c r="AO711" s="9"/>
      <c r="AP711" s="9"/>
      <c r="AQ711" s="9"/>
      <c r="AR711" s="9"/>
      <c r="AS711" s="10"/>
      <c r="AT711" s="8"/>
      <c r="AU711" s="13"/>
      <c r="AV711" s="13"/>
    </row>
    <row r="712" spans="1:48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9"/>
      <c r="AN712" s="9"/>
      <c r="AO712" s="9"/>
      <c r="AP712" s="9"/>
      <c r="AQ712" s="9"/>
      <c r="AR712" s="9"/>
      <c r="AS712" s="10"/>
      <c r="AT712" s="8"/>
      <c r="AU712" s="13"/>
      <c r="AV712" s="13"/>
    </row>
    <row r="713" spans="1:48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9"/>
      <c r="AN713" s="9"/>
      <c r="AO713" s="9"/>
      <c r="AP713" s="9"/>
      <c r="AQ713" s="9"/>
      <c r="AR713" s="9"/>
      <c r="AS713" s="10"/>
      <c r="AT713" s="8"/>
      <c r="AU713" s="13"/>
      <c r="AV713" s="13"/>
    </row>
    <row r="714" spans="1:48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9"/>
      <c r="AN714" s="9"/>
      <c r="AO714" s="9"/>
      <c r="AP714" s="9"/>
      <c r="AQ714" s="9"/>
      <c r="AR714" s="9"/>
      <c r="AS714" s="10"/>
      <c r="AT714" s="8"/>
      <c r="AU714" s="13"/>
      <c r="AV714" s="13"/>
    </row>
    <row r="715" spans="1:48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9"/>
      <c r="AN715" s="9"/>
      <c r="AO715" s="9"/>
      <c r="AP715" s="9"/>
      <c r="AQ715" s="9"/>
      <c r="AR715" s="9"/>
      <c r="AS715" s="10"/>
      <c r="AT715" s="8"/>
      <c r="AU715" s="13"/>
      <c r="AV715" s="13"/>
    </row>
    <row r="716" spans="1:48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9"/>
      <c r="AN716" s="9"/>
      <c r="AO716" s="9"/>
      <c r="AP716" s="9"/>
      <c r="AQ716" s="9"/>
      <c r="AR716" s="9"/>
      <c r="AS716" s="10"/>
      <c r="AT716" s="8"/>
      <c r="AU716" s="13"/>
      <c r="AV716" s="13"/>
    </row>
    <row r="717" spans="1:48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9"/>
      <c r="AN717" s="9"/>
      <c r="AO717" s="9"/>
      <c r="AP717" s="9"/>
      <c r="AQ717" s="9"/>
      <c r="AR717" s="9"/>
      <c r="AS717" s="10"/>
      <c r="AT717" s="8"/>
      <c r="AU717" s="13"/>
      <c r="AV717" s="13"/>
    </row>
    <row r="718" spans="1:4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9"/>
      <c r="AN718" s="9"/>
      <c r="AO718" s="9"/>
      <c r="AP718" s="9"/>
      <c r="AQ718" s="9"/>
      <c r="AR718" s="9"/>
      <c r="AS718" s="10"/>
      <c r="AT718" s="8"/>
      <c r="AU718" s="13"/>
      <c r="AV718" s="13"/>
    </row>
    <row r="719" spans="1:48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9"/>
      <c r="AN719" s="9"/>
      <c r="AO719" s="9"/>
      <c r="AP719" s="9"/>
      <c r="AQ719" s="9"/>
      <c r="AR719" s="9"/>
      <c r="AS719" s="10"/>
      <c r="AT719" s="8"/>
      <c r="AU719" s="13"/>
      <c r="AV719" s="13"/>
    </row>
    <row r="720" spans="1:48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9"/>
      <c r="AN720" s="9"/>
      <c r="AO720" s="9"/>
      <c r="AP720" s="9"/>
      <c r="AQ720" s="9"/>
      <c r="AR720" s="9"/>
      <c r="AS720" s="10"/>
      <c r="AT720" s="8"/>
      <c r="AU720" s="13"/>
      <c r="AV720" s="13"/>
    </row>
    <row r="721" spans="1:48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9"/>
      <c r="AN721" s="9"/>
      <c r="AO721" s="9"/>
      <c r="AP721" s="9"/>
      <c r="AQ721" s="9"/>
      <c r="AR721" s="9"/>
      <c r="AS721" s="10"/>
      <c r="AT721" s="8"/>
      <c r="AU721" s="13"/>
      <c r="AV721" s="13"/>
    </row>
    <row r="722" spans="1:48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9"/>
      <c r="AN722" s="9"/>
      <c r="AO722" s="9"/>
      <c r="AP722" s="9"/>
      <c r="AQ722" s="9"/>
      <c r="AR722" s="9"/>
      <c r="AS722" s="10"/>
      <c r="AT722" s="8"/>
      <c r="AU722" s="13"/>
      <c r="AV722" s="13"/>
    </row>
    <row r="723" spans="1:48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9"/>
      <c r="AN723" s="9"/>
      <c r="AO723" s="9"/>
      <c r="AP723" s="9"/>
      <c r="AQ723" s="9"/>
      <c r="AR723" s="9"/>
      <c r="AS723" s="10"/>
      <c r="AT723" s="8"/>
      <c r="AU723" s="13"/>
      <c r="AV723" s="13"/>
    </row>
    <row r="724" spans="1:48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9"/>
      <c r="AN724" s="9"/>
      <c r="AO724" s="9"/>
      <c r="AP724" s="9"/>
      <c r="AQ724" s="9"/>
      <c r="AR724" s="9"/>
      <c r="AS724" s="10"/>
      <c r="AT724" s="8"/>
      <c r="AU724" s="13"/>
      <c r="AV724" s="13"/>
    </row>
    <row r="725" spans="1:48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9"/>
      <c r="AN725" s="9"/>
      <c r="AO725" s="9"/>
      <c r="AP725" s="9"/>
      <c r="AQ725" s="9"/>
      <c r="AR725" s="9"/>
      <c r="AS725" s="10"/>
      <c r="AT725" s="8"/>
      <c r="AU725" s="13"/>
      <c r="AV725" s="13"/>
    </row>
    <row r="726" spans="1:48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9"/>
      <c r="AN726" s="9"/>
      <c r="AO726" s="9"/>
      <c r="AP726" s="9"/>
      <c r="AQ726" s="9"/>
      <c r="AR726" s="9"/>
      <c r="AS726" s="10"/>
      <c r="AT726" s="8"/>
      <c r="AU726" s="13"/>
      <c r="AV726" s="13"/>
    </row>
    <row r="727" spans="1:48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9"/>
      <c r="AN727" s="9"/>
      <c r="AO727" s="9"/>
      <c r="AP727" s="9"/>
      <c r="AQ727" s="9"/>
      <c r="AR727" s="9"/>
      <c r="AS727" s="10"/>
      <c r="AT727" s="8"/>
      <c r="AU727" s="13"/>
      <c r="AV727" s="13"/>
    </row>
    <row r="728" spans="1:4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9"/>
      <c r="AN728" s="9"/>
      <c r="AO728" s="9"/>
      <c r="AP728" s="9"/>
      <c r="AQ728" s="9"/>
      <c r="AR728" s="9"/>
      <c r="AS728" s="10"/>
      <c r="AT728" s="8"/>
      <c r="AU728" s="13"/>
      <c r="AV728" s="13"/>
    </row>
    <row r="729" spans="1:48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9"/>
      <c r="AN729" s="9"/>
      <c r="AO729" s="9"/>
      <c r="AP729" s="9"/>
      <c r="AQ729" s="9"/>
      <c r="AR729" s="9"/>
      <c r="AS729" s="10"/>
      <c r="AT729" s="8"/>
      <c r="AU729" s="13"/>
      <c r="AV729" s="13"/>
    </row>
    <row r="730" spans="1:48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9"/>
      <c r="AN730" s="9"/>
      <c r="AO730" s="9"/>
      <c r="AP730" s="9"/>
      <c r="AQ730" s="9"/>
      <c r="AR730" s="9"/>
      <c r="AS730" s="10"/>
      <c r="AT730" s="8"/>
      <c r="AU730" s="13"/>
      <c r="AV730" s="13"/>
    </row>
    <row r="731" spans="1:48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9"/>
      <c r="AN731" s="9"/>
      <c r="AO731" s="9"/>
      <c r="AP731" s="9"/>
      <c r="AQ731" s="9"/>
      <c r="AR731" s="9"/>
      <c r="AS731" s="10"/>
      <c r="AT731" s="8"/>
      <c r="AU731" s="13"/>
      <c r="AV731" s="13"/>
    </row>
    <row r="732" spans="1:48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9"/>
      <c r="AN732" s="9"/>
      <c r="AO732" s="9"/>
      <c r="AP732" s="9"/>
      <c r="AQ732" s="9"/>
      <c r="AR732" s="9"/>
      <c r="AS732" s="10"/>
      <c r="AT732" s="8"/>
      <c r="AU732" s="13"/>
      <c r="AV732" s="13"/>
    </row>
    <row r="733" spans="1:48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9"/>
      <c r="AN733" s="9"/>
      <c r="AO733" s="9"/>
      <c r="AP733" s="9"/>
      <c r="AQ733" s="9"/>
      <c r="AR733" s="9"/>
      <c r="AS733" s="10"/>
      <c r="AT733" s="8"/>
      <c r="AU733" s="13"/>
      <c r="AV733" s="13"/>
    </row>
    <row r="734" spans="1:48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9"/>
      <c r="AN734" s="9"/>
      <c r="AO734" s="9"/>
      <c r="AP734" s="9"/>
      <c r="AQ734" s="9"/>
      <c r="AR734" s="9"/>
      <c r="AS734" s="10"/>
      <c r="AT734" s="8"/>
      <c r="AU734" s="13"/>
      <c r="AV734" s="13"/>
    </row>
    <row r="735" spans="1:48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9"/>
      <c r="AN735" s="9"/>
      <c r="AO735" s="9"/>
      <c r="AP735" s="9"/>
      <c r="AQ735" s="9"/>
      <c r="AR735" s="9"/>
      <c r="AS735" s="10"/>
      <c r="AT735" s="8"/>
      <c r="AU735" s="13"/>
      <c r="AV735" s="13"/>
    </row>
    <row r="736" spans="1:48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9"/>
      <c r="AN736" s="9"/>
      <c r="AO736" s="9"/>
      <c r="AP736" s="9"/>
      <c r="AQ736" s="9"/>
      <c r="AR736" s="9"/>
      <c r="AS736" s="10"/>
      <c r="AT736" s="8"/>
      <c r="AU736" s="13"/>
      <c r="AV736" s="13"/>
    </row>
    <row r="737" spans="1:48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9"/>
      <c r="AN737" s="9"/>
      <c r="AO737" s="9"/>
      <c r="AP737" s="9"/>
      <c r="AQ737" s="9"/>
      <c r="AR737" s="9"/>
      <c r="AS737" s="10"/>
      <c r="AT737" s="8"/>
      <c r="AU737" s="13"/>
      <c r="AV737" s="13"/>
    </row>
    <row r="738" spans="1:4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9"/>
      <c r="AN738" s="9"/>
      <c r="AO738" s="9"/>
      <c r="AP738" s="9"/>
      <c r="AQ738" s="9"/>
      <c r="AR738" s="9"/>
      <c r="AS738" s="10"/>
      <c r="AT738" s="8"/>
      <c r="AU738" s="13"/>
      <c r="AV738" s="13"/>
    </row>
    <row r="739" spans="1:48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9"/>
      <c r="AN739" s="9"/>
      <c r="AO739" s="9"/>
      <c r="AP739" s="9"/>
      <c r="AQ739" s="9"/>
      <c r="AR739" s="9"/>
      <c r="AS739" s="10"/>
      <c r="AT739" s="8"/>
      <c r="AU739" s="13"/>
      <c r="AV739" s="13"/>
    </row>
    <row r="740" spans="1:48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9"/>
      <c r="AN740" s="9"/>
      <c r="AO740" s="9"/>
      <c r="AP740" s="9"/>
      <c r="AQ740" s="9"/>
      <c r="AR740" s="9"/>
      <c r="AS740" s="10"/>
      <c r="AT740" s="8"/>
      <c r="AU740" s="13"/>
      <c r="AV740" s="13"/>
    </row>
    <row r="741" spans="1:48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9"/>
      <c r="AN741" s="9"/>
      <c r="AO741" s="9"/>
      <c r="AP741" s="9"/>
      <c r="AQ741" s="9"/>
      <c r="AR741" s="9"/>
      <c r="AS741" s="10"/>
      <c r="AT741" s="8"/>
      <c r="AU741" s="13"/>
      <c r="AV741" s="13"/>
    </row>
    <row r="742" spans="1:48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9"/>
      <c r="AN742" s="9"/>
      <c r="AO742" s="9"/>
      <c r="AP742" s="9"/>
      <c r="AQ742" s="9"/>
      <c r="AR742" s="9"/>
      <c r="AS742" s="10"/>
      <c r="AT742" s="8"/>
      <c r="AU742" s="13"/>
      <c r="AV742" s="13"/>
    </row>
    <row r="743" spans="1:48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9"/>
      <c r="AN743" s="9"/>
      <c r="AO743" s="9"/>
      <c r="AP743" s="9"/>
      <c r="AQ743" s="9"/>
      <c r="AR743" s="9"/>
      <c r="AS743" s="10"/>
      <c r="AT743" s="8"/>
      <c r="AU743" s="13"/>
      <c r="AV743" s="13"/>
    </row>
    <row r="744" spans="1:48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9"/>
      <c r="AN744" s="9"/>
      <c r="AO744" s="9"/>
      <c r="AP744" s="9"/>
      <c r="AQ744" s="9"/>
      <c r="AR744" s="9"/>
      <c r="AS744" s="10"/>
      <c r="AT744" s="8"/>
      <c r="AU744" s="13"/>
      <c r="AV744" s="13"/>
    </row>
    <row r="745" spans="1:48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9"/>
      <c r="AN745" s="9"/>
      <c r="AO745" s="9"/>
      <c r="AP745" s="9"/>
      <c r="AQ745" s="9"/>
      <c r="AR745" s="9"/>
      <c r="AS745" s="10"/>
      <c r="AT745" s="8"/>
      <c r="AU745" s="13"/>
      <c r="AV745" s="13"/>
    </row>
    <row r="746" spans="1:48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9"/>
      <c r="AN746" s="9"/>
      <c r="AO746" s="9"/>
      <c r="AP746" s="9"/>
      <c r="AQ746" s="9"/>
      <c r="AR746" s="9"/>
      <c r="AS746" s="10"/>
      <c r="AT746" s="8"/>
      <c r="AU746" s="13"/>
      <c r="AV746" s="13"/>
    </row>
    <row r="747" spans="1:48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9"/>
      <c r="AN747" s="9"/>
      <c r="AO747" s="9"/>
      <c r="AP747" s="9"/>
      <c r="AQ747" s="9"/>
      <c r="AR747" s="9"/>
      <c r="AS747" s="10"/>
      <c r="AT747" s="8"/>
      <c r="AU747" s="13"/>
      <c r="AV747" s="13"/>
    </row>
    <row r="748" spans="1: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9"/>
      <c r="AN748" s="9"/>
      <c r="AO748" s="9"/>
      <c r="AP748" s="9"/>
      <c r="AQ748" s="9"/>
      <c r="AR748" s="9"/>
      <c r="AS748" s="10"/>
      <c r="AT748" s="8"/>
      <c r="AU748" s="13"/>
      <c r="AV748" s="13"/>
    </row>
    <row r="749" spans="1:48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9"/>
      <c r="AN749" s="9"/>
      <c r="AO749" s="9"/>
      <c r="AP749" s="9"/>
      <c r="AQ749" s="9"/>
      <c r="AR749" s="9"/>
      <c r="AS749" s="10"/>
      <c r="AT749" s="8"/>
      <c r="AU749" s="13"/>
      <c r="AV749" s="13"/>
    </row>
    <row r="750" spans="1:48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9"/>
      <c r="AN750" s="9"/>
      <c r="AO750" s="9"/>
      <c r="AP750" s="9"/>
      <c r="AQ750" s="9"/>
      <c r="AR750" s="9"/>
      <c r="AS750" s="10"/>
      <c r="AT750" s="8"/>
      <c r="AU750" s="13"/>
      <c r="AV750" s="13"/>
    </row>
    <row r="751" spans="1:48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9"/>
      <c r="AN751" s="9"/>
      <c r="AO751" s="9"/>
      <c r="AP751" s="9"/>
      <c r="AQ751" s="9"/>
      <c r="AR751" s="9"/>
      <c r="AS751" s="10"/>
      <c r="AT751" s="8"/>
      <c r="AU751" s="13"/>
      <c r="AV751" s="13"/>
    </row>
    <row r="752" spans="1:48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9"/>
      <c r="AN752" s="9"/>
      <c r="AO752" s="9"/>
      <c r="AP752" s="9"/>
      <c r="AQ752" s="9"/>
      <c r="AR752" s="9"/>
      <c r="AS752" s="10"/>
      <c r="AT752" s="8"/>
      <c r="AU752" s="13"/>
      <c r="AV752" s="13"/>
    </row>
    <row r="753" spans="1:48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9"/>
      <c r="AN753" s="9"/>
      <c r="AO753" s="9"/>
      <c r="AP753" s="9"/>
      <c r="AQ753" s="9"/>
      <c r="AR753" s="9"/>
      <c r="AS753" s="10"/>
      <c r="AT753" s="8"/>
      <c r="AU753" s="13"/>
      <c r="AV753" s="13"/>
    </row>
    <row r="754" spans="1:48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9"/>
      <c r="AN754" s="9"/>
      <c r="AO754" s="9"/>
      <c r="AP754" s="9"/>
      <c r="AQ754" s="9"/>
      <c r="AR754" s="9"/>
      <c r="AS754" s="10"/>
      <c r="AT754" s="8"/>
      <c r="AU754" s="13"/>
      <c r="AV754" s="13"/>
    </row>
    <row r="755" spans="1:48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9"/>
      <c r="AN755" s="9"/>
      <c r="AO755" s="9"/>
      <c r="AP755" s="9"/>
      <c r="AQ755" s="9"/>
      <c r="AR755" s="9"/>
      <c r="AS755" s="10"/>
      <c r="AT755" s="8"/>
      <c r="AU755" s="13"/>
      <c r="AV755" s="13"/>
    </row>
    <row r="756" spans="1:48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9"/>
      <c r="AN756" s="9"/>
      <c r="AO756" s="9"/>
      <c r="AP756" s="9"/>
      <c r="AQ756" s="9"/>
      <c r="AR756" s="9"/>
      <c r="AS756" s="10"/>
      <c r="AT756" s="8"/>
      <c r="AU756" s="13"/>
      <c r="AV756" s="13"/>
    </row>
    <row r="757" spans="1:48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9"/>
      <c r="AN757" s="9"/>
      <c r="AO757" s="9"/>
      <c r="AP757" s="9"/>
      <c r="AQ757" s="9"/>
      <c r="AR757" s="9"/>
      <c r="AS757" s="10"/>
      <c r="AT757" s="8"/>
      <c r="AU757" s="13"/>
      <c r="AV757" s="13"/>
    </row>
    <row r="758" spans="1:4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9"/>
      <c r="AN758" s="9"/>
      <c r="AO758" s="9"/>
      <c r="AP758" s="9"/>
      <c r="AQ758" s="9"/>
      <c r="AR758" s="9"/>
      <c r="AS758" s="10"/>
      <c r="AT758" s="8"/>
      <c r="AU758" s="13"/>
      <c r="AV758" s="13"/>
    </row>
    <row r="759" spans="1:48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9"/>
      <c r="AN759" s="9"/>
      <c r="AO759" s="9"/>
      <c r="AP759" s="9"/>
      <c r="AQ759" s="9"/>
      <c r="AR759" s="9"/>
      <c r="AS759" s="10"/>
      <c r="AT759" s="8"/>
      <c r="AU759" s="13"/>
      <c r="AV759" s="13"/>
    </row>
    <row r="760" spans="1:48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9"/>
      <c r="AN760" s="9"/>
      <c r="AO760" s="9"/>
      <c r="AP760" s="9"/>
      <c r="AQ760" s="9"/>
      <c r="AR760" s="9"/>
      <c r="AS760" s="10"/>
      <c r="AT760" s="8"/>
      <c r="AU760" s="13"/>
      <c r="AV760" s="13"/>
    </row>
    <row r="761" spans="1:48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9"/>
      <c r="AN761" s="9"/>
      <c r="AO761" s="9"/>
      <c r="AP761" s="9"/>
      <c r="AQ761" s="9"/>
      <c r="AR761" s="9"/>
      <c r="AS761" s="10"/>
      <c r="AT761" s="8"/>
      <c r="AU761" s="13"/>
      <c r="AV761" s="13"/>
    </row>
    <row r="762" spans="1:48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9"/>
      <c r="AN762" s="9"/>
      <c r="AO762" s="9"/>
      <c r="AP762" s="9"/>
      <c r="AQ762" s="9"/>
      <c r="AR762" s="9"/>
      <c r="AS762" s="10"/>
      <c r="AT762" s="8"/>
      <c r="AU762" s="13"/>
      <c r="AV762" s="13"/>
    </row>
    <row r="763" spans="1:48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9"/>
      <c r="AN763" s="9"/>
      <c r="AO763" s="9"/>
      <c r="AP763" s="9"/>
      <c r="AQ763" s="9"/>
      <c r="AR763" s="9"/>
      <c r="AS763" s="10"/>
      <c r="AT763" s="8"/>
      <c r="AU763" s="13"/>
      <c r="AV763" s="13"/>
    </row>
    <row r="764" spans="1:48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9"/>
      <c r="AN764" s="9"/>
      <c r="AO764" s="9"/>
      <c r="AP764" s="9"/>
      <c r="AQ764" s="9"/>
      <c r="AR764" s="9"/>
      <c r="AS764" s="10"/>
      <c r="AT764" s="8"/>
      <c r="AU764" s="13"/>
      <c r="AV764" s="13"/>
    </row>
    <row r="765" spans="1:48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9"/>
      <c r="AN765" s="9"/>
      <c r="AO765" s="9"/>
      <c r="AP765" s="9"/>
      <c r="AQ765" s="9"/>
      <c r="AR765" s="9"/>
      <c r="AS765" s="10"/>
      <c r="AT765" s="8"/>
      <c r="AU765" s="13"/>
      <c r="AV765" s="13"/>
    </row>
    <row r="766" spans="1:48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9"/>
      <c r="AN766" s="9"/>
      <c r="AO766" s="9"/>
      <c r="AP766" s="9"/>
      <c r="AQ766" s="9"/>
      <c r="AR766" s="9"/>
      <c r="AS766" s="10"/>
      <c r="AT766" s="8"/>
      <c r="AU766" s="13"/>
      <c r="AV766" s="13"/>
    </row>
    <row r="767" spans="1:48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9"/>
      <c r="AN767" s="9"/>
      <c r="AO767" s="9"/>
      <c r="AP767" s="9"/>
      <c r="AQ767" s="9"/>
      <c r="AR767" s="9"/>
      <c r="AS767" s="10"/>
      <c r="AT767" s="8"/>
      <c r="AU767" s="13"/>
      <c r="AV767" s="13"/>
    </row>
    <row r="768" spans="1:4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9"/>
      <c r="AN768" s="9"/>
      <c r="AO768" s="9"/>
      <c r="AP768" s="9"/>
      <c r="AQ768" s="9"/>
      <c r="AR768" s="9"/>
      <c r="AS768" s="10"/>
      <c r="AT768" s="8"/>
      <c r="AU768" s="13"/>
      <c r="AV768" s="13"/>
    </row>
    <row r="769" spans="1:48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9"/>
      <c r="AN769" s="9"/>
      <c r="AO769" s="9"/>
      <c r="AP769" s="9"/>
      <c r="AQ769" s="9"/>
      <c r="AR769" s="9"/>
      <c r="AS769" s="10"/>
      <c r="AT769" s="8"/>
      <c r="AU769" s="13"/>
      <c r="AV769" s="13"/>
    </row>
    <row r="770" spans="1:48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9"/>
      <c r="AN770" s="9"/>
      <c r="AO770" s="9"/>
      <c r="AP770" s="9"/>
      <c r="AQ770" s="9"/>
      <c r="AR770" s="9"/>
      <c r="AS770" s="10"/>
      <c r="AT770" s="8"/>
      <c r="AU770" s="13"/>
      <c r="AV770" s="13"/>
    </row>
    <row r="771" spans="1:48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9"/>
      <c r="AN771" s="9"/>
      <c r="AO771" s="9"/>
      <c r="AP771" s="9"/>
      <c r="AQ771" s="9"/>
      <c r="AR771" s="9"/>
      <c r="AS771" s="10"/>
      <c r="AT771" s="8"/>
      <c r="AU771" s="13"/>
      <c r="AV771" s="13"/>
    </row>
    <row r="772" spans="1:48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9"/>
      <c r="AN772" s="9"/>
      <c r="AO772" s="9"/>
      <c r="AP772" s="9"/>
      <c r="AQ772" s="9"/>
      <c r="AR772" s="9"/>
      <c r="AS772" s="10"/>
      <c r="AT772" s="8"/>
      <c r="AU772" s="13"/>
      <c r="AV772" s="13"/>
    </row>
    <row r="773" spans="1:48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9"/>
      <c r="AN773" s="9"/>
      <c r="AO773" s="9"/>
      <c r="AP773" s="9"/>
      <c r="AQ773" s="9"/>
      <c r="AR773" s="9"/>
      <c r="AS773" s="10"/>
      <c r="AT773" s="8"/>
      <c r="AU773" s="13"/>
      <c r="AV773" s="13"/>
    </row>
    <row r="774" spans="1:48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9"/>
      <c r="AN774" s="9"/>
      <c r="AO774" s="9"/>
      <c r="AP774" s="9"/>
      <c r="AQ774" s="9"/>
      <c r="AR774" s="9"/>
      <c r="AS774" s="10"/>
      <c r="AT774" s="8"/>
      <c r="AU774" s="13"/>
      <c r="AV774" s="13"/>
    </row>
    <row r="775" spans="1:48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9"/>
      <c r="AN775" s="9"/>
      <c r="AO775" s="9"/>
      <c r="AP775" s="9"/>
      <c r="AQ775" s="9"/>
      <c r="AR775" s="9"/>
      <c r="AS775" s="10"/>
      <c r="AT775" s="8"/>
      <c r="AU775" s="13"/>
      <c r="AV775" s="13"/>
    </row>
    <row r="776" spans="1:48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9"/>
      <c r="AN776" s="9"/>
      <c r="AO776" s="9"/>
      <c r="AP776" s="9"/>
      <c r="AQ776" s="9"/>
      <c r="AR776" s="9"/>
      <c r="AS776" s="10"/>
      <c r="AT776" s="8"/>
      <c r="AU776" s="13"/>
      <c r="AV776" s="13"/>
    </row>
    <row r="777" spans="1:48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9"/>
      <c r="AN777" s="9"/>
      <c r="AO777" s="9"/>
      <c r="AP777" s="9"/>
      <c r="AQ777" s="9"/>
      <c r="AR777" s="9"/>
      <c r="AS777" s="10"/>
      <c r="AT777" s="8"/>
      <c r="AU777" s="13"/>
      <c r="AV777" s="13"/>
    </row>
    <row r="778" spans="1:4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9"/>
      <c r="AN778" s="9"/>
      <c r="AO778" s="9"/>
      <c r="AP778" s="9"/>
      <c r="AQ778" s="9"/>
      <c r="AR778" s="9"/>
      <c r="AS778" s="10"/>
      <c r="AT778" s="8"/>
      <c r="AU778" s="13"/>
      <c r="AV778" s="13"/>
    </row>
    <row r="779" spans="1:48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9"/>
      <c r="AN779" s="9"/>
      <c r="AO779" s="9"/>
      <c r="AP779" s="9"/>
      <c r="AQ779" s="9"/>
      <c r="AR779" s="9"/>
      <c r="AS779" s="10"/>
      <c r="AT779" s="8"/>
      <c r="AU779" s="13"/>
      <c r="AV779" s="13"/>
    </row>
    <row r="780" spans="1:48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9"/>
      <c r="AN780" s="9"/>
      <c r="AO780" s="9"/>
      <c r="AP780" s="9"/>
      <c r="AQ780" s="9"/>
      <c r="AR780" s="9"/>
      <c r="AS780" s="10"/>
      <c r="AT780" s="8"/>
      <c r="AU780" s="13"/>
      <c r="AV780" s="13"/>
    </row>
    <row r="781" spans="1:48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9"/>
      <c r="AN781" s="9"/>
      <c r="AO781" s="9"/>
      <c r="AP781" s="9"/>
      <c r="AQ781" s="9"/>
      <c r="AR781" s="9"/>
      <c r="AS781" s="10"/>
      <c r="AT781" s="8"/>
      <c r="AU781" s="13"/>
      <c r="AV781" s="13"/>
    </row>
    <row r="782" spans="1:48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9"/>
      <c r="AN782" s="9"/>
      <c r="AO782" s="9"/>
      <c r="AP782" s="9"/>
      <c r="AQ782" s="9"/>
      <c r="AR782" s="9"/>
      <c r="AS782" s="10"/>
      <c r="AT782" s="8"/>
      <c r="AU782" s="13"/>
      <c r="AV782" s="13"/>
    </row>
    <row r="783" spans="1:48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9"/>
      <c r="AN783" s="9"/>
      <c r="AO783" s="9"/>
      <c r="AP783" s="9"/>
      <c r="AQ783" s="9"/>
      <c r="AR783" s="9"/>
      <c r="AS783" s="10"/>
      <c r="AT783" s="8"/>
      <c r="AU783" s="13"/>
      <c r="AV783" s="13"/>
    </row>
    <row r="784" spans="1:48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9"/>
      <c r="AN784" s="9"/>
      <c r="AO784" s="9"/>
      <c r="AP784" s="9"/>
      <c r="AQ784" s="9"/>
      <c r="AR784" s="9"/>
      <c r="AS784" s="10"/>
      <c r="AT784" s="8"/>
      <c r="AU784" s="13"/>
      <c r="AV784" s="13"/>
    </row>
    <row r="785" spans="1:48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9"/>
      <c r="AN785" s="9"/>
      <c r="AO785" s="9"/>
      <c r="AP785" s="9"/>
      <c r="AQ785" s="9"/>
      <c r="AR785" s="9"/>
      <c r="AS785" s="10"/>
      <c r="AT785" s="8"/>
      <c r="AU785" s="13"/>
      <c r="AV785" s="13"/>
    </row>
    <row r="786" spans="1:48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9"/>
      <c r="AN786" s="9"/>
      <c r="AO786" s="9"/>
      <c r="AP786" s="9"/>
      <c r="AQ786" s="9"/>
      <c r="AR786" s="9"/>
      <c r="AS786" s="10"/>
      <c r="AT786" s="8"/>
      <c r="AU786" s="13"/>
      <c r="AV786" s="13"/>
    </row>
    <row r="787" spans="1:48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9"/>
      <c r="AN787" s="9"/>
      <c r="AO787" s="9"/>
      <c r="AP787" s="9"/>
      <c r="AQ787" s="9"/>
      <c r="AR787" s="9"/>
      <c r="AS787" s="10"/>
      <c r="AT787" s="8"/>
      <c r="AU787" s="13"/>
      <c r="AV787" s="13"/>
    </row>
    <row r="788" spans="1:4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9"/>
      <c r="AN788" s="9"/>
      <c r="AO788" s="9"/>
      <c r="AP788" s="9"/>
      <c r="AQ788" s="9"/>
      <c r="AR788" s="9"/>
      <c r="AS788" s="10"/>
      <c r="AT788" s="8"/>
      <c r="AU788" s="13"/>
      <c r="AV788" s="13"/>
    </row>
    <row r="789" spans="1:48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9"/>
      <c r="AN789" s="9"/>
      <c r="AO789" s="9"/>
      <c r="AP789" s="9"/>
      <c r="AQ789" s="9"/>
      <c r="AR789" s="9"/>
      <c r="AS789" s="10"/>
      <c r="AT789" s="8"/>
      <c r="AU789" s="13"/>
      <c r="AV789" s="13"/>
    </row>
    <row r="790" spans="1:48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9"/>
      <c r="AN790" s="9"/>
      <c r="AO790" s="9"/>
      <c r="AP790" s="9"/>
      <c r="AQ790" s="9"/>
      <c r="AR790" s="9"/>
      <c r="AS790" s="10"/>
      <c r="AT790" s="8"/>
      <c r="AU790" s="13"/>
      <c r="AV790" s="13"/>
    </row>
    <row r="791" spans="1:48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9"/>
      <c r="AN791" s="9"/>
      <c r="AO791" s="9"/>
      <c r="AP791" s="9"/>
      <c r="AQ791" s="9"/>
      <c r="AR791" s="9"/>
      <c r="AS791" s="10"/>
      <c r="AT791" s="8"/>
      <c r="AU791" s="13"/>
      <c r="AV791" s="13"/>
    </row>
    <row r="792" spans="1:48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9"/>
      <c r="AN792" s="9"/>
      <c r="AO792" s="9"/>
      <c r="AP792" s="9"/>
      <c r="AQ792" s="9"/>
      <c r="AR792" s="9"/>
      <c r="AS792" s="10"/>
      <c r="AT792" s="8"/>
      <c r="AU792" s="13"/>
      <c r="AV792" s="13"/>
    </row>
    <row r="793" spans="1:48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9"/>
      <c r="AN793" s="9"/>
      <c r="AO793" s="9"/>
      <c r="AP793" s="9"/>
      <c r="AQ793" s="9"/>
      <c r="AR793" s="9"/>
      <c r="AS793" s="10"/>
      <c r="AT793" s="8"/>
      <c r="AU793" s="13"/>
      <c r="AV793" s="13"/>
    </row>
    <row r="794" spans="1:48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9"/>
      <c r="AN794" s="9"/>
      <c r="AO794" s="9"/>
      <c r="AP794" s="9"/>
      <c r="AQ794" s="9"/>
      <c r="AR794" s="9"/>
      <c r="AS794" s="10"/>
      <c r="AT794" s="8"/>
      <c r="AU794" s="13"/>
      <c r="AV794" s="13"/>
    </row>
    <row r="795" spans="1:48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9"/>
      <c r="AN795" s="9"/>
      <c r="AO795" s="9"/>
      <c r="AP795" s="9"/>
      <c r="AQ795" s="9"/>
      <c r="AR795" s="9"/>
      <c r="AS795" s="10"/>
      <c r="AT795" s="8"/>
      <c r="AU795" s="13"/>
      <c r="AV795" s="13"/>
    </row>
    <row r="796" spans="1:48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9"/>
      <c r="AN796" s="9"/>
      <c r="AO796" s="9"/>
      <c r="AP796" s="9"/>
      <c r="AQ796" s="9"/>
      <c r="AR796" s="9"/>
      <c r="AS796" s="10"/>
      <c r="AT796" s="8"/>
      <c r="AU796" s="13"/>
      <c r="AV796" s="13"/>
    </row>
    <row r="797" spans="1:48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9"/>
      <c r="AN797" s="9"/>
      <c r="AO797" s="9"/>
      <c r="AP797" s="9"/>
      <c r="AQ797" s="9"/>
      <c r="AR797" s="9"/>
      <c r="AS797" s="10"/>
      <c r="AT797" s="8"/>
      <c r="AU797" s="13"/>
      <c r="AV797" s="13"/>
    </row>
    <row r="798" spans="1:4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9"/>
      <c r="AN798" s="9"/>
      <c r="AO798" s="9"/>
      <c r="AP798" s="9"/>
      <c r="AQ798" s="9"/>
      <c r="AR798" s="9"/>
      <c r="AS798" s="10"/>
      <c r="AT798" s="8"/>
      <c r="AU798" s="13"/>
      <c r="AV798" s="13"/>
    </row>
    <row r="799" spans="1:48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9"/>
      <c r="AN799" s="9"/>
      <c r="AO799" s="9"/>
      <c r="AP799" s="9"/>
      <c r="AQ799" s="9"/>
      <c r="AR799" s="9"/>
      <c r="AS799" s="10"/>
      <c r="AT799" s="8"/>
      <c r="AU799" s="13"/>
      <c r="AV799" s="13"/>
    </row>
    <row r="800" spans="1:48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9"/>
      <c r="AN800" s="9"/>
      <c r="AO800" s="9"/>
      <c r="AP800" s="9"/>
      <c r="AQ800" s="9"/>
      <c r="AR800" s="9"/>
      <c r="AS800" s="10"/>
      <c r="AT800" s="8"/>
      <c r="AU800" s="13"/>
      <c r="AV800" s="13"/>
    </row>
    <row r="801" spans="1:48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9"/>
      <c r="AN801" s="9"/>
      <c r="AO801" s="9"/>
      <c r="AP801" s="9"/>
      <c r="AQ801" s="9"/>
      <c r="AR801" s="9"/>
      <c r="AS801" s="10"/>
      <c r="AT801" s="8"/>
      <c r="AU801" s="13"/>
      <c r="AV801" s="13"/>
    </row>
    <row r="802" spans="1:48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9"/>
      <c r="AN802" s="9"/>
      <c r="AO802" s="9"/>
      <c r="AP802" s="9"/>
      <c r="AQ802" s="9"/>
      <c r="AR802" s="9"/>
      <c r="AS802" s="10"/>
      <c r="AT802" s="8"/>
      <c r="AU802" s="13"/>
      <c r="AV802" s="13"/>
    </row>
    <row r="803" spans="1:48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9"/>
      <c r="AN803" s="9"/>
      <c r="AO803" s="9"/>
      <c r="AP803" s="9"/>
      <c r="AQ803" s="9"/>
      <c r="AR803" s="9"/>
      <c r="AS803" s="10"/>
      <c r="AT803" s="8"/>
      <c r="AU803" s="13"/>
      <c r="AV803" s="13"/>
    </row>
    <row r="804" spans="1:48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9"/>
      <c r="AN804" s="9"/>
      <c r="AO804" s="9"/>
      <c r="AP804" s="9"/>
      <c r="AQ804" s="9"/>
      <c r="AR804" s="9"/>
      <c r="AS804" s="10"/>
      <c r="AT804" s="8"/>
      <c r="AU804" s="13"/>
      <c r="AV804" s="13"/>
    </row>
    <row r="805" spans="1:48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9"/>
      <c r="AN805" s="9"/>
      <c r="AO805" s="9"/>
      <c r="AP805" s="9"/>
      <c r="AQ805" s="9"/>
      <c r="AR805" s="9"/>
      <c r="AS805" s="10"/>
      <c r="AT805" s="8"/>
      <c r="AU805" s="13"/>
      <c r="AV805" s="13"/>
    </row>
    <row r="806" spans="1:48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9"/>
      <c r="AN806" s="9"/>
      <c r="AO806" s="9"/>
      <c r="AP806" s="9"/>
      <c r="AQ806" s="9"/>
      <c r="AR806" s="9"/>
      <c r="AS806" s="10"/>
      <c r="AT806" s="8"/>
      <c r="AU806" s="13"/>
      <c r="AV806" s="13"/>
    </row>
    <row r="807" spans="1:48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9"/>
      <c r="AN807" s="9"/>
      <c r="AO807" s="9"/>
      <c r="AP807" s="9"/>
      <c r="AQ807" s="9"/>
      <c r="AR807" s="9"/>
      <c r="AS807" s="10"/>
      <c r="AT807" s="8"/>
      <c r="AU807" s="13"/>
      <c r="AV807" s="13"/>
    </row>
    <row r="808" spans="1:4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9"/>
      <c r="AN808" s="9"/>
      <c r="AO808" s="9"/>
      <c r="AP808" s="9"/>
      <c r="AQ808" s="9"/>
      <c r="AR808" s="9"/>
      <c r="AS808" s="10"/>
      <c r="AT808" s="8"/>
      <c r="AU808" s="13"/>
      <c r="AV808" s="13"/>
    </row>
    <row r="809" spans="1:48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9"/>
      <c r="AN809" s="9"/>
      <c r="AO809" s="9"/>
      <c r="AP809" s="9"/>
      <c r="AQ809" s="9"/>
      <c r="AR809" s="9"/>
      <c r="AS809" s="10"/>
      <c r="AT809" s="8"/>
      <c r="AU809" s="13"/>
      <c r="AV809" s="13"/>
    </row>
    <row r="810" spans="1:48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9"/>
      <c r="AN810" s="9"/>
      <c r="AO810" s="9"/>
      <c r="AP810" s="9"/>
      <c r="AQ810" s="9"/>
      <c r="AR810" s="9"/>
      <c r="AS810" s="10"/>
      <c r="AT810" s="8"/>
      <c r="AU810" s="13"/>
      <c r="AV810" s="13"/>
    </row>
    <row r="811" spans="1:48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9"/>
      <c r="AN811" s="9"/>
      <c r="AO811" s="9"/>
      <c r="AP811" s="9"/>
      <c r="AQ811" s="9"/>
      <c r="AR811" s="9"/>
      <c r="AS811" s="10"/>
      <c r="AT811" s="8"/>
      <c r="AU811" s="13"/>
      <c r="AV811" s="13"/>
    </row>
    <row r="812" spans="1:48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9"/>
      <c r="AN812" s="9"/>
      <c r="AO812" s="9"/>
      <c r="AP812" s="9"/>
      <c r="AQ812" s="9"/>
      <c r="AR812" s="9"/>
      <c r="AS812" s="10"/>
      <c r="AT812" s="8"/>
      <c r="AU812" s="13"/>
      <c r="AV812" s="13"/>
    </row>
    <row r="813" spans="1:48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9"/>
      <c r="AN813" s="9"/>
      <c r="AO813" s="9"/>
      <c r="AP813" s="9"/>
      <c r="AQ813" s="9"/>
      <c r="AR813" s="9"/>
      <c r="AS813" s="10"/>
      <c r="AT813" s="8"/>
      <c r="AU813" s="13"/>
      <c r="AV813" s="13"/>
    </row>
    <row r="814" spans="1:48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9"/>
      <c r="AN814" s="9"/>
      <c r="AO814" s="9"/>
      <c r="AP814" s="9"/>
      <c r="AQ814" s="9"/>
      <c r="AR814" s="9"/>
      <c r="AS814" s="10"/>
      <c r="AT814" s="8"/>
      <c r="AU814" s="13"/>
      <c r="AV814" s="13"/>
    </row>
    <row r="815" spans="1:48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9"/>
      <c r="AN815" s="9"/>
      <c r="AO815" s="9"/>
      <c r="AP815" s="9"/>
      <c r="AQ815" s="9"/>
      <c r="AR815" s="9"/>
      <c r="AS815" s="10"/>
      <c r="AT815" s="8"/>
      <c r="AU815" s="13"/>
      <c r="AV815" s="13"/>
    </row>
    <row r="816" spans="1:48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9"/>
      <c r="AN816" s="9"/>
      <c r="AO816" s="9"/>
      <c r="AP816" s="9"/>
      <c r="AQ816" s="9"/>
      <c r="AR816" s="9"/>
      <c r="AS816" s="10"/>
      <c r="AT816" s="8"/>
      <c r="AU816" s="13"/>
      <c r="AV816" s="13"/>
    </row>
    <row r="817" spans="1:48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9"/>
      <c r="AN817" s="9"/>
      <c r="AO817" s="9"/>
      <c r="AP817" s="9"/>
      <c r="AQ817" s="9"/>
      <c r="AR817" s="9"/>
      <c r="AS817" s="10"/>
      <c r="AT817" s="8"/>
      <c r="AU817" s="13"/>
      <c r="AV817" s="13"/>
    </row>
    <row r="818" spans="1:4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9"/>
      <c r="AN818" s="9"/>
      <c r="AO818" s="9"/>
      <c r="AP818" s="9"/>
      <c r="AQ818" s="9"/>
      <c r="AR818" s="9"/>
      <c r="AS818" s="10"/>
      <c r="AT818" s="8"/>
      <c r="AU818" s="13"/>
      <c r="AV818" s="13"/>
    </row>
    <row r="819" spans="1:48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9"/>
      <c r="AN819" s="9"/>
      <c r="AO819" s="9"/>
      <c r="AP819" s="9"/>
      <c r="AQ819" s="9"/>
      <c r="AR819" s="9"/>
      <c r="AS819" s="10"/>
      <c r="AT819" s="8"/>
      <c r="AU819" s="13"/>
      <c r="AV819" s="13"/>
    </row>
    <row r="820" spans="1:48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9"/>
      <c r="AN820" s="9"/>
      <c r="AO820" s="9"/>
      <c r="AP820" s="9"/>
      <c r="AQ820" s="9"/>
      <c r="AR820" s="9"/>
      <c r="AS820" s="10"/>
      <c r="AT820" s="8"/>
      <c r="AU820" s="13"/>
      <c r="AV820" s="13"/>
    </row>
    <row r="821" spans="1:48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9"/>
      <c r="AN821" s="9"/>
      <c r="AO821" s="9"/>
      <c r="AP821" s="9"/>
      <c r="AQ821" s="9"/>
      <c r="AR821" s="9"/>
      <c r="AS821" s="10"/>
      <c r="AT821" s="8"/>
      <c r="AU821" s="13"/>
      <c r="AV821" s="13"/>
    </row>
    <row r="822" spans="1:48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9"/>
      <c r="AN822" s="9"/>
      <c r="AO822" s="9"/>
      <c r="AP822" s="9"/>
      <c r="AQ822" s="9"/>
      <c r="AR822" s="9"/>
      <c r="AS822" s="10"/>
      <c r="AT822" s="8"/>
      <c r="AU822" s="13"/>
      <c r="AV822" s="13"/>
    </row>
    <row r="823" spans="1:48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9"/>
      <c r="AN823" s="9"/>
      <c r="AO823" s="9"/>
      <c r="AP823" s="9"/>
      <c r="AQ823" s="9"/>
      <c r="AR823" s="9"/>
      <c r="AS823" s="10"/>
      <c r="AT823" s="8"/>
      <c r="AU823" s="13"/>
      <c r="AV823" s="13"/>
    </row>
    <row r="824" spans="1:48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9"/>
      <c r="AN824" s="9"/>
      <c r="AO824" s="9"/>
      <c r="AP824" s="9"/>
      <c r="AQ824" s="9"/>
      <c r="AR824" s="9"/>
      <c r="AS824" s="10"/>
      <c r="AT824" s="8"/>
      <c r="AU824" s="13"/>
      <c r="AV824" s="13"/>
    </row>
    <row r="825" spans="1:48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9"/>
      <c r="AN825" s="9"/>
      <c r="AO825" s="9"/>
      <c r="AP825" s="9"/>
      <c r="AQ825" s="9"/>
      <c r="AR825" s="9"/>
      <c r="AS825" s="10"/>
      <c r="AT825" s="8"/>
      <c r="AU825" s="13"/>
      <c r="AV825" s="13"/>
    </row>
    <row r="826" spans="1:48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9"/>
      <c r="AN826" s="9"/>
      <c r="AO826" s="9"/>
      <c r="AP826" s="9"/>
      <c r="AQ826" s="9"/>
      <c r="AR826" s="9"/>
      <c r="AS826" s="10"/>
      <c r="AT826" s="8"/>
      <c r="AU826" s="13"/>
      <c r="AV826" s="13"/>
    </row>
    <row r="827" spans="1:48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9"/>
      <c r="AN827" s="9"/>
      <c r="AO827" s="9"/>
      <c r="AP827" s="9"/>
      <c r="AQ827" s="9"/>
      <c r="AR827" s="9"/>
      <c r="AS827" s="10"/>
      <c r="AT827" s="8"/>
      <c r="AU827" s="13"/>
      <c r="AV827" s="13"/>
    </row>
    <row r="828" spans="1:4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9"/>
      <c r="AN828" s="9"/>
      <c r="AO828" s="9"/>
      <c r="AP828" s="9"/>
      <c r="AQ828" s="9"/>
      <c r="AR828" s="9"/>
      <c r="AS828" s="10"/>
      <c r="AT828" s="8"/>
      <c r="AU828" s="13"/>
      <c r="AV828" s="13"/>
    </row>
    <row r="829" spans="1:48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9"/>
      <c r="AN829" s="9"/>
      <c r="AO829" s="9"/>
      <c r="AP829" s="9"/>
      <c r="AQ829" s="9"/>
      <c r="AR829" s="9"/>
      <c r="AS829" s="10"/>
      <c r="AT829" s="8"/>
      <c r="AU829" s="13"/>
      <c r="AV829" s="13"/>
    </row>
    <row r="830" spans="1:48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9"/>
      <c r="AN830" s="9"/>
      <c r="AO830" s="9"/>
      <c r="AP830" s="9"/>
      <c r="AQ830" s="9"/>
      <c r="AR830" s="9"/>
      <c r="AS830" s="10"/>
      <c r="AT830" s="8"/>
      <c r="AU830" s="13"/>
      <c r="AV830" s="13"/>
    </row>
    <row r="831" spans="1:48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9"/>
      <c r="AN831" s="9"/>
      <c r="AO831" s="9"/>
      <c r="AP831" s="9"/>
      <c r="AQ831" s="9"/>
      <c r="AR831" s="9"/>
      <c r="AS831" s="10"/>
      <c r="AT831" s="8"/>
      <c r="AU831" s="13"/>
      <c r="AV831" s="13"/>
    </row>
    <row r="832" spans="1:48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9"/>
      <c r="AN832" s="9"/>
      <c r="AO832" s="9"/>
      <c r="AP832" s="9"/>
      <c r="AQ832" s="9"/>
      <c r="AR832" s="9"/>
      <c r="AS832" s="10"/>
      <c r="AT832" s="8"/>
      <c r="AU832" s="13"/>
      <c r="AV832" s="13"/>
    </row>
    <row r="833" spans="1:48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9"/>
      <c r="AN833" s="9"/>
      <c r="AO833" s="9"/>
      <c r="AP833" s="9"/>
      <c r="AQ833" s="9"/>
      <c r="AR833" s="9"/>
      <c r="AS833" s="10"/>
      <c r="AT833" s="8"/>
      <c r="AU833" s="13"/>
      <c r="AV833" s="13"/>
    </row>
    <row r="834" spans="1:48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9"/>
      <c r="AN834" s="9"/>
      <c r="AO834" s="9"/>
      <c r="AP834" s="9"/>
      <c r="AQ834" s="9"/>
      <c r="AR834" s="9"/>
      <c r="AS834" s="10"/>
      <c r="AT834" s="8"/>
      <c r="AU834" s="13"/>
      <c r="AV834" s="13"/>
    </row>
    <row r="835" spans="1:48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9"/>
      <c r="AN835" s="9"/>
      <c r="AO835" s="9"/>
      <c r="AP835" s="9"/>
      <c r="AQ835" s="9"/>
      <c r="AR835" s="9"/>
      <c r="AS835" s="10"/>
      <c r="AT835" s="8"/>
      <c r="AU835" s="13"/>
      <c r="AV835" s="13"/>
    </row>
    <row r="836" spans="1:48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9"/>
      <c r="AN836" s="9"/>
      <c r="AO836" s="9"/>
      <c r="AP836" s="9"/>
      <c r="AQ836" s="9"/>
      <c r="AR836" s="9"/>
      <c r="AS836" s="10"/>
      <c r="AT836" s="8"/>
      <c r="AU836" s="13"/>
      <c r="AV836" s="13"/>
    </row>
    <row r="837" spans="1:48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9"/>
      <c r="AN837" s="9"/>
      <c r="AO837" s="9"/>
      <c r="AP837" s="9"/>
      <c r="AQ837" s="9"/>
      <c r="AR837" s="9"/>
      <c r="AS837" s="10"/>
      <c r="AT837" s="8"/>
      <c r="AU837" s="13"/>
      <c r="AV837" s="13"/>
    </row>
    <row r="838" spans="1:4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9"/>
      <c r="AN838" s="9"/>
      <c r="AO838" s="9"/>
      <c r="AP838" s="9"/>
      <c r="AQ838" s="9"/>
      <c r="AR838" s="9"/>
      <c r="AS838" s="10"/>
      <c r="AT838" s="8"/>
      <c r="AU838" s="13"/>
      <c r="AV838" s="13"/>
    </row>
    <row r="839" spans="1:48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9"/>
      <c r="AN839" s="9"/>
      <c r="AO839" s="9"/>
      <c r="AP839" s="9"/>
      <c r="AQ839" s="9"/>
      <c r="AR839" s="9"/>
      <c r="AS839" s="10"/>
      <c r="AT839" s="8"/>
      <c r="AU839" s="13"/>
      <c r="AV839" s="13"/>
    </row>
    <row r="840" spans="1:48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9"/>
      <c r="AN840" s="9"/>
      <c r="AO840" s="9"/>
      <c r="AP840" s="9"/>
      <c r="AQ840" s="9"/>
      <c r="AR840" s="9"/>
      <c r="AS840" s="10"/>
      <c r="AT840" s="8"/>
      <c r="AU840" s="13"/>
      <c r="AV840" s="13"/>
    </row>
    <row r="841" spans="1:48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9"/>
      <c r="AN841" s="9"/>
      <c r="AO841" s="9"/>
      <c r="AP841" s="9"/>
      <c r="AQ841" s="9"/>
      <c r="AR841" s="9"/>
      <c r="AS841" s="10"/>
      <c r="AT841" s="8"/>
      <c r="AU841" s="13"/>
      <c r="AV841" s="13"/>
    </row>
    <row r="842" spans="1:48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9"/>
      <c r="AN842" s="9"/>
      <c r="AO842" s="9"/>
      <c r="AP842" s="9"/>
      <c r="AQ842" s="9"/>
      <c r="AR842" s="9"/>
      <c r="AS842" s="10"/>
      <c r="AT842" s="8"/>
      <c r="AU842" s="13"/>
      <c r="AV842" s="13"/>
    </row>
    <row r="843" spans="1:48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9"/>
      <c r="AN843" s="9"/>
      <c r="AO843" s="9"/>
      <c r="AP843" s="9"/>
      <c r="AQ843" s="9"/>
      <c r="AR843" s="9"/>
      <c r="AS843" s="10"/>
      <c r="AT843" s="8"/>
      <c r="AU843" s="13"/>
      <c r="AV843" s="13"/>
    </row>
    <row r="844" spans="1:48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9"/>
      <c r="AN844" s="9"/>
      <c r="AO844" s="9"/>
      <c r="AP844" s="9"/>
      <c r="AQ844" s="9"/>
      <c r="AR844" s="9"/>
      <c r="AS844" s="10"/>
      <c r="AT844" s="8"/>
      <c r="AU844" s="13"/>
      <c r="AV844" s="13"/>
    </row>
    <row r="845" spans="1:48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9"/>
      <c r="AN845" s="9"/>
      <c r="AO845" s="9"/>
      <c r="AP845" s="9"/>
      <c r="AQ845" s="9"/>
      <c r="AR845" s="9"/>
      <c r="AS845" s="10"/>
      <c r="AT845" s="8"/>
      <c r="AU845" s="13"/>
      <c r="AV845" s="13"/>
    </row>
    <row r="846" spans="1:48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9"/>
      <c r="AN846" s="9"/>
      <c r="AO846" s="9"/>
      <c r="AP846" s="9"/>
      <c r="AQ846" s="9"/>
      <c r="AR846" s="9"/>
      <c r="AS846" s="10"/>
      <c r="AT846" s="8"/>
      <c r="AU846" s="13"/>
      <c r="AV846" s="13"/>
    </row>
    <row r="847" spans="1:48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9"/>
      <c r="AN847" s="9"/>
      <c r="AO847" s="9"/>
      <c r="AP847" s="9"/>
      <c r="AQ847" s="9"/>
      <c r="AR847" s="9"/>
      <c r="AS847" s="10"/>
      <c r="AT847" s="8"/>
      <c r="AU847" s="13"/>
      <c r="AV847" s="13"/>
    </row>
    <row r="848" spans="1: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9"/>
      <c r="AN848" s="9"/>
      <c r="AO848" s="9"/>
      <c r="AP848" s="9"/>
      <c r="AQ848" s="9"/>
      <c r="AR848" s="9"/>
      <c r="AS848" s="10"/>
      <c r="AT848" s="8"/>
      <c r="AU848" s="13"/>
      <c r="AV848" s="13"/>
    </row>
    <row r="849" spans="1:48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9"/>
      <c r="AN849" s="9"/>
      <c r="AO849" s="9"/>
      <c r="AP849" s="9"/>
      <c r="AQ849" s="9"/>
      <c r="AR849" s="9"/>
      <c r="AS849" s="10"/>
      <c r="AT849" s="8"/>
      <c r="AU849" s="13"/>
      <c r="AV849" s="13"/>
    </row>
    <row r="850" spans="1:48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9"/>
      <c r="AN850" s="9"/>
      <c r="AO850" s="9"/>
      <c r="AP850" s="9"/>
      <c r="AQ850" s="9"/>
      <c r="AR850" s="9"/>
      <c r="AS850" s="10"/>
      <c r="AT850" s="8"/>
      <c r="AU850" s="13"/>
      <c r="AV850" s="13"/>
    </row>
    <row r="851" spans="1:48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9"/>
      <c r="AN851" s="9"/>
      <c r="AO851" s="9"/>
      <c r="AP851" s="9"/>
      <c r="AQ851" s="9"/>
      <c r="AR851" s="9"/>
      <c r="AS851" s="10"/>
      <c r="AT851" s="8"/>
      <c r="AU851" s="13"/>
      <c r="AV851" s="13"/>
    </row>
    <row r="852" spans="1:48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9"/>
      <c r="AN852" s="9"/>
      <c r="AO852" s="9"/>
      <c r="AP852" s="9"/>
      <c r="AQ852" s="9"/>
      <c r="AR852" s="9"/>
      <c r="AS852" s="10"/>
      <c r="AT852" s="8"/>
      <c r="AU852" s="13"/>
      <c r="AV852" s="13"/>
    </row>
    <row r="853" spans="1:48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9"/>
      <c r="AN853" s="9"/>
      <c r="AO853" s="9"/>
      <c r="AP853" s="9"/>
      <c r="AQ853" s="9"/>
      <c r="AR853" s="9"/>
      <c r="AS853" s="10"/>
      <c r="AT853" s="8"/>
      <c r="AU853" s="13"/>
      <c r="AV853" s="13"/>
    </row>
    <row r="854" spans="1:48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9"/>
      <c r="AN854" s="9"/>
      <c r="AO854" s="9"/>
      <c r="AP854" s="9"/>
      <c r="AQ854" s="9"/>
      <c r="AR854" s="9"/>
      <c r="AS854" s="10"/>
      <c r="AT854" s="8"/>
      <c r="AU854" s="13"/>
      <c r="AV854" s="13"/>
    </row>
    <row r="855" spans="1:48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9"/>
      <c r="AN855" s="9"/>
      <c r="AO855" s="9"/>
      <c r="AP855" s="9"/>
      <c r="AQ855" s="9"/>
      <c r="AR855" s="9"/>
      <c r="AS855" s="10"/>
      <c r="AT855" s="8"/>
      <c r="AU855" s="13"/>
      <c r="AV855" s="13"/>
    </row>
    <row r="856" spans="1:48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9"/>
      <c r="AN856" s="9"/>
      <c r="AO856" s="9"/>
      <c r="AP856" s="9"/>
      <c r="AQ856" s="9"/>
      <c r="AR856" s="9"/>
      <c r="AS856" s="10"/>
      <c r="AT856" s="8"/>
      <c r="AU856" s="13"/>
      <c r="AV856" s="13"/>
    </row>
    <row r="857" spans="1:48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9"/>
      <c r="AN857" s="9"/>
      <c r="AO857" s="9"/>
      <c r="AP857" s="9"/>
      <c r="AQ857" s="9"/>
      <c r="AR857" s="9"/>
      <c r="AS857" s="10"/>
      <c r="AT857" s="8"/>
      <c r="AU857" s="13"/>
      <c r="AV857" s="13"/>
    </row>
    <row r="858" spans="1:4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9"/>
      <c r="AN858" s="9"/>
      <c r="AO858" s="9"/>
      <c r="AP858" s="9"/>
      <c r="AQ858" s="9"/>
      <c r="AR858" s="9"/>
      <c r="AS858" s="10"/>
      <c r="AT858" s="8"/>
      <c r="AU858" s="13"/>
      <c r="AV858" s="13"/>
    </row>
    <row r="859" spans="1:48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9"/>
      <c r="AN859" s="9"/>
      <c r="AO859" s="9"/>
      <c r="AP859" s="9"/>
      <c r="AQ859" s="9"/>
      <c r="AR859" s="9"/>
      <c r="AS859" s="10"/>
      <c r="AT859" s="8"/>
      <c r="AU859" s="13"/>
      <c r="AV859" s="13"/>
    </row>
    <row r="860" spans="1:48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9"/>
      <c r="AN860" s="9"/>
      <c r="AO860" s="9"/>
      <c r="AP860" s="9"/>
      <c r="AQ860" s="9"/>
      <c r="AR860" s="9"/>
      <c r="AS860" s="10"/>
      <c r="AT860" s="8"/>
      <c r="AU860" s="13"/>
      <c r="AV860" s="13"/>
    </row>
    <row r="861" spans="1:48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9"/>
      <c r="AN861" s="9"/>
      <c r="AO861" s="9"/>
      <c r="AP861" s="9"/>
      <c r="AQ861" s="9"/>
      <c r="AR861" s="9"/>
      <c r="AS861" s="10"/>
      <c r="AT861" s="8"/>
      <c r="AU861" s="13"/>
      <c r="AV861" s="13"/>
    </row>
    <row r="862" spans="1:48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9"/>
      <c r="AN862" s="9"/>
      <c r="AO862" s="9"/>
      <c r="AP862" s="9"/>
      <c r="AQ862" s="9"/>
      <c r="AR862" s="9"/>
      <c r="AS862" s="10"/>
      <c r="AT862" s="8"/>
      <c r="AU862" s="13"/>
      <c r="AV862" s="13"/>
    </row>
    <row r="863" spans="1:48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9"/>
      <c r="AN863" s="9"/>
      <c r="AO863" s="9"/>
      <c r="AP863" s="9"/>
      <c r="AQ863" s="9"/>
      <c r="AR863" s="9"/>
      <c r="AS863" s="10"/>
      <c r="AT863" s="8"/>
      <c r="AU863" s="13"/>
      <c r="AV863" s="13"/>
    </row>
    <row r="864" spans="1:48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9"/>
      <c r="AN864" s="9"/>
      <c r="AO864" s="9"/>
      <c r="AP864" s="9"/>
      <c r="AQ864" s="9"/>
      <c r="AR864" s="9"/>
      <c r="AS864" s="10"/>
      <c r="AT864" s="8"/>
      <c r="AU864" s="13"/>
      <c r="AV864" s="13"/>
    </row>
    <row r="865" spans="1:48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9"/>
      <c r="AN865" s="9"/>
      <c r="AO865" s="9"/>
      <c r="AP865" s="9"/>
      <c r="AQ865" s="9"/>
      <c r="AR865" s="9"/>
      <c r="AS865" s="10"/>
      <c r="AT865" s="8"/>
      <c r="AU865" s="13"/>
      <c r="AV865" s="13"/>
    </row>
    <row r="866" spans="1:48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9"/>
      <c r="AN866" s="9"/>
      <c r="AO866" s="9"/>
      <c r="AP866" s="9"/>
      <c r="AQ866" s="9"/>
      <c r="AR866" s="9"/>
      <c r="AS866" s="10"/>
      <c r="AT866" s="8"/>
      <c r="AU866" s="13"/>
      <c r="AV866" s="13"/>
    </row>
    <row r="867" spans="1:48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9"/>
      <c r="AN867" s="9"/>
      <c r="AO867" s="9"/>
      <c r="AP867" s="9"/>
      <c r="AQ867" s="9"/>
      <c r="AR867" s="9"/>
      <c r="AS867" s="10"/>
      <c r="AT867" s="8"/>
      <c r="AU867" s="13"/>
      <c r="AV867" s="13"/>
    </row>
    <row r="868" spans="1:4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9"/>
      <c r="AN868" s="9"/>
      <c r="AO868" s="9"/>
      <c r="AP868" s="9"/>
      <c r="AQ868" s="9"/>
      <c r="AR868" s="9"/>
      <c r="AS868" s="10"/>
      <c r="AT868" s="8"/>
      <c r="AU868" s="13"/>
      <c r="AV868" s="13"/>
    </row>
    <row r="869" spans="1:48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9"/>
      <c r="AN869" s="9"/>
      <c r="AO869" s="9"/>
      <c r="AP869" s="9"/>
      <c r="AQ869" s="9"/>
      <c r="AR869" s="9"/>
      <c r="AS869" s="10"/>
      <c r="AT869" s="8"/>
      <c r="AU869" s="13"/>
      <c r="AV869" s="13"/>
    </row>
    <row r="870" spans="1:48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9"/>
      <c r="AN870" s="9"/>
      <c r="AO870" s="9"/>
      <c r="AP870" s="9"/>
      <c r="AQ870" s="9"/>
      <c r="AR870" s="9"/>
      <c r="AS870" s="10"/>
      <c r="AT870" s="8"/>
      <c r="AU870" s="13"/>
      <c r="AV870" s="13"/>
    </row>
    <row r="871" spans="1:48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9"/>
      <c r="AN871" s="9"/>
      <c r="AO871" s="9"/>
      <c r="AP871" s="9"/>
      <c r="AQ871" s="9"/>
      <c r="AR871" s="9"/>
      <c r="AS871" s="10"/>
      <c r="AT871" s="8"/>
      <c r="AU871" s="13"/>
      <c r="AV871" s="13"/>
    </row>
    <row r="872" spans="1:48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9"/>
      <c r="AN872" s="9"/>
      <c r="AO872" s="9"/>
      <c r="AP872" s="9"/>
      <c r="AQ872" s="9"/>
      <c r="AR872" s="9"/>
      <c r="AS872" s="10"/>
      <c r="AT872" s="8"/>
      <c r="AU872" s="13"/>
      <c r="AV872" s="13"/>
    </row>
    <row r="873" spans="1:48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9"/>
      <c r="AN873" s="9"/>
      <c r="AO873" s="9"/>
      <c r="AP873" s="9"/>
      <c r="AQ873" s="9"/>
      <c r="AR873" s="9"/>
      <c r="AS873" s="10"/>
      <c r="AT873" s="8"/>
      <c r="AU873" s="13"/>
      <c r="AV873" s="13"/>
    </row>
    <row r="874" spans="1:48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9"/>
      <c r="AN874" s="9"/>
      <c r="AO874" s="9"/>
      <c r="AP874" s="9"/>
      <c r="AQ874" s="9"/>
      <c r="AR874" s="9"/>
      <c r="AS874" s="10"/>
      <c r="AT874" s="8"/>
      <c r="AU874" s="13"/>
      <c r="AV874" s="13"/>
    </row>
    <row r="875" spans="1:48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9"/>
      <c r="AN875" s="9"/>
      <c r="AO875" s="9"/>
      <c r="AP875" s="9"/>
      <c r="AQ875" s="9"/>
      <c r="AR875" s="9"/>
      <c r="AS875" s="10"/>
      <c r="AT875" s="8"/>
      <c r="AU875" s="13"/>
      <c r="AV875" s="13"/>
    </row>
    <row r="876" spans="1:48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9"/>
      <c r="AN876" s="9"/>
      <c r="AO876" s="9"/>
      <c r="AP876" s="9"/>
      <c r="AQ876" s="9"/>
      <c r="AR876" s="9"/>
      <c r="AS876" s="10"/>
      <c r="AT876" s="8"/>
      <c r="AU876" s="13"/>
      <c r="AV876" s="13"/>
    </row>
    <row r="877" spans="1:48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9"/>
      <c r="AN877" s="9"/>
      <c r="AO877" s="9"/>
      <c r="AP877" s="9"/>
      <c r="AQ877" s="9"/>
      <c r="AR877" s="9"/>
      <c r="AS877" s="10"/>
      <c r="AT877" s="8"/>
      <c r="AU877" s="13"/>
      <c r="AV877" s="13"/>
    </row>
    <row r="878" spans="1:4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9"/>
      <c r="AN878" s="9"/>
      <c r="AO878" s="9"/>
      <c r="AP878" s="9"/>
      <c r="AQ878" s="9"/>
      <c r="AR878" s="9"/>
      <c r="AS878" s="10"/>
      <c r="AT878" s="8"/>
      <c r="AU878" s="13"/>
      <c r="AV878" s="13"/>
    </row>
    <row r="879" spans="1:48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9"/>
      <c r="AN879" s="9"/>
      <c r="AO879" s="9"/>
      <c r="AP879" s="9"/>
      <c r="AQ879" s="9"/>
      <c r="AR879" s="9"/>
      <c r="AS879" s="10"/>
      <c r="AT879" s="8"/>
      <c r="AU879" s="13"/>
      <c r="AV879" s="13"/>
    </row>
    <row r="880" spans="1:48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9"/>
      <c r="AN880" s="9"/>
      <c r="AO880" s="9"/>
      <c r="AP880" s="9"/>
      <c r="AQ880" s="9"/>
      <c r="AR880" s="9"/>
      <c r="AS880" s="10"/>
      <c r="AT880" s="8"/>
      <c r="AU880" s="13"/>
      <c r="AV880" s="13"/>
    </row>
    <row r="881" spans="1:48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9"/>
      <c r="AN881" s="9"/>
      <c r="AO881" s="9"/>
      <c r="AP881" s="9"/>
      <c r="AQ881" s="9"/>
      <c r="AR881" s="9"/>
      <c r="AS881" s="10"/>
      <c r="AT881" s="8"/>
      <c r="AU881" s="13"/>
      <c r="AV881" s="13"/>
    </row>
    <row r="882" spans="1:48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9"/>
      <c r="AN882" s="9"/>
      <c r="AO882" s="9"/>
      <c r="AP882" s="9"/>
      <c r="AQ882" s="9"/>
      <c r="AR882" s="9"/>
      <c r="AS882" s="10"/>
      <c r="AT882" s="8"/>
      <c r="AU882" s="13"/>
      <c r="AV882" s="13"/>
    </row>
    <row r="883" spans="1:48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9"/>
      <c r="AN883" s="9"/>
      <c r="AO883" s="9"/>
      <c r="AP883" s="9"/>
      <c r="AQ883" s="9"/>
      <c r="AR883" s="9"/>
      <c r="AS883" s="10"/>
      <c r="AT883" s="8"/>
      <c r="AU883" s="13"/>
      <c r="AV883" s="13"/>
    </row>
    <row r="884" spans="1:48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9"/>
      <c r="AN884" s="9"/>
      <c r="AO884" s="9"/>
      <c r="AP884" s="9"/>
      <c r="AQ884" s="9"/>
      <c r="AR884" s="9"/>
      <c r="AS884" s="10"/>
      <c r="AT884" s="8"/>
      <c r="AU884" s="13"/>
      <c r="AV884" s="13"/>
    </row>
    <row r="885" spans="1:48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9"/>
      <c r="AN885" s="9"/>
      <c r="AO885" s="9"/>
      <c r="AP885" s="9"/>
      <c r="AQ885" s="9"/>
      <c r="AR885" s="9"/>
      <c r="AS885" s="10"/>
      <c r="AT885" s="8"/>
      <c r="AU885" s="13"/>
      <c r="AV885" s="13"/>
    </row>
    <row r="886" spans="1:48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9"/>
      <c r="AN886" s="9"/>
      <c r="AO886" s="9"/>
      <c r="AP886" s="9"/>
      <c r="AQ886" s="9"/>
      <c r="AR886" s="9"/>
      <c r="AS886" s="10"/>
      <c r="AT886" s="8"/>
      <c r="AU886" s="13"/>
      <c r="AV886" s="13"/>
    </row>
    <row r="887" spans="1:48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9"/>
      <c r="AN887" s="9"/>
      <c r="AO887" s="9"/>
      <c r="AP887" s="9"/>
      <c r="AQ887" s="9"/>
      <c r="AR887" s="9"/>
      <c r="AS887" s="10"/>
      <c r="AT887" s="8"/>
      <c r="AU887" s="13"/>
      <c r="AV887" s="13"/>
    </row>
    <row r="888" spans="1:4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9"/>
      <c r="AN888" s="9"/>
      <c r="AO888" s="9"/>
      <c r="AP888" s="9"/>
      <c r="AQ888" s="9"/>
      <c r="AR888" s="9"/>
      <c r="AS888" s="10"/>
      <c r="AT888" s="8"/>
      <c r="AU888" s="13"/>
      <c r="AV888" s="13"/>
    </row>
    <row r="889" spans="1:48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9"/>
      <c r="AN889" s="9"/>
      <c r="AO889" s="9"/>
      <c r="AP889" s="9"/>
      <c r="AQ889" s="9"/>
      <c r="AR889" s="9"/>
      <c r="AS889" s="10"/>
      <c r="AT889" s="8"/>
      <c r="AU889" s="13"/>
      <c r="AV889" s="13"/>
    </row>
    <row r="890" spans="1:48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9"/>
      <c r="AN890" s="9"/>
      <c r="AO890" s="9"/>
      <c r="AP890" s="9"/>
      <c r="AQ890" s="9"/>
      <c r="AR890" s="9"/>
      <c r="AS890" s="10"/>
      <c r="AT890" s="8"/>
      <c r="AU890" s="13"/>
      <c r="AV890" s="13"/>
    </row>
    <row r="891" spans="1:48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9"/>
      <c r="AN891" s="9"/>
      <c r="AO891" s="9"/>
      <c r="AP891" s="9"/>
      <c r="AQ891" s="9"/>
      <c r="AR891" s="9"/>
      <c r="AS891" s="10"/>
      <c r="AT891" s="8"/>
      <c r="AU891" s="13"/>
      <c r="AV891" s="13"/>
    </row>
    <row r="892" spans="1:48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9"/>
      <c r="AN892" s="9"/>
      <c r="AO892" s="9"/>
      <c r="AP892" s="9"/>
      <c r="AQ892" s="9"/>
      <c r="AR892" s="9"/>
      <c r="AS892" s="10"/>
      <c r="AT892" s="8"/>
      <c r="AU892" s="13"/>
      <c r="AV892" s="13"/>
    </row>
    <row r="893" spans="1:48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9"/>
      <c r="AN893" s="9"/>
      <c r="AO893" s="9"/>
      <c r="AP893" s="9"/>
      <c r="AQ893" s="9"/>
      <c r="AR893" s="9"/>
      <c r="AS893" s="10"/>
      <c r="AT893" s="8"/>
      <c r="AU893" s="13"/>
      <c r="AV893" s="13"/>
    </row>
    <row r="894" spans="1:48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9"/>
      <c r="AN894" s="9"/>
      <c r="AO894" s="9"/>
      <c r="AP894" s="9"/>
      <c r="AQ894" s="9"/>
      <c r="AR894" s="9"/>
      <c r="AS894" s="10"/>
      <c r="AT894" s="8"/>
      <c r="AU894" s="13"/>
      <c r="AV894" s="13"/>
    </row>
    <row r="895" spans="1:48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9"/>
      <c r="AN895" s="9"/>
      <c r="AO895" s="9"/>
      <c r="AP895" s="9"/>
      <c r="AQ895" s="9"/>
      <c r="AR895" s="9"/>
      <c r="AS895" s="10"/>
      <c r="AT895" s="8"/>
      <c r="AU895" s="13"/>
      <c r="AV895" s="13"/>
    </row>
    <row r="896" spans="1:48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9"/>
      <c r="AN896" s="9"/>
      <c r="AO896" s="9"/>
      <c r="AP896" s="9"/>
      <c r="AQ896" s="9"/>
      <c r="AR896" s="9"/>
      <c r="AS896" s="10"/>
      <c r="AT896" s="8"/>
      <c r="AU896" s="13"/>
      <c r="AV896" s="13"/>
    </row>
    <row r="897" spans="1:48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9"/>
      <c r="AN897" s="9"/>
      <c r="AO897" s="9"/>
      <c r="AP897" s="9"/>
      <c r="AQ897" s="9"/>
      <c r="AR897" s="9"/>
      <c r="AS897" s="10"/>
      <c r="AT897" s="8"/>
      <c r="AU897" s="13"/>
      <c r="AV897" s="13"/>
    </row>
    <row r="898" spans="1:4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9"/>
      <c r="AN898" s="9"/>
      <c r="AO898" s="9"/>
      <c r="AP898" s="9"/>
      <c r="AQ898" s="9"/>
      <c r="AR898" s="9"/>
      <c r="AS898" s="10"/>
      <c r="AT898" s="8"/>
      <c r="AU898" s="13"/>
      <c r="AV898" s="13"/>
    </row>
    <row r="899" spans="1:48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9"/>
      <c r="AN899" s="9"/>
      <c r="AO899" s="9"/>
      <c r="AP899" s="9"/>
      <c r="AQ899" s="9"/>
      <c r="AR899" s="9"/>
      <c r="AS899" s="10"/>
      <c r="AT899" s="8"/>
      <c r="AU899" s="13"/>
      <c r="AV899" s="13"/>
    </row>
    <row r="900" spans="1:48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9"/>
      <c r="AN900" s="9"/>
      <c r="AO900" s="9"/>
      <c r="AP900" s="9"/>
      <c r="AQ900" s="9"/>
      <c r="AR900" s="9"/>
      <c r="AS900" s="10"/>
      <c r="AT900" s="8"/>
      <c r="AU900" s="13"/>
      <c r="AV900" s="13"/>
    </row>
    <row r="901" spans="1:48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9"/>
      <c r="AN901" s="9"/>
      <c r="AO901" s="9"/>
      <c r="AP901" s="9"/>
      <c r="AQ901" s="9"/>
      <c r="AR901" s="9"/>
      <c r="AS901" s="10"/>
      <c r="AT901" s="8"/>
      <c r="AU901" s="13"/>
      <c r="AV901" s="13"/>
    </row>
    <row r="902" spans="1:48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9"/>
      <c r="AN902" s="9"/>
      <c r="AO902" s="9"/>
      <c r="AP902" s="9"/>
      <c r="AQ902" s="9"/>
      <c r="AR902" s="9"/>
      <c r="AS902" s="10"/>
      <c r="AT902" s="8"/>
      <c r="AU902" s="13"/>
      <c r="AV902" s="13"/>
    </row>
    <row r="903" spans="1:48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9"/>
      <c r="AN903" s="9"/>
      <c r="AO903" s="9"/>
      <c r="AP903" s="9"/>
      <c r="AQ903" s="9"/>
      <c r="AR903" s="9"/>
      <c r="AS903" s="10"/>
      <c r="AT903" s="8"/>
      <c r="AU903" s="13"/>
      <c r="AV903" s="13"/>
    </row>
    <row r="904" spans="1:48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9"/>
      <c r="AN904" s="9"/>
      <c r="AO904" s="9"/>
      <c r="AP904" s="9"/>
      <c r="AQ904" s="9"/>
      <c r="AR904" s="9"/>
      <c r="AS904" s="10"/>
      <c r="AT904" s="8"/>
      <c r="AU904" s="13"/>
      <c r="AV904" s="13"/>
    </row>
    <row r="905" spans="1:48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9"/>
      <c r="AN905" s="9"/>
      <c r="AO905" s="9"/>
      <c r="AP905" s="9"/>
      <c r="AQ905" s="9"/>
      <c r="AR905" s="9"/>
      <c r="AS905" s="10"/>
      <c r="AT905" s="8"/>
      <c r="AU905" s="13"/>
      <c r="AV905" s="13"/>
    </row>
    <row r="906" spans="1:48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9"/>
      <c r="AN906" s="9"/>
      <c r="AO906" s="9"/>
      <c r="AP906" s="9"/>
      <c r="AQ906" s="9"/>
      <c r="AR906" s="9"/>
      <c r="AS906" s="10"/>
      <c r="AT906" s="8"/>
      <c r="AU906" s="13"/>
      <c r="AV906" s="13"/>
    </row>
    <row r="907" spans="1:48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9"/>
      <c r="AN907" s="9"/>
      <c r="AO907" s="9"/>
      <c r="AP907" s="9"/>
      <c r="AQ907" s="9"/>
      <c r="AR907" s="9"/>
      <c r="AS907" s="10"/>
      <c r="AT907" s="8"/>
      <c r="AU907" s="13"/>
      <c r="AV907" s="13"/>
    </row>
    <row r="908" spans="1:4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9"/>
      <c r="AN908" s="9"/>
      <c r="AO908" s="9"/>
      <c r="AP908" s="9"/>
      <c r="AQ908" s="9"/>
      <c r="AR908" s="9"/>
      <c r="AS908" s="10"/>
      <c r="AT908" s="8"/>
      <c r="AU908" s="13"/>
      <c r="AV908" s="13"/>
    </row>
    <row r="909" spans="1:48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9"/>
      <c r="AN909" s="9"/>
      <c r="AO909" s="9"/>
      <c r="AP909" s="9"/>
      <c r="AQ909" s="9"/>
      <c r="AR909" s="9"/>
      <c r="AS909" s="10"/>
      <c r="AT909" s="8"/>
      <c r="AU909" s="13"/>
      <c r="AV909" s="13"/>
    </row>
    <row r="910" spans="1:48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9"/>
      <c r="AN910" s="9"/>
      <c r="AO910" s="9"/>
      <c r="AP910" s="9"/>
      <c r="AQ910" s="9"/>
      <c r="AR910" s="9"/>
      <c r="AS910" s="10"/>
      <c r="AT910" s="8"/>
      <c r="AU910" s="13"/>
      <c r="AV910" s="13"/>
    </row>
    <row r="911" spans="1:48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9"/>
      <c r="AN911" s="9"/>
      <c r="AO911" s="9"/>
      <c r="AP911" s="9"/>
      <c r="AQ911" s="9"/>
      <c r="AR911" s="9"/>
      <c r="AS911" s="10"/>
      <c r="AT911" s="8"/>
      <c r="AU911" s="13"/>
      <c r="AV911" s="13"/>
    </row>
    <row r="912" spans="1:48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9"/>
      <c r="AN912" s="9"/>
      <c r="AO912" s="9"/>
      <c r="AP912" s="9"/>
      <c r="AQ912" s="9"/>
      <c r="AR912" s="9"/>
      <c r="AS912" s="10"/>
      <c r="AT912" s="8"/>
      <c r="AU912" s="13"/>
      <c r="AV912" s="13"/>
    </row>
    <row r="913" spans="1:48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9"/>
      <c r="AN913" s="9"/>
      <c r="AO913" s="9"/>
      <c r="AP913" s="9"/>
      <c r="AQ913" s="9"/>
      <c r="AR913" s="9"/>
      <c r="AS913" s="10"/>
      <c r="AT913" s="8"/>
      <c r="AU913" s="13"/>
      <c r="AV913" s="13"/>
    </row>
    <row r="914" spans="1:48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9"/>
      <c r="AN914" s="9"/>
      <c r="AO914" s="9"/>
      <c r="AP914" s="9"/>
      <c r="AQ914" s="9"/>
      <c r="AR914" s="9"/>
      <c r="AS914" s="10"/>
      <c r="AT914" s="8"/>
      <c r="AU914" s="13"/>
      <c r="AV914" s="13"/>
    </row>
    <row r="915" spans="1:48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9"/>
      <c r="AN915" s="9"/>
      <c r="AO915" s="9"/>
      <c r="AP915" s="9"/>
      <c r="AQ915" s="9"/>
      <c r="AR915" s="9"/>
      <c r="AS915" s="10"/>
      <c r="AT915" s="8"/>
      <c r="AU915" s="13"/>
      <c r="AV915" s="13"/>
    </row>
    <row r="916" spans="1:48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9"/>
      <c r="AN916" s="9"/>
      <c r="AO916" s="9"/>
      <c r="AP916" s="9"/>
      <c r="AQ916" s="9"/>
      <c r="AR916" s="9"/>
      <c r="AS916" s="10"/>
      <c r="AT916" s="8"/>
      <c r="AU916" s="13"/>
      <c r="AV916" s="13"/>
    </row>
    <row r="917" spans="1:48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9"/>
      <c r="AN917" s="9"/>
      <c r="AO917" s="9"/>
      <c r="AP917" s="9"/>
      <c r="AQ917" s="9"/>
      <c r="AR917" s="9"/>
      <c r="AS917" s="10"/>
      <c r="AT917" s="8"/>
      <c r="AU917" s="13"/>
      <c r="AV917" s="13"/>
    </row>
    <row r="918" spans="1:4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9"/>
      <c r="AN918" s="9"/>
      <c r="AO918" s="9"/>
      <c r="AP918" s="9"/>
      <c r="AQ918" s="9"/>
      <c r="AR918" s="9"/>
      <c r="AS918" s="10"/>
      <c r="AT918" s="8"/>
      <c r="AU918" s="13"/>
      <c r="AV918" s="13"/>
    </row>
    <row r="919" spans="1:48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9"/>
      <c r="AN919" s="9"/>
      <c r="AO919" s="9"/>
      <c r="AP919" s="9"/>
      <c r="AQ919" s="9"/>
      <c r="AR919" s="9"/>
      <c r="AS919" s="10"/>
      <c r="AT919" s="8"/>
      <c r="AU919" s="13"/>
      <c r="AV919" s="13"/>
    </row>
    <row r="920" spans="1:48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9"/>
      <c r="AN920" s="9"/>
      <c r="AO920" s="9"/>
      <c r="AP920" s="9"/>
      <c r="AQ920" s="9"/>
      <c r="AR920" s="9"/>
      <c r="AS920" s="10"/>
      <c r="AT920" s="8"/>
      <c r="AU920" s="13"/>
      <c r="AV920" s="13"/>
    </row>
    <row r="921" spans="1:48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9"/>
      <c r="AN921" s="9"/>
      <c r="AO921" s="9"/>
      <c r="AP921" s="9"/>
      <c r="AQ921" s="9"/>
      <c r="AR921" s="9"/>
      <c r="AS921" s="10"/>
      <c r="AT921" s="8"/>
      <c r="AU921" s="13"/>
      <c r="AV921" s="13"/>
    </row>
    <row r="922" spans="1:48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9"/>
      <c r="AN922" s="9"/>
      <c r="AO922" s="9"/>
      <c r="AP922" s="9"/>
      <c r="AQ922" s="9"/>
      <c r="AR922" s="9"/>
      <c r="AS922" s="10"/>
      <c r="AT922" s="8"/>
      <c r="AU922" s="13"/>
      <c r="AV922" s="13"/>
    </row>
    <row r="923" spans="1:48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9"/>
      <c r="AN923" s="9"/>
      <c r="AO923" s="9"/>
      <c r="AP923" s="9"/>
      <c r="AQ923" s="9"/>
      <c r="AR923" s="9"/>
      <c r="AS923" s="10"/>
      <c r="AT923" s="8"/>
      <c r="AU923" s="13"/>
      <c r="AV923" s="13"/>
    </row>
    <row r="924" spans="1:48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9"/>
      <c r="AN924" s="9"/>
      <c r="AO924" s="9"/>
      <c r="AP924" s="9"/>
      <c r="AQ924" s="9"/>
      <c r="AR924" s="9"/>
      <c r="AS924" s="10"/>
      <c r="AT924" s="8"/>
      <c r="AU924" s="13"/>
      <c r="AV924" s="13"/>
    </row>
    <row r="925" spans="1:48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9"/>
      <c r="AN925" s="9"/>
      <c r="AO925" s="9"/>
      <c r="AP925" s="9"/>
      <c r="AQ925" s="9"/>
      <c r="AR925" s="9"/>
      <c r="AS925" s="10"/>
      <c r="AT925" s="8"/>
      <c r="AU925" s="13"/>
      <c r="AV925" s="13"/>
    </row>
    <row r="926" spans="1:48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9"/>
      <c r="AN926" s="9"/>
      <c r="AO926" s="9"/>
      <c r="AP926" s="9"/>
      <c r="AQ926" s="9"/>
      <c r="AR926" s="9"/>
      <c r="AS926" s="10"/>
      <c r="AT926" s="8"/>
      <c r="AU926" s="13"/>
      <c r="AV926" s="13"/>
    </row>
    <row r="927" spans="1:48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9"/>
      <c r="AN927" s="9"/>
      <c r="AO927" s="9"/>
      <c r="AP927" s="9"/>
      <c r="AQ927" s="9"/>
      <c r="AR927" s="9"/>
      <c r="AS927" s="10"/>
      <c r="AT927" s="8"/>
      <c r="AU927" s="13"/>
      <c r="AV927" s="13"/>
    </row>
    <row r="928" spans="1:4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9"/>
      <c r="AN928" s="9"/>
      <c r="AO928" s="9"/>
      <c r="AP928" s="9"/>
      <c r="AQ928" s="9"/>
      <c r="AR928" s="9"/>
      <c r="AS928" s="10"/>
      <c r="AT928" s="8"/>
      <c r="AU928" s="13"/>
      <c r="AV928" s="13"/>
    </row>
    <row r="929" spans="1:48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9"/>
      <c r="AN929" s="9"/>
      <c r="AO929" s="9"/>
      <c r="AP929" s="9"/>
      <c r="AQ929" s="9"/>
      <c r="AR929" s="9"/>
      <c r="AS929" s="10"/>
      <c r="AT929" s="8"/>
      <c r="AU929" s="13"/>
      <c r="AV929" s="13"/>
    </row>
    <row r="930" spans="1:48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9"/>
      <c r="AN930" s="9"/>
      <c r="AO930" s="9"/>
      <c r="AP930" s="9"/>
      <c r="AQ930" s="9"/>
      <c r="AR930" s="9"/>
      <c r="AS930" s="10"/>
      <c r="AT930" s="8"/>
      <c r="AU930" s="13"/>
      <c r="AV930" s="13"/>
    </row>
    <row r="931" spans="1:48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9"/>
      <c r="AN931" s="9"/>
      <c r="AO931" s="9"/>
      <c r="AP931" s="9"/>
      <c r="AQ931" s="9"/>
      <c r="AR931" s="9"/>
      <c r="AS931" s="10"/>
      <c r="AT931" s="8"/>
      <c r="AU931" s="13"/>
      <c r="AV931" s="13"/>
    </row>
    <row r="932" spans="1:48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9"/>
      <c r="AN932" s="9"/>
      <c r="AO932" s="9"/>
      <c r="AP932" s="9"/>
      <c r="AQ932" s="9"/>
      <c r="AR932" s="9"/>
      <c r="AS932" s="10"/>
      <c r="AT932" s="8"/>
      <c r="AU932" s="13"/>
      <c r="AV932" s="13"/>
    </row>
    <row r="933" spans="1:48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9"/>
      <c r="AN933" s="9"/>
      <c r="AO933" s="9"/>
      <c r="AP933" s="9"/>
      <c r="AQ933" s="9"/>
      <c r="AR933" s="9"/>
      <c r="AS933" s="10"/>
      <c r="AT933" s="8"/>
      <c r="AU933" s="13"/>
      <c r="AV933" s="13"/>
    </row>
    <row r="934" spans="1:48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9"/>
      <c r="AN934" s="9"/>
      <c r="AO934" s="9"/>
      <c r="AP934" s="9"/>
      <c r="AQ934" s="9"/>
      <c r="AR934" s="9"/>
      <c r="AS934" s="10"/>
      <c r="AT934" s="8"/>
      <c r="AU934" s="13"/>
      <c r="AV934" s="13"/>
    </row>
    <row r="935" spans="1:48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9"/>
      <c r="AN935" s="9"/>
      <c r="AO935" s="9"/>
      <c r="AP935" s="9"/>
      <c r="AQ935" s="9"/>
      <c r="AR935" s="9"/>
      <c r="AS935" s="10"/>
      <c r="AT935" s="8"/>
      <c r="AU935" s="13"/>
      <c r="AV935" s="13"/>
    </row>
    <row r="936" spans="1:48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9"/>
      <c r="AN936" s="9"/>
      <c r="AO936" s="9"/>
      <c r="AP936" s="9"/>
      <c r="AQ936" s="9"/>
      <c r="AR936" s="9"/>
      <c r="AS936" s="10"/>
      <c r="AT936" s="8"/>
      <c r="AU936" s="13"/>
      <c r="AV936" s="13"/>
    </row>
    <row r="937" spans="1:48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9"/>
      <c r="AN937" s="9"/>
      <c r="AO937" s="9"/>
      <c r="AP937" s="9"/>
      <c r="AQ937" s="9"/>
      <c r="AR937" s="9"/>
      <c r="AS937" s="10"/>
      <c r="AT937" s="8"/>
      <c r="AU937" s="13"/>
      <c r="AV937" s="13"/>
    </row>
    <row r="938" spans="1:4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9"/>
      <c r="AN938" s="9"/>
      <c r="AO938" s="9"/>
      <c r="AP938" s="9"/>
      <c r="AQ938" s="9"/>
      <c r="AR938" s="9"/>
      <c r="AS938" s="10"/>
      <c r="AT938" s="8"/>
      <c r="AU938" s="13"/>
      <c r="AV938" s="13"/>
    </row>
    <row r="939" spans="1:48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9"/>
      <c r="AN939" s="9"/>
      <c r="AO939" s="9"/>
      <c r="AP939" s="9"/>
      <c r="AQ939" s="9"/>
      <c r="AR939" s="9"/>
      <c r="AS939" s="10"/>
      <c r="AT939" s="8"/>
      <c r="AU939" s="13"/>
      <c r="AV939" s="13"/>
    </row>
    <row r="940" spans="1:48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9"/>
      <c r="AN940" s="9"/>
      <c r="AO940" s="9"/>
      <c r="AP940" s="9"/>
      <c r="AQ940" s="9"/>
      <c r="AR940" s="9"/>
      <c r="AS940" s="10"/>
      <c r="AT940" s="8"/>
      <c r="AU940" s="13"/>
      <c r="AV940" s="13"/>
    </row>
    <row r="941" spans="1:48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9"/>
      <c r="AN941" s="9"/>
      <c r="AO941" s="9"/>
      <c r="AP941" s="9"/>
      <c r="AQ941" s="9"/>
      <c r="AR941" s="9"/>
      <c r="AS941" s="10"/>
      <c r="AT941" s="8"/>
      <c r="AU941" s="13"/>
      <c r="AV941" s="13"/>
    </row>
    <row r="942" spans="1:48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9"/>
      <c r="AN942" s="9"/>
      <c r="AO942" s="9"/>
      <c r="AP942" s="9"/>
      <c r="AQ942" s="9"/>
      <c r="AR942" s="9"/>
      <c r="AS942" s="10"/>
      <c r="AT942" s="8"/>
      <c r="AU942" s="13"/>
      <c r="AV942" s="13"/>
    </row>
    <row r="943" spans="1:48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9"/>
      <c r="AN943" s="9"/>
      <c r="AO943" s="9"/>
      <c r="AP943" s="9"/>
      <c r="AQ943" s="9"/>
      <c r="AR943" s="9"/>
      <c r="AS943" s="10"/>
      <c r="AT943" s="8"/>
      <c r="AU943" s="13"/>
      <c r="AV943" s="13"/>
    </row>
    <row r="944" spans="1:48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9"/>
      <c r="AN944" s="9"/>
      <c r="AO944" s="9"/>
      <c r="AP944" s="9"/>
      <c r="AQ944" s="9"/>
      <c r="AR944" s="9"/>
      <c r="AS944" s="10"/>
      <c r="AT944" s="8"/>
      <c r="AU944" s="13"/>
      <c r="AV944" s="13"/>
    </row>
    <row r="945" spans="1:48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9"/>
      <c r="AN945" s="9"/>
      <c r="AO945" s="9"/>
      <c r="AP945" s="9"/>
      <c r="AQ945" s="9"/>
      <c r="AR945" s="9"/>
      <c r="AS945" s="10"/>
      <c r="AT945" s="8"/>
      <c r="AU945" s="13"/>
      <c r="AV945" s="13"/>
    </row>
    <row r="946" spans="1:48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9"/>
      <c r="AN946" s="9"/>
      <c r="AO946" s="9"/>
      <c r="AP946" s="9"/>
      <c r="AQ946" s="9"/>
      <c r="AR946" s="9"/>
      <c r="AS946" s="10"/>
      <c r="AT946" s="8"/>
      <c r="AU946" s="13"/>
      <c r="AV946" s="13"/>
    </row>
    <row r="947" spans="1:48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9"/>
      <c r="AN947" s="9"/>
      <c r="AO947" s="9"/>
      <c r="AP947" s="9"/>
      <c r="AQ947" s="9"/>
      <c r="AR947" s="9"/>
      <c r="AS947" s="10"/>
      <c r="AT947" s="8"/>
      <c r="AU947" s="13"/>
      <c r="AV947" s="13"/>
    </row>
    <row r="948" spans="1: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9"/>
      <c r="AN948" s="9"/>
      <c r="AO948" s="9"/>
      <c r="AP948" s="9"/>
      <c r="AQ948" s="9"/>
      <c r="AR948" s="9"/>
      <c r="AS948" s="10"/>
      <c r="AT948" s="8"/>
      <c r="AU948" s="13"/>
      <c r="AV948" s="13"/>
    </row>
    <row r="949" spans="1:48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9"/>
      <c r="AN949" s="9"/>
      <c r="AO949" s="9"/>
      <c r="AP949" s="9"/>
      <c r="AQ949" s="9"/>
      <c r="AR949" s="9"/>
      <c r="AS949" s="10"/>
      <c r="AT949" s="8"/>
      <c r="AU949" s="13"/>
      <c r="AV949" s="13"/>
    </row>
    <row r="950" spans="1:48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9"/>
      <c r="AN950" s="9"/>
      <c r="AO950" s="9"/>
      <c r="AP950" s="9"/>
      <c r="AQ950" s="9"/>
      <c r="AR950" s="9"/>
      <c r="AS950" s="10"/>
      <c r="AT950" s="8"/>
      <c r="AU950" s="13"/>
      <c r="AV950" s="13"/>
    </row>
    <row r="951" spans="1:48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9"/>
      <c r="AN951" s="9"/>
      <c r="AO951" s="9"/>
      <c r="AP951" s="9"/>
      <c r="AQ951" s="9"/>
      <c r="AR951" s="9"/>
      <c r="AS951" s="10"/>
      <c r="AT951" s="8"/>
      <c r="AU951" s="13"/>
      <c r="AV951" s="13"/>
    </row>
    <row r="952" spans="1:48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9"/>
      <c r="AN952" s="9"/>
      <c r="AO952" s="9"/>
      <c r="AP952" s="9"/>
      <c r="AQ952" s="9"/>
      <c r="AR952" s="9"/>
      <c r="AS952" s="10"/>
      <c r="AT952" s="8"/>
      <c r="AU952" s="13"/>
      <c r="AV952" s="13"/>
    </row>
    <row r="953" spans="1:48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9"/>
      <c r="AN953" s="9"/>
      <c r="AO953" s="9"/>
      <c r="AP953" s="9"/>
      <c r="AQ953" s="9"/>
      <c r="AR953" s="9"/>
      <c r="AS953" s="10"/>
      <c r="AT953" s="8"/>
      <c r="AU953" s="13"/>
      <c r="AV953" s="13"/>
    </row>
    <row r="954" spans="1:48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9"/>
      <c r="AN954" s="9"/>
      <c r="AO954" s="9"/>
      <c r="AP954" s="9"/>
      <c r="AQ954" s="9"/>
      <c r="AR954" s="9"/>
      <c r="AS954" s="10"/>
      <c r="AT954" s="8"/>
      <c r="AU954" s="13"/>
      <c r="AV954" s="13"/>
    </row>
    <row r="955" spans="1:48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9"/>
      <c r="AN955" s="9"/>
      <c r="AO955" s="9"/>
      <c r="AP955" s="9"/>
      <c r="AQ955" s="9"/>
      <c r="AR955" s="9"/>
      <c r="AS955" s="10"/>
      <c r="AT955" s="8"/>
      <c r="AU955" s="13"/>
      <c r="AV955" s="13"/>
    </row>
    <row r="956" spans="1:48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9"/>
      <c r="AN956" s="9"/>
      <c r="AO956" s="9"/>
      <c r="AP956" s="9"/>
      <c r="AQ956" s="9"/>
      <c r="AR956" s="9"/>
      <c r="AS956" s="10"/>
      <c r="AT956" s="8"/>
      <c r="AU956" s="13"/>
      <c r="AV956" s="13"/>
    </row>
    <row r="957" spans="1:48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9"/>
      <c r="AN957" s="9"/>
      <c r="AO957" s="9"/>
      <c r="AP957" s="9"/>
      <c r="AQ957" s="9"/>
      <c r="AR957" s="9"/>
      <c r="AS957" s="10"/>
      <c r="AT957" s="8"/>
      <c r="AU957" s="13"/>
      <c r="AV957" s="13"/>
    </row>
    <row r="958" spans="1:4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9"/>
      <c r="AN958" s="9"/>
      <c r="AO958" s="9"/>
      <c r="AP958" s="9"/>
      <c r="AQ958" s="9"/>
      <c r="AR958" s="9"/>
      <c r="AS958" s="10"/>
      <c r="AT958" s="8"/>
      <c r="AU958" s="13"/>
      <c r="AV958" s="13"/>
    </row>
    <row r="959" spans="1:48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9"/>
      <c r="AN959" s="9"/>
      <c r="AO959" s="9"/>
      <c r="AP959" s="9"/>
      <c r="AQ959" s="9"/>
      <c r="AR959" s="9"/>
      <c r="AS959" s="10"/>
      <c r="AT959" s="8"/>
      <c r="AU959" s="13"/>
      <c r="AV959" s="13"/>
    </row>
    <row r="960" spans="1:48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9"/>
      <c r="AN960" s="9"/>
      <c r="AO960" s="9"/>
      <c r="AP960" s="9"/>
      <c r="AQ960" s="9"/>
      <c r="AR960" s="9"/>
      <c r="AS960" s="10"/>
      <c r="AT960" s="8"/>
      <c r="AU960" s="13"/>
      <c r="AV960" s="13"/>
    </row>
    <row r="961" spans="1:48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9"/>
      <c r="AN961" s="9"/>
      <c r="AO961" s="9"/>
      <c r="AP961" s="9"/>
      <c r="AQ961" s="9"/>
      <c r="AR961" s="9"/>
      <c r="AS961" s="10"/>
      <c r="AT961" s="8"/>
      <c r="AU961" s="13"/>
      <c r="AV961" s="13"/>
    </row>
    <row r="962" spans="1:48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9"/>
      <c r="AN962" s="9"/>
      <c r="AO962" s="9"/>
      <c r="AP962" s="9"/>
      <c r="AQ962" s="9"/>
      <c r="AR962" s="9"/>
      <c r="AS962" s="10"/>
      <c r="AT962" s="8"/>
      <c r="AU962" s="13"/>
      <c r="AV962" s="13"/>
    </row>
    <row r="963" spans="1:48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9"/>
      <c r="AN963" s="9"/>
      <c r="AO963" s="9"/>
      <c r="AP963" s="9"/>
      <c r="AQ963" s="9"/>
      <c r="AR963" s="9"/>
      <c r="AS963" s="10"/>
      <c r="AT963" s="8"/>
      <c r="AU963" s="13"/>
      <c r="AV963" s="13"/>
    </row>
    <row r="964" spans="1:48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9"/>
      <c r="AN964" s="9"/>
      <c r="AO964" s="9"/>
      <c r="AP964" s="9"/>
      <c r="AQ964" s="9"/>
      <c r="AR964" s="9"/>
      <c r="AS964" s="10"/>
      <c r="AT964" s="8"/>
      <c r="AU964" s="13"/>
      <c r="AV964" s="13"/>
    </row>
    <row r="965" spans="1:48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9"/>
      <c r="AN965" s="9"/>
      <c r="AO965" s="9"/>
      <c r="AP965" s="9"/>
      <c r="AQ965" s="9"/>
      <c r="AR965" s="9"/>
      <c r="AS965" s="10"/>
      <c r="AT965" s="8"/>
      <c r="AU965" s="13"/>
      <c r="AV965" s="13"/>
    </row>
    <row r="966" spans="1:48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9"/>
      <c r="AN966" s="9"/>
      <c r="AO966" s="9"/>
      <c r="AP966" s="9"/>
      <c r="AQ966" s="9"/>
      <c r="AR966" s="9"/>
      <c r="AS966" s="10"/>
      <c r="AT966" s="8"/>
      <c r="AU966" s="13"/>
      <c r="AV966" s="13"/>
    </row>
    <row r="967" spans="1:48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9"/>
      <c r="AN967" s="9"/>
      <c r="AO967" s="9"/>
      <c r="AP967" s="9"/>
      <c r="AQ967" s="9"/>
      <c r="AR967" s="9"/>
      <c r="AS967" s="10"/>
      <c r="AT967" s="8"/>
      <c r="AU967" s="13"/>
      <c r="AV967" s="13"/>
    </row>
    <row r="968" spans="1:4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9"/>
      <c r="AN968" s="9"/>
      <c r="AO968" s="9"/>
      <c r="AP968" s="9"/>
      <c r="AQ968" s="9"/>
      <c r="AR968" s="9"/>
      <c r="AS968" s="10"/>
      <c r="AT968" s="8"/>
      <c r="AU968" s="13"/>
      <c r="AV968" s="13"/>
    </row>
    <row r="969" spans="1:48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9"/>
      <c r="AN969" s="9"/>
      <c r="AO969" s="9"/>
      <c r="AP969" s="9"/>
      <c r="AQ969" s="9"/>
      <c r="AR969" s="9"/>
      <c r="AS969" s="10"/>
      <c r="AT969" s="8"/>
      <c r="AU969" s="13"/>
      <c r="AV969" s="13"/>
    </row>
    <row r="970" spans="1:48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9"/>
      <c r="AN970" s="9"/>
      <c r="AO970" s="9"/>
      <c r="AP970" s="9"/>
      <c r="AQ970" s="9"/>
      <c r="AR970" s="9"/>
      <c r="AS970" s="10"/>
      <c r="AT970" s="8"/>
      <c r="AU970" s="13"/>
      <c r="AV970" s="13"/>
    </row>
    <row r="971" spans="1:48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9"/>
      <c r="AN971" s="9"/>
      <c r="AO971" s="9"/>
      <c r="AP971" s="9"/>
      <c r="AQ971" s="9"/>
      <c r="AR971" s="9"/>
      <c r="AS971" s="10"/>
      <c r="AT971" s="8"/>
      <c r="AU971" s="13"/>
      <c r="AV971" s="13"/>
    </row>
    <row r="972" spans="1:48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9"/>
      <c r="AN972" s="9"/>
      <c r="AO972" s="9"/>
      <c r="AP972" s="9"/>
      <c r="AQ972" s="9"/>
      <c r="AR972" s="9"/>
      <c r="AS972" s="10"/>
      <c r="AT972" s="8"/>
      <c r="AU972" s="13"/>
      <c r="AV972" s="13"/>
    </row>
    <row r="973" spans="1:48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9"/>
      <c r="AN973" s="9"/>
      <c r="AO973" s="9"/>
      <c r="AP973" s="9"/>
      <c r="AQ973" s="9"/>
      <c r="AR973" s="9"/>
      <c r="AS973" s="10"/>
      <c r="AT973" s="8"/>
      <c r="AU973" s="13"/>
      <c r="AV973" s="13"/>
    </row>
    <row r="974" spans="1:48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9"/>
      <c r="AN974" s="9"/>
      <c r="AO974" s="9"/>
      <c r="AP974" s="9"/>
      <c r="AQ974" s="9"/>
      <c r="AR974" s="9"/>
      <c r="AS974" s="10"/>
      <c r="AT974" s="8"/>
      <c r="AU974" s="13"/>
      <c r="AV974" s="13"/>
    </row>
    <row r="975" spans="1:48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9"/>
      <c r="AN975" s="9"/>
      <c r="AO975" s="9"/>
      <c r="AP975" s="9"/>
      <c r="AQ975" s="9"/>
      <c r="AR975" s="9"/>
      <c r="AS975" s="10"/>
      <c r="AT975" s="8"/>
      <c r="AU975" s="13"/>
      <c r="AV975" s="13"/>
    </row>
    <row r="976" spans="1:48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9"/>
      <c r="AN976" s="9"/>
      <c r="AO976" s="9"/>
      <c r="AP976" s="9"/>
      <c r="AQ976" s="9"/>
      <c r="AR976" s="9"/>
      <c r="AS976" s="10"/>
      <c r="AT976" s="8"/>
      <c r="AU976" s="13"/>
      <c r="AV976" s="13"/>
    </row>
    <row r="977" spans="1:48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9"/>
      <c r="AN977" s="9"/>
      <c r="AO977" s="9"/>
      <c r="AP977" s="9"/>
      <c r="AQ977" s="9"/>
      <c r="AR977" s="9"/>
      <c r="AS977" s="10"/>
      <c r="AT977" s="8"/>
      <c r="AU977" s="13"/>
      <c r="AV977" s="13"/>
    </row>
    <row r="978" spans="1:4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9"/>
      <c r="AN978" s="9"/>
      <c r="AO978" s="9"/>
      <c r="AP978" s="9"/>
      <c r="AQ978" s="9"/>
      <c r="AR978" s="9"/>
      <c r="AS978" s="10"/>
      <c r="AT978" s="8"/>
      <c r="AU978" s="13"/>
      <c r="AV978" s="13"/>
    </row>
    <row r="979" spans="1:48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9"/>
      <c r="AN979" s="9"/>
      <c r="AO979" s="9"/>
      <c r="AP979" s="9"/>
      <c r="AQ979" s="9"/>
      <c r="AR979" s="9"/>
      <c r="AS979" s="10"/>
      <c r="AT979" s="8"/>
      <c r="AU979" s="13"/>
      <c r="AV979" s="13"/>
    </row>
    <row r="980" spans="1:48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9"/>
      <c r="AN980" s="9"/>
      <c r="AO980" s="9"/>
      <c r="AP980" s="9"/>
      <c r="AQ980" s="9"/>
      <c r="AR980" s="9"/>
      <c r="AS980" s="10"/>
      <c r="AT980" s="8"/>
      <c r="AU980" s="13"/>
      <c r="AV980" s="13"/>
    </row>
    <row r="981" spans="1:48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9"/>
      <c r="AN981" s="9"/>
      <c r="AO981" s="9"/>
      <c r="AP981" s="9"/>
      <c r="AQ981" s="9"/>
      <c r="AR981" s="9"/>
      <c r="AS981" s="10"/>
      <c r="AT981" s="8"/>
      <c r="AU981" s="13"/>
      <c r="AV981" s="13"/>
    </row>
    <row r="982" spans="1:48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9"/>
      <c r="AN982" s="9"/>
      <c r="AO982" s="9"/>
      <c r="AP982" s="9"/>
      <c r="AQ982" s="9"/>
      <c r="AR982" s="9"/>
      <c r="AS982" s="10"/>
      <c r="AT982" s="8"/>
      <c r="AU982" s="13"/>
      <c r="AV982" s="13"/>
    </row>
    <row r="983" spans="1:48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9"/>
      <c r="AN983" s="9"/>
      <c r="AO983" s="9"/>
      <c r="AP983" s="9"/>
      <c r="AQ983" s="9"/>
      <c r="AR983" s="9"/>
      <c r="AS983" s="10"/>
      <c r="AT983" s="8"/>
      <c r="AU983" s="13"/>
      <c r="AV983" s="13"/>
    </row>
    <row r="984" spans="1:48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9"/>
      <c r="AN984" s="9"/>
      <c r="AO984" s="9"/>
      <c r="AP984" s="9"/>
      <c r="AQ984" s="9"/>
      <c r="AR984" s="9"/>
      <c r="AS984" s="10"/>
      <c r="AT984" s="8"/>
      <c r="AU984" s="13"/>
      <c r="AV984" s="13"/>
    </row>
    <row r="985" spans="1:48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9"/>
      <c r="AN985" s="9"/>
      <c r="AO985" s="9"/>
      <c r="AP985" s="9"/>
      <c r="AQ985" s="9"/>
      <c r="AR985" s="9"/>
      <c r="AS985" s="10"/>
      <c r="AT985" s="8"/>
      <c r="AU985" s="13"/>
      <c r="AV985" s="13"/>
    </row>
    <row r="986" spans="1:48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9"/>
      <c r="AN986" s="9"/>
      <c r="AO986" s="9"/>
      <c r="AP986" s="9"/>
      <c r="AQ986" s="9"/>
      <c r="AR986" s="9"/>
      <c r="AS986" s="10"/>
      <c r="AT986" s="8"/>
      <c r="AU986" s="13"/>
      <c r="AV986" s="13"/>
    </row>
    <row r="987" spans="1:48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9"/>
      <c r="AN987" s="9"/>
      <c r="AO987" s="9"/>
      <c r="AP987" s="9"/>
      <c r="AQ987" s="9"/>
      <c r="AR987" s="9"/>
      <c r="AS987" s="10"/>
      <c r="AT987" s="8"/>
      <c r="AU987" s="13"/>
      <c r="AV987" s="13"/>
    </row>
    <row r="988" spans="1:4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9"/>
      <c r="AN988" s="9"/>
      <c r="AO988" s="9"/>
      <c r="AP988" s="9"/>
      <c r="AQ988" s="9"/>
      <c r="AR988" s="9"/>
      <c r="AS988" s="10"/>
      <c r="AT988" s="8"/>
      <c r="AU988" s="13"/>
      <c r="AV988" s="13"/>
    </row>
    <row r="989" spans="1:48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9"/>
      <c r="AN989" s="9"/>
      <c r="AO989" s="9"/>
      <c r="AP989" s="9"/>
      <c r="AQ989" s="9"/>
      <c r="AR989" s="9"/>
      <c r="AS989" s="10"/>
      <c r="AT989" s="8"/>
      <c r="AU989" s="13"/>
      <c r="AV989" s="13"/>
    </row>
    <row r="990" spans="1:48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9"/>
      <c r="AN990" s="9"/>
      <c r="AO990" s="9"/>
      <c r="AP990" s="9"/>
      <c r="AQ990" s="9"/>
      <c r="AR990" s="9"/>
      <c r="AS990" s="10"/>
      <c r="AT990" s="8"/>
      <c r="AU990" s="13"/>
      <c r="AV990" s="13"/>
    </row>
    <row r="991" spans="1:48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9"/>
      <c r="AN991" s="9"/>
      <c r="AO991" s="9"/>
      <c r="AP991" s="9"/>
      <c r="AQ991" s="9"/>
      <c r="AR991" s="9"/>
      <c r="AS991" s="10"/>
      <c r="AT991" s="8"/>
      <c r="AU991" s="13"/>
      <c r="AV991" s="13"/>
    </row>
    <row r="992" spans="1:48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9"/>
      <c r="AN992" s="9"/>
      <c r="AO992" s="9"/>
      <c r="AP992" s="9"/>
      <c r="AQ992" s="9"/>
      <c r="AR992" s="9"/>
      <c r="AS992" s="10"/>
      <c r="AT992" s="8"/>
      <c r="AU992" s="13"/>
      <c r="AV992" s="13"/>
    </row>
    <row r="993" spans="1:48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9"/>
      <c r="AN993" s="9"/>
      <c r="AO993" s="9"/>
      <c r="AP993" s="9"/>
      <c r="AQ993" s="9"/>
      <c r="AR993" s="9"/>
      <c r="AS993" s="10"/>
      <c r="AT993" s="8"/>
      <c r="AU993" s="13"/>
      <c r="AV993" s="13"/>
    </row>
    <row r="994" spans="1:48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9"/>
      <c r="AN994" s="9"/>
      <c r="AO994" s="9"/>
      <c r="AP994" s="9"/>
      <c r="AQ994" s="9"/>
      <c r="AR994" s="9"/>
      <c r="AS994" s="10"/>
      <c r="AT994" s="8"/>
      <c r="AU994" s="13"/>
      <c r="AV994" s="13"/>
    </row>
    <row r="995" spans="1:48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9"/>
      <c r="AN995" s="9"/>
      <c r="AO995" s="9"/>
      <c r="AP995" s="9"/>
      <c r="AQ995" s="9"/>
      <c r="AR995" s="9"/>
      <c r="AS995" s="10"/>
      <c r="AT995" s="8"/>
      <c r="AU995" s="13"/>
      <c r="AV995" s="13"/>
    </row>
    <row r="996" spans="1:48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9"/>
      <c r="AN996" s="9"/>
      <c r="AO996" s="9"/>
      <c r="AP996" s="9"/>
      <c r="AQ996" s="9"/>
      <c r="AR996" s="9"/>
      <c r="AS996" s="10"/>
      <c r="AT996" s="8"/>
      <c r="AU996" s="13"/>
      <c r="AV996" s="13"/>
    </row>
    <row r="997" spans="1:48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9"/>
      <c r="AN997" s="9"/>
      <c r="AO997" s="9"/>
      <c r="AP997" s="9"/>
      <c r="AQ997" s="9"/>
      <c r="AR997" s="9"/>
      <c r="AS997" s="10"/>
      <c r="AT997" s="8"/>
      <c r="AU997" s="13"/>
      <c r="AV997" s="13"/>
    </row>
    <row r="998" spans="1:4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9"/>
      <c r="AN998" s="9"/>
      <c r="AO998" s="9"/>
      <c r="AP998" s="9"/>
      <c r="AQ998" s="9"/>
      <c r="AR998" s="9"/>
      <c r="AS998" s="10"/>
      <c r="AT998" s="8"/>
      <c r="AU998" s="13"/>
      <c r="AV998" s="13"/>
    </row>
    <row r="999" spans="1:48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9"/>
      <c r="AN999" s="9"/>
      <c r="AO999" s="9"/>
      <c r="AP999" s="9"/>
      <c r="AQ999" s="9"/>
      <c r="AR999" s="9"/>
      <c r="AS999" s="10"/>
      <c r="AT999" s="8"/>
      <c r="AU999" s="13"/>
      <c r="AV999" s="13"/>
    </row>
    <row r="1000" spans="1:48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9"/>
      <c r="AN1000" s="9"/>
      <c r="AO1000" s="9"/>
      <c r="AP1000" s="9"/>
      <c r="AQ1000" s="9"/>
      <c r="AR1000" s="9"/>
      <c r="AS1000" s="10"/>
      <c r="AT1000" s="8"/>
      <c r="AU1000" s="13"/>
      <c r="AV1000" s="13"/>
    </row>
    <row r="1001" spans="1:48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9"/>
      <c r="AN1001" s="9"/>
      <c r="AO1001" s="9"/>
      <c r="AP1001" s="9"/>
      <c r="AQ1001" s="9"/>
      <c r="AR1001" s="9"/>
      <c r="AS1001" s="10"/>
      <c r="AT1001" s="8"/>
      <c r="AU1001" s="13"/>
      <c r="AV1001" s="13"/>
    </row>
    <row r="1002" spans="1:48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9"/>
      <c r="AN1002" s="9"/>
      <c r="AO1002" s="9"/>
      <c r="AP1002" s="9"/>
      <c r="AQ1002" s="9"/>
      <c r="AR1002" s="9"/>
      <c r="AS1002" s="10"/>
      <c r="AT1002" s="8"/>
      <c r="AU1002" s="13"/>
      <c r="AV1002" s="13"/>
    </row>
  </sheetData>
  <mergeCells count="22">
    <mergeCell ref="AT1:AT2"/>
    <mergeCell ref="C4:T4"/>
    <mergeCell ref="U4:AL4"/>
    <mergeCell ref="C5:T5"/>
    <mergeCell ref="U5:AL5"/>
    <mergeCell ref="AM5:AQ5"/>
    <mergeCell ref="AS5:AS6"/>
    <mergeCell ref="AT5:AT6"/>
    <mergeCell ref="AU5:AU6"/>
    <mergeCell ref="AV5:AV6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</mergeCells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SOURCE!$B$62:$B$76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6"/>
  <sheetViews>
    <sheetView workbookViewId="0">
      <selection activeCell="B2" sqref="B2"/>
    </sheetView>
  </sheetViews>
  <sheetFormatPr defaultColWidth="14.42578125" defaultRowHeight="15" customHeight="1"/>
  <cols>
    <col min="1" max="1" width="12.7109375" customWidth="1"/>
    <col min="2" max="2" width="87.5703125" customWidth="1"/>
    <col min="3" max="3" width="115.7109375" customWidth="1"/>
  </cols>
  <sheetData>
    <row r="1" spans="1:3" ht="15" customHeight="1">
      <c r="A1" s="66" t="str">
        <f>NOTAS!B6</f>
        <v>STUDENTS</v>
      </c>
      <c r="B1" s="67"/>
      <c r="C1" s="68"/>
    </row>
    <row r="2" spans="1:3">
      <c r="A2" s="69" t="str">
        <f>NOTAS!B7</f>
        <v>Fulano</v>
      </c>
      <c r="B2" s="70" t="s">
        <v>164</v>
      </c>
      <c r="C2" s="71"/>
    </row>
    <row r="3" spans="1:3">
      <c r="A3" s="69" t="str">
        <f>NOTAS!B8</f>
        <v>Ciclano</v>
      </c>
      <c r="B3" s="70" t="s">
        <v>165</v>
      </c>
      <c r="C3" s="71"/>
    </row>
    <row r="4" spans="1:3">
      <c r="A4" s="69" t="str">
        <f>NOTAS!B9</f>
        <v>Beltrano</v>
      </c>
      <c r="B4" s="70" t="s">
        <v>166</v>
      </c>
      <c r="C4" s="71"/>
    </row>
    <row r="5" spans="1:3">
      <c r="A5" s="69">
        <f>NOTAS!B10</f>
        <v>0</v>
      </c>
      <c r="B5" s="70"/>
      <c r="C5" s="71"/>
    </row>
    <row r="6" spans="1:3">
      <c r="A6" s="69">
        <f>NOTAS!B11</f>
        <v>0</v>
      </c>
      <c r="B6" s="70"/>
      <c r="C6" s="71"/>
    </row>
    <row r="7" spans="1:3">
      <c r="A7" s="69">
        <f>NOTAS!B12</f>
        <v>0</v>
      </c>
      <c r="B7" s="70"/>
      <c r="C7" s="71"/>
    </row>
    <row r="8" spans="1:3">
      <c r="A8" s="69">
        <f>NOTAS!B13</f>
        <v>0</v>
      </c>
      <c r="B8" s="70"/>
      <c r="C8" s="71"/>
    </row>
    <row r="9" spans="1:3">
      <c r="A9" s="69">
        <f>NOTAS!B14</f>
        <v>0</v>
      </c>
      <c r="B9" s="70"/>
      <c r="C9" s="71"/>
    </row>
    <row r="10" spans="1:3">
      <c r="A10" s="69">
        <f>NOTAS!B15</f>
        <v>0</v>
      </c>
      <c r="B10" s="70"/>
      <c r="C10" s="71"/>
    </row>
    <row r="11" spans="1:3">
      <c r="A11" s="69">
        <f>NOTAS!B16</f>
        <v>0</v>
      </c>
      <c r="B11" s="70"/>
      <c r="C11" s="71"/>
    </row>
    <row r="12" spans="1:3">
      <c r="A12" s="69">
        <f>NOTAS!B17</f>
        <v>0</v>
      </c>
      <c r="B12" s="70"/>
      <c r="C12" s="71"/>
    </row>
    <row r="13" spans="1:3">
      <c r="A13" s="69">
        <f>NOTAS!B18</f>
        <v>0</v>
      </c>
      <c r="B13" s="70"/>
      <c r="C13" s="71"/>
    </row>
    <row r="14" spans="1:3">
      <c r="A14" s="69">
        <f>NOTAS!B19</f>
        <v>0</v>
      </c>
      <c r="B14" s="70"/>
      <c r="C14" s="71"/>
    </row>
    <row r="15" spans="1:3">
      <c r="A15" s="69">
        <f>NOTAS!B20</f>
        <v>0</v>
      </c>
      <c r="B15" s="70"/>
      <c r="C15" s="71"/>
    </row>
    <row r="16" spans="1:3">
      <c r="A16" s="69">
        <f>NOTAS!B21</f>
        <v>0</v>
      </c>
      <c r="B16" s="70"/>
      <c r="C16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CDDC"/>
  </sheetPr>
  <dimension ref="A1:Z1021"/>
  <sheetViews>
    <sheetView workbookViewId="0"/>
  </sheetViews>
  <sheetFormatPr defaultColWidth="14.42578125" defaultRowHeight="15" customHeight="1"/>
  <cols>
    <col min="1" max="1" width="6" customWidth="1"/>
    <col min="2" max="2" width="7.7109375" customWidth="1"/>
    <col min="3" max="3" width="5" customWidth="1"/>
    <col min="4" max="4" width="1.5703125" customWidth="1"/>
    <col min="5" max="5" width="7.85546875" customWidth="1"/>
    <col min="6" max="6" width="12" customWidth="1"/>
    <col min="7" max="7" width="6.7109375" customWidth="1"/>
    <col min="8" max="8" width="12.85546875" customWidth="1"/>
    <col min="9" max="9" width="43.28515625" customWidth="1"/>
    <col min="10" max="26" width="8.7109375" customWidth="1"/>
  </cols>
  <sheetData>
    <row r="1" spans="1:26" ht="17.25" customHeight="1">
      <c r="A1" s="72"/>
      <c r="B1" s="73"/>
      <c r="C1" s="73"/>
      <c r="D1" s="73"/>
      <c r="E1" s="74"/>
      <c r="F1" s="74"/>
      <c r="G1" s="74"/>
      <c r="H1" s="74"/>
      <c r="I1" s="74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17.25" customHeight="1">
      <c r="A2" s="72"/>
      <c r="B2" s="75"/>
      <c r="C2" s="73"/>
      <c r="D2" s="73"/>
      <c r="E2" s="74"/>
      <c r="F2" s="74"/>
      <c r="G2" s="74"/>
      <c r="H2" s="74"/>
      <c r="I2" s="74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7.25" customHeight="1">
      <c r="A3" s="72"/>
      <c r="B3" s="75"/>
      <c r="C3" s="73"/>
      <c r="D3" s="73"/>
      <c r="E3" s="74"/>
      <c r="F3" s="74"/>
      <c r="G3" s="74"/>
      <c r="H3" s="74"/>
      <c r="I3" s="74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17.25" customHeight="1">
      <c r="A4" s="72"/>
      <c r="B4" s="75"/>
      <c r="C4" s="73"/>
      <c r="D4" s="73"/>
      <c r="E4" s="74"/>
      <c r="F4" s="74"/>
      <c r="G4" s="74"/>
      <c r="H4" s="74"/>
      <c r="I4" s="74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17.25" customHeight="1">
      <c r="A5" s="72"/>
      <c r="B5" s="75"/>
      <c r="C5" s="73"/>
      <c r="D5" s="73"/>
      <c r="E5" s="74"/>
      <c r="F5" s="74"/>
      <c r="G5" s="74"/>
      <c r="H5" s="74"/>
      <c r="I5" s="74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17.25" customHeight="1">
      <c r="A6" s="72"/>
      <c r="B6" s="75"/>
      <c r="C6" s="73"/>
      <c r="D6" s="73"/>
      <c r="E6" s="74"/>
      <c r="F6" s="74"/>
      <c r="G6" s="74"/>
      <c r="H6" s="74"/>
      <c r="I6" s="74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 ht="17.25" customHeight="1">
      <c r="A7" s="72"/>
      <c r="B7" s="76"/>
      <c r="C7" s="76"/>
      <c r="D7" s="76"/>
      <c r="E7" s="76"/>
      <c r="F7" s="76"/>
      <c r="G7" s="76"/>
      <c r="H7" s="76"/>
      <c r="I7" s="76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ht="17.25" customHeight="1">
      <c r="A8" s="72"/>
      <c r="B8" s="77" t="s">
        <v>32</v>
      </c>
      <c r="C8" s="78"/>
      <c r="D8" s="72" t="str">
        <f>NOTAS!B7</f>
        <v>Fulano</v>
      </c>
      <c r="E8" s="72"/>
      <c r="F8" s="79"/>
      <c r="G8" s="79"/>
      <c r="H8" s="77" t="s">
        <v>33</v>
      </c>
      <c r="I8" s="72" t="str">
        <f>(NOTAS!$B$4)</f>
        <v>LAP 5/3TT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ht="17.25" customHeight="1">
      <c r="A9" s="72"/>
      <c r="B9" s="137" t="s">
        <v>34</v>
      </c>
      <c r="C9" s="131"/>
      <c r="D9" s="74">
        <f>NOTAS!$C$5</f>
        <v>0</v>
      </c>
      <c r="E9" s="73"/>
      <c r="F9" s="79"/>
      <c r="G9" s="79"/>
      <c r="H9" s="80" t="s">
        <v>35</v>
      </c>
      <c r="I9" s="74" t="str">
        <f>(NOTAS!$B$3)</f>
        <v>Douglas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17.25" customHeight="1">
      <c r="A10" s="72"/>
      <c r="B10" s="77" t="s">
        <v>36</v>
      </c>
      <c r="C10" s="81"/>
      <c r="D10" s="138">
        <f>NOTAS!$AT$3</f>
        <v>36</v>
      </c>
      <c r="E10" s="131"/>
      <c r="F10" s="79"/>
      <c r="G10" s="79"/>
      <c r="H10" s="80" t="s">
        <v>37</v>
      </c>
      <c r="I10" s="74">
        <f>VLOOKUP(D8,NOTAS!$B$7:$AT$26,45,0)</f>
        <v>10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17.25" customHeight="1">
      <c r="A11" s="72"/>
      <c r="B11" s="82"/>
      <c r="C11" s="82"/>
      <c r="D11" s="82"/>
      <c r="E11" s="82"/>
      <c r="F11" s="82"/>
      <c r="G11" s="82"/>
      <c r="H11" s="82"/>
      <c r="I11" s="8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17.25" customHeight="1">
      <c r="A12" s="72"/>
      <c r="B12" s="139" t="s">
        <v>38</v>
      </c>
      <c r="C12" s="140"/>
      <c r="D12" s="141"/>
      <c r="E12" s="83" t="s">
        <v>39</v>
      </c>
      <c r="F12" s="139" t="s">
        <v>40</v>
      </c>
      <c r="G12" s="140"/>
      <c r="H12" s="140"/>
      <c r="I12" s="141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ht="17.25" customHeight="1">
      <c r="A13" s="72"/>
      <c r="B13" s="147" t="s">
        <v>24</v>
      </c>
      <c r="C13" s="135"/>
      <c r="D13" s="135"/>
      <c r="E13" s="142">
        <f>VLOOKUP(D8,NOTAS!$B$7:$AT$26,4,0)</f>
        <v>1</v>
      </c>
      <c r="F13" s="145"/>
      <c r="G13" s="135"/>
      <c r="H13" s="135"/>
      <c r="I13" s="135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17.25" customHeight="1">
      <c r="A14" s="72"/>
      <c r="B14" s="131"/>
      <c r="C14" s="131"/>
      <c r="D14" s="131"/>
      <c r="E14" s="143"/>
      <c r="F14" s="136"/>
      <c r="G14" s="131"/>
      <c r="H14" s="131"/>
      <c r="I14" s="131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17.25" customHeight="1">
      <c r="A15" s="72"/>
      <c r="B15" s="131"/>
      <c r="C15" s="131"/>
      <c r="D15" s="131"/>
      <c r="E15" s="143"/>
      <c r="F15" s="136"/>
      <c r="G15" s="131"/>
      <c r="H15" s="131"/>
      <c r="I15" s="131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17.25" customHeight="1">
      <c r="A16" s="72"/>
      <c r="B16" s="131"/>
      <c r="C16" s="131"/>
      <c r="D16" s="131"/>
      <c r="E16" s="143"/>
      <c r="F16" s="136"/>
      <c r="G16" s="131"/>
      <c r="H16" s="131"/>
      <c r="I16" s="131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17.25" customHeight="1">
      <c r="A17" s="72"/>
      <c r="B17" s="131"/>
      <c r="C17" s="131"/>
      <c r="D17" s="131"/>
      <c r="E17" s="143"/>
      <c r="F17" s="136"/>
      <c r="G17" s="131"/>
      <c r="H17" s="131"/>
      <c r="I17" s="131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17.25" customHeight="1">
      <c r="A18" s="72"/>
      <c r="B18" s="133"/>
      <c r="C18" s="133"/>
      <c r="D18" s="133"/>
      <c r="E18" s="144"/>
      <c r="F18" s="146"/>
      <c r="G18" s="133"/>
      <c r="H18" s="133"/>
      <c r="I18" s="133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17.25" customHeight="1">
      <c r="A19" s="72"/>
      <c r="B19" s="147" t="s">
        <v>20</v>
      </c>
      <c r="C19" s="135"/>
      <c r="D19" s="135"/>
      <c r="E19" s="142">
        <f>VLOOKUP(D8,NOTAS!$B$7:$AT$26,7,0)</f>
        <v>2</v>
      </c>
      <c r="F19" s="134"/>
      <c r="G19" s="135"/>
      <c r="H19" s="135"/>
      <c r="I19" s="135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7.25" customHeight="1">
      <c r="A20" s="72"/>
      <c r="B20" s="131"/>
      <c r="C20" s="131"/>
      <c r="D20" s="131"/>
      <c r="E20" s="143"/>
      <c r="F20" s="130"/>
      <c r="G20" s="131"/>
      <c r="H20" s="131"/>
      <c r="I20" s="131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7.25" customHeight="1">
      <c r="A21" s="72"/>
      <c r="B21" s="131"/>
      <c r="C21" s="131"/>
      <c r="D21" s="131"/>
      <c r="E21" s="143"/>
      <c r="F21" s="130"/>
      <c r="G21" s="131"/>
      <c r="H21" s="131"/>
      <c r="I21" s="131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7.25" customHeight="1">
      <c r="A22" s="72"/>
      <c r="B22" s="131"/>
      <c r="C22" s="131"/>
      <c r="D22" s="131"/>
      <c r="E22" s="143"/>
      <c r="F22" s="130"/>
      <c r="G22" s="131"/>
      <c r="H22" s="131"/>
      <c r="I22" s="131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ht="17.25" customHeight="1">
      <c r="A23" s="72"/>
      <c r="B23" s="131"/>
      <c r="C23" s="131"/>
      <c r="D23" s="131"/>
      <c r="E23" s="143"/>
      <c r="F23" s="130"/>
      <c r="G23" s="131"/>
      <c r="H23" s="131"/>
      <c r="I23" s="131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17.25" customHeight="1">
      <c r="A24" s="72"/>
      <c r="B24" s="133"/>
      <c r="C24" s="133"/>
      <c r="D24" s="133"/>
      <c r="E24" s="144"/>
      <c r="F24" s="132"/>
      <c r="G24" s="133"/>
      <c r="H24" s="133"/>
      <c r="I24" s="133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ht="17.25" customHeight="1">
      <c r="A25" s="72"/>
      <c r="B25" s="147" t="s">
        <v>22</v>
      </c>
      <c r="C25" s="135"/>
      <c r="D25" s="135"/>
      <c r="E25" s="142">
        <f>VLOOKUP(D8,NOTAS!$B$7:$AT$26,10,0)</f>
        <v>3</v>
      </c>
      <c r="F25" s="134"/>
      <c r="G25" s="135"/>
      <c r="H25" s="135"/>
      <c r="I25" s="135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7.25" customHeight="1">
      <c r="A26" s="72"/>
      <c r="B26" s="131"/>
      <c r="C26" s="131"/>
      <c r="D26" s="131"/>
      <c r="E26" s="143"/>
      <c r="F26" s="130"/>
      <c r="G26" s="131"/>
      <c r="H26" s="131"/>
      <c r="I26" s="131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ht="17.25" customHeight="1">
      <c r="A27" s="72"/>
      <c r="B27" s="131"/>
      <c r="C27" s="131"/>
      <c r="D27" s="131"/>
      <c r="E27" s="143"/>
      <c r="F27" s="130"/>
      <c r="G27" s="131"/>
      <c r="H27" s="131"/>
      <c r="I27" s="131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ht="17.25" customHeight="1">
      <c r="A28" s="72"/>
      <c r="B28" s="131"/>
      <c r="C28" s="131"/>
      <c r="D28" s="131"/>
      <c r="E28" s="143"/>
      <c r="F28" s="130"/>
      <c r="G28" s="131"/>
      <c r="H28" s="131"/>
      <c r="I28" s="131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7.25" customHeight="1">
      <c r="A29" s="72"/>
      <c r="B29" s="131"/>
      <c r="C29" s="131"/>
      <c r="D29" s="131"/>
      <c r="E29" s="143"/>
      <c r="F29" s="130"/>
      <c r="G29" s="131"/>
      <c r="H29" s="131"/>
      <c r="I29" s="131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ht="17.25" customHeight="1">
      <c r="A30" s="72"/>
      <c r="B30" s="133"/>
      <c r="C30" s="133"/>
      <c r="D30" s="133"/>
      <c r="E30" s="144"/>
      <c r="F30" s="132"/>
      <c r="G30" s="133"/>
      <c r="H30" s="133"/>
      <c r="I30" s="133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7.25" customHeight="1">
      <c r="A31" s="72"/>
      <c r="B31" s="147" t="s">
        <v>23</v>
      </c>
      <c r="C31" s="135"/>
      <c r="D31" s="135"/>
      <c r="E31" s="142">
        <f>VLOOKUP(D8,NOTAS!$B$7:$AT$26,13,0)</f>
        <v>4</v>
      </c>
      <c r="F31" s="134"/>
      <c r="G31" s="135"/>
      <c r="H31" s="135"/>
      <c r="I31" s="135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ht="17.25" customHeight="1">
      <c r="A32" s="72"/>
      <c r="B32" s="131"/>
      <c r="C32" s="131"/>
      <c r="D32" s="131"/>
      <c r="E32" s="143"/>
      <c r="F32" s="130"/>
      <c r="G32" s="131"/>
      <c r="H32" s="131"/>
      <c r="I32" s="131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7.25" customHeight="1">
      <c r="A33" s="72"/>
      <c r="B33" s="131"/>
      <c r="C33" s="131"/>
      <c r="D33" s="131"/>
      <c r="E33" s="143"/>
      <c r="F33" s="130"/>
      <c r="G33" s="131"/>
      <c r="H33" s="131"/>
      <c r="I33" s="131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spans="1:26" ht="17.25" customHeight="1">
      <c r="A34" s="72"/>
      <c r="B34" s="131"/>
      <c r="C34" s="131"/>
      <c r="D34" s="131"/>
      <c r="E34" s="143"/>
      <c r="F34" s="130"/>
      <c r="G34" s="131"/>
      <c r="H34" s="131"/>
      <c r="I34" s="131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7.25" customHeight="1">
      <c r="A35" s="72"/>
      <c r="B35" s="131"/>
      <c r="C35" s="131"/>
      <c r="D35" s="131"/>
      <c r="E35" s="143"/>
      <c r="F35" s="130"/>
      <c r="G35" s="131"/>
      <c r="H35" s="131"/>
      <c r="I35" s="131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7.25" customHeight="1">
      <c r="A36" s="72"/>
      <c r="B36" s="133"/>
      <c r="C36" s="133"/>
      <c r="D36" s="133"/>
      <c r="E36" s="144"/>
      <c r="F36" s="132"/>
      <c r="G36" s="133"/>
      <c r="H36" s="133"/>
      <c r="I36" s="133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spans="1:26" ht="17.25" customHeight="1">
      <c r="A37" s="72"/>
      <c r="B37" s="147" t="s">
        <v>21</v>
      </c>
      <c r="C37" s="135"/>
      <c r="D37" s="135"/>
      <c r="E37" s="142">
        <f>VLOOKUP(D8,NOTAS!$B$7:$AT$26,16,0)</f>
        <v>5</v>
      </c>
      <c r="F37" s="134"/>
      <c r="G37" s="135"/>
      <c r="H37" s="135"/>
      <c r="I37" s="135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spans="1:26" ht="17.25" customHeight="1">
      <c r="A38" s="72"/>
      <c r="B38" s="131"/>
      <c r="C38" s="131"/>
      <c r="D38" s="131"/>
      <c r="E38" s="143"/>
      <c r="F38" s="130"/>
      <c r="G38" s="131"/>
      <c r="H38" s="131"/>
      <c r="I38" s="131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spans="1:26" ht="17.25" customHeight="1">
      <c r="A39" s="72"/>
      <c r="B39" s="131"/>
      <c r="C39" s="131"/>
      <c r="D39" s="131"/>
      <c r="E39" s="143"/>
      <c r="F39" s="130"/>
      <c r="G39" s="131"/>
      <c r="H39" s="131"/>
      <c r="I39" s="131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spans="1:26" ht="17.25" customHeight="1">
      <c r="A40" s="72"/>
      <c r="B40" s="131"/>
      <c r="C40" s="131"/>
      <c r="D40" s="131"/>
      <c r="E40" s="143"/>
      <c r="F40" s="130"/>
      <c r="G40" s="131"/>
      <c r="H40" s="131"/>
      <c r="I40" s="131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1:26" ht="17.25" customHeight="1">
      <c r="A41" s="72"/>
      <c r="B41" s="131"/>
      <c r="C41" s="131"/>
      <c r="D41" s="131"/>
      <c r="E41" s="143"/>
      <c r="F41" s="130"/>
      <c r="G41" s="131"/>
      <c r="H41" s="131"/>
      <c r="I41" s="131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spans="1:26" ht="17.25" customHeight="1">
      <c r="A42" s="84"/>
      <c r="B42" s="133"/>
      <c r="C42" s="133"/>
      <c r="D42" s="133"/>
      <c r="E42" s="144"/>
      <c r="F42" s="132"/>
      <c r="G42" s="133"/>
      <c r="H42" s="133"/>
      <c r="I42" s="133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7.25" customHeight="1">
      <c r="A43" s="84"/>
      <c r="B43" s="85"/>
      <c r="C43" s="85"/>
      <c r="D43" s="85"/>
      <c r="E43" s="86"/>
      <c r="F43" s="86"/>
      <c r="G43" s="86"/>
      <c r="H43" s="86"/>
      <c r="I43" s="86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7.25" customHeight="1">
      <c r="A44" s="84"/>
      <c r="B44" s="87"/>
      <c r="C44" s="87"/>
      <c r="D44" s="87"/>
      <c r="E44" s="87"/>
      <c r="F44" s="87"/>
      <c r="G44" s="87"/>
      <c r="H44" s="87"/>
      <c r="I44" s="87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7.25" customHeight="1">
      <c r="A45" s="88"/>
      <c r="B45" s="88"/>
      <c r="C45" s="88"/>
      <c r="D45" s="88"/>
      <c r="E45" s="88"/>
      <c r="F45" s="88"/>
      <c r="G45" s="88"/>
      <c r="H45" s="88"/>
      <c r="I45" s="88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spans="1:26" ht="17.25" customHeight="1">
      <c r="A46" s="89"/>
      <c r="B46" s="90"/>
      <c r="C46" s="90"/>
      <c r="D46" s="90"/>
      <c r="E46" s="90"/>
      <c r="F46" s="90"/>
      <c r="G46" s="90"/>
      <c r="H46" s="90"/>
      <c r="I46" s="90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ht="17.25" customHeight="1">
      <c r="A47" s="72"/>
      <c r="B47" s="73"/>
      <c r="C47" s="73"/>
      <c r="D47" s="73"/>
      <c r="E47" s="74"/>
      <c r="F47" s="74"/>
      <c r="G47" s="74"/>
      <c r="H47" s="74"/>
      <c r="I47" s="74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spans="1:26" ht="17.25" customHeight="1">
      <c r="A48" s="72"/>
      <c r="B48" s="75"/>
      <c r="C48" s="73"/>
      <c r="D48" s="73"/>
      <c r="E48" s="74"/>
      <c r="F48" s="74"/>
      <c r="G48" s="74"/>
      <c r="H48" s="74"/>
      <c r="I48" s="74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spans="1:26" ht="17.25" customHeight="1">
      <c r="A49" s="72"/>
      <c r="B49" s="75"/>
      <c r="C49" s="73"/>
      <c r="D49" s="73"/>
      <c r="E49" s="74"/>
      <c r="F49" s="74"/>
      <c r="G49" s="74"/>
      <c r="H49" s="74"/>
      <c r="I49" s="74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spans="1:26" ht="17.25" customHeight="1">
      <c r="A50" s="72"/>
      <c r="B50" s="75"/>
      <c r="C50" s="73"/>
      <c r="D50" s="73"/>
      <c r="E50" s="74"/>
      <c r="F50" s="74"/>
      <c r="G50" s="74"/>
      <c r="H50" s="74"/>
      <c r="I50" s="74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spans="1:26" ht="17.25" customHeight="1">
      <c r="A51" s="72"/>
      <c r="B51" s="75"/>
      <c r="C51" s="73"/>
      <c r="D51" s="73"/>
      <c r="E51" s="74"/>
      <c r="F51" s="74"/>
      <c r="G51" s="74"/>
      <c r="H51" s="74"/>
      <c r="I51" s="74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spans="1:26" ht="17.25" customHeight="1">
      <c r="A52" s="72"/>
      <c r="B52" s="75"/>
      <c r="C52" s="73"/>
      <c r="D52" s="73"/>
      <c r="E52" s="74"/>
      <c r="F52" s="74"/>
      <c r="G52" s="74"/>
      <c r="H52" s="74"/>
      <c r="I52" s="74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spans="1:26" ht="17.25" customHeight="1">
      <c r="A53" s="72"/>
      <c r="B53" s="76"/>
      <c r="C53" s="76"/>
      <c r="D53" s="76"/>
      <c r="E53" s="76"/>
      <c r="F53" s="76"/>
      <c r="G53" s="76"/>
      <c r="H53" s="76"/>
      <c r="I53" s="76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spans="1:26" ht="17.25" customHeight="1">
      <c r="A54" s="72"/>
      <c r="B54" s="77" t="s">
        <v>32</v>
      </c>
      <c r="C54" s="78"/>
      <c r="D54" s="72" t="str">
        <f>NOTAS!B8</f>
        <v>Ciclano</v>
      </c>
      <c r="E54" s="72"/>
      <c r="F54" s="79"/>
      <c r="G54" s="79"/>
      <c r="H54" s="77" t="s">
        <v>33</v>
      </c>
      <c r="I54" s="72" t="str">
        <f>(NOTAS!$B$4)</f>
        <v>LAP 5/3TT</v>
      </c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spans="1:26" ht="17.25" customHeight="1">
      <c r="A55" s="72"/>
      <c r="B55" s="137" t="s">
        <v>34</v>
      </c>
      <c r="C55" s="131"/>
      <c r="D55" s="74">
        <f>NOTAS!$C$5</f>
        <v>0</v>
      </c>
      <c r="E55" s="73"/>
      <c r="F55" s="79"/>
      <c r="G55" s="79"/>
      <c r="H55" s="80" t="s">
        <v>41</v>
      </c>
      <c r="I55" s="74" t="str">
        <f>(NOTAS!$B$3)</f>
        <v>Douglas</v>
      </c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spans="1:26" ht="17.25" customHeight="1">
      <c r="A56" s="72"/>
      <c r="B56" s="77" t="s">
        <v>36</v>
      </c>
      <c r="C56" s="81"/>
      <c r="D56" s="138">
        <f>NOTAS!$AT$3</f>
        <v>36</v>
      </c>
      <c r="E56" s="131"/>
      <c r="F56" s="79"/>
      <c r="G56" s="79"/>
      <c r="H56" s="80" t="s">
        <v>37</v>
      </c>
      <c r="I56" s="74">
        <f>VLOOKUP(D54,NOTAS!$B$7:$AT$26,45,0)</f>
        <v>20</v>
      </c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spans="1:26" ht="17.25" customHeight="1">
      <c r="A57" s="72"/>
      <c r="B57" s="82"/>
      <c r="C57" s="82"/>
      <c r="D57" s="82"/>
      <c r="E57" s="82"/>
      <c r="F57" s="82"/>
      <c r="G57" s="82"/>
      <c r="H57" s="82"/>
      <c r="I57" s="8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spans="1:26" ht="17.25" customHeight="1">
      <c r="A58" s="72"/>
      <c r="B58" s="139" t="s">
        <v>38</v>
      </c>
      <c r="C58" s="140"/>
      <c r="D58" s="141"/>
      <c r="E58" s="83" t="s">
        <v>39</v>
      </c>
      <c r="F58" s="139" t="s">
        <v>40</v>
      </c>
      <c r="G58" s="140"/>
      <c r="H58" s="140"/>
      <c r="I58" s="141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spans="1:26" ht="17.25" customHeight="1">
      <c r="A59" s="72"/>
      <c r="B59" s="147" t="s">
        <v>24</v>
      </c>
      <c r="C59" s="135"/>
      <c r="D59" s="135"/>
      <c r="E59" s="142">
        <f>VLOOKUP(D54,NOTAS!$B$7:$AT$26,4,0)</f>
        <v>1.1000000000000001</v>
      </c>
      <c r="F59" s="145"/>
      <c r="G59" s="135"/>
      <c r="H59" s="135"/>
      <c r="I59" s="135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spans="1:26" ht="17.25" customHeight="1">
      <c r="A60" s="72"/>
      <c r="B60" s="131"/>
      <c r="C60" s="131"/>
      <c r="D60" s="131"/>
      <c r="E60" s="143"/>
      <c r="F60" s="136"/>
      <c r="G60" s="131"/>
      <c r="H60" s="131"/>
      <c r="I60" s="131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spans="1:26" ht="17.25" customHeight="1">
      <c r="A61" s="72"/>
      <c r="B61" s="131"/>
      <c r="C61" s="131"/>
      <c r="D61" s="131"/>
      <c r="E61" s="143"/>
      <c r="F61" s="136"/>
      <c r="G61" s="131"/>
      <c r="H61" s="131"/>
      <c r="I61" s="131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spans="1:26" ht="17.25" customHeight="1">
      <c r="A62" s="72"/>
      <c r="B62" s="131"/>
      <c r="C62" s="131"/>
      <c r="D62" s="131"/>
      <c r="E62" s="143"/>
      <c r="F62" s="136"/>
      <c r="G62" s="131"/>
      <c r="H62" s="131"/>
      <c r="I62" s="131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spans="1:26" ht="17.25" customHeight="1">
      <c r="A63" s="72"/>
      <c r="B63" s="131"/>
      <c r="C63" s="131"/>
      <c r="D63" s="131"/>
      <c r="E63" s="143"/>
      <c r="F63" s="136"/>
      <c r="G63" s="131"/>
      <c r="H63" s="131"/>
      <c r="I63" s="131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spans="1:26" ht="17.25" customHeight="1">
      <c r="A64" s="72"/>
      <c r="B64" s="133"/>
      <c r="C64" s="133"/>
      <c r="D64" s="133"/>
      <c r="E64" s="144"/>
      <c r="F64" s="146"/>
      <c r="G64" s="133"/>
      <c r="H64" s="133"/>
      <c r="I64" s="133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spans="1:26" ht="17.25" customHeight="1">
      <c r="A65" s="72"/>
      <c r="B65" s="147" t="s">
        <v>20</v>
      </c>
      <c r="C65" s="135"/>
      <c r="D65" s="135"/>
      <c r="E65" s="142">
        <f>VLOOKUP(D54,NOTAS!$B$7:$AT$26,7,0)</f>
        <v>2.1</v>
      </c>
      <c r="F65" s="134"/>
      <c r="G65" s="135"/>
      <c r="H65" s="135"/>
      <c r="I65" s="135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spans="1:26" ht="17.25" customHeight="1">
      <c r="A66" s="72"/>
      <c r="B66" s="131"/>
      <c r="C66" s="131"/>
      <c r="D66" s="131"/>
      <c r="E66" s="143"/>
      <c r="F66" s="130"/>
      <c r="G66" s="131"/>
      <c r="H66" s="131"/>
      <c r="I66" s="131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spans="1:26" ht="17.25" customHeight="1">
      <c r="A67" s="72"/>
      <c r="B67" s="131"/>
      <c r="C67" s="131"/>
      <c r="D67" s="131"/>
      <c r="E67" s="143"/>
      <c r="F67" s="130"/>
      <c r="G67" s="131"/>
      <c r="H67" s="131"/>
      <c r="I67" s="131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spans="1:26" ht="17.25" customHeight="1">
      <c r="A68" s="72"/>
      <c r="B68" s="131"/>
      <c r="C68" s="131"/>
      <c r="D68" s="131"/>
      <c r="E68" s="143"/>
      <c r="F68" s="130"/>
      <c r="G68" s="131"/>
      <c r="H68" s="131"/>
      <c r="I68" s="131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spans="1:26" ht="17.25" customHeight="1">
      <c r="A69" s="72"/>
      <c r="B69" s="131"/>
      <c r="C69" s="131"/>
      <c r="D69" s="131"/>
      <c r="E69" s="143"/>
      <c r="F69" s="130"/>
      <c r="G69" s="131"/>
      <c r="H69" s="131"/>
      <c r="I69" s="131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spans="1:26" ht="17.25" customHeight="1">
      <c r="A70" s="72"/>
      <c r="B70" s="133"/>
      <c r="C70" s="133"/>
      <c r="D70" s="133"/>
      <c r="E70" s="144"/>
      <c r="F70" s="132"/>
      <c r="G70" s="133"/>
      <c r="H70" s="133"/>
      <c r="I70" s="133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spans="1:26" ht="17.25" customHeight="1">
      <c r="A71" s="72"/>
      <c r="B71" s="147" t="s">
        <v>22</v>
      </c>
      <c r="C71" s="135"/>
      <c r="D71" s="135"/>
      <c r="E71" s="142">
        <f>VLOOKUP(D54,NOTAS!$B$7:$AT$26,10,0)</f>
        <v>3.1</v>
      </c>
      <c r="F71" s="134"/>
      <c r="G71" s="135"/>
      <c r="H71" s="135"/>
      <c r="I71" s="135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spans="1:26" ht="17.25" customHeight="1">
      <c r="A72" s="72"/>
      <c r="B72" s="131"/>
      <c r="C72" s="131"/>
      <c r="D72" s="131"/>
      <c r="E72" s="143"/>
      <c r="F72" s="130"/>
      <c r="G72" s="131"/>
      <c r="H72" s="131"/>
      <c r="I72" s="131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spans="1:26" ht="17.25" customHeight="1">
      <c r="A73" s="72"/>
      <c r="B73" s="131"/>
      <c r="C73" s="131"/>
      <c r="D73" s="131"/>
      <c r="E73" s="143"/>
      <c r="F73" s="130"/>
      <c r="G73" s="131"/>
      <c r="H73" s="131"/>
      <c r="I73" s="131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spans="1:26" ht="17.25" customHeight="1">
      <c r="A74" s="72"/>
      <c r="B74" s="131"/>
      <c r="C74" s="131"/>
      <c r="D74" s="131"/>
      <c r="E74" s="143"/>
      <c r="F74" s="130"/>
      <c r="G74" s="131"/>
      <c r="H74" s="131"/>
      <c r="I74" s="131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7.25" customHeight="1">
      <c r="A75" s="72"/>
      <c r="B75" s="131"/>
      <c r="C75" s="131"/>
      <c r="D75" s="131"/>
      <c r="E75" s="143"/>
      <c r="F75" s="130"/>
      <c r="G75" s="131"/>
      <c r="H75" s="131"/>
      <c r="I75" s="131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spans="1:26" ht="17.25" customHeight="1">
      <c r="A76" s="72"/>
      <c r="B76" s="133"/>
      <c r="C76" s="133"/>
      <c r="D76" s="133"/>
      <c r="E76" s="144"/>
      <c r="F76" s="132"/>
      <c r="G76" s="133"/>
      <c r="H76" s="133"/>
      <c r="I76" s="133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spans="1:26" ht="17.25" customHeight="1">
      <c r="A77" s="72"/>
      <c r="B77" s="147" t="s">
        <v>23</v>
      </c>
      <c r="C77" s="135"/>
      <c r="D77" s="135"/>
      <c r="E77" s="142">
        <f>VLOOKUP(D54,NOTAS!$B$7:$AT$26,13,0)</f>
        <v>4.0999999999999996</v>
      </c>
      <c r="F77" s="134"/>
      <c r="G77" s="135"/>
      <c r="H77" s="135"/>
      <c r="I77" s="135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spans="1:26" ht="17.25" customHeight="1">
      <c r="A78" s="72"/>
      <c r="B78" s="131"/>
      <c r="C78" s="131"/>
      <c r="D78" s="131"/>
      <c r="E78" s="143"/>
      <c r="F78" s="130"/>
      <c r="G78" s="131"/>
      <c r="H78" s="131"/>
      <c r="I78" s="131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spans="1:26" ht="17.25" customHeight="1">
      <c r="A79" s="72"/>
      <c r="B79" s="131"/>
      <c r="C79" s="131"/>
      <c r="D79" s="131"/>
      <c r="E79" s="143"/>
      <c r="F79" s="130"/>
      <c r="G79" s="131"/>
      <c r="H79" s="131"/>
      <c r="I79" s="131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spans="1:26" ht="17.25" customHeight="1">
      <c r="A80" s="72"/>
      <c r="B80" s="131"/>
      <c r="C80" s="131"/>
      <c r="D80" s="131"/>
      <c r="E80" s="143"/>
      <c r="F80" s="130"/>
      <c r="G80" s="131"/>
      <c r="H80" s="131"/>
      <c r="I80" s="131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spans="1:26" ht="17.25" customHeight="1">
      <c r="A81" s="72"/>
      <c r="B81" s="131"/>
      <c r="C81" s="131"/>
      <c r="D81" s="131"/>
      <c r="E81" s="143"/>
      <c r="F81" s="130"/>
      <c r="G81" s="131"/>
      <c r="H81" s="131"/>
      <c r="I81" s="131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spans="1:26" ht="17.25" customHeight="1">
      <c r="A82" s="72"/>
      <c r="B82" s="133"/>
      <c r="C82" s="133"/>
      <c r="D82" s="133"/>
      <c r="E82" s="144"/>
      <c r="F82" s="132"/>
      <c r="G82" s="133"/>
      <c r="H82" s="133"/>
      <c r="I82" s="133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spans="1:26" ht="17.25" customHeight="1">
      <c r="A83" s="72"/>
      <c r="B83" s="147" t="s">
        <v>21</v>
      </c>
      <c r="C83" s="135"/>
      <c r="D83" s="135"/>
      <c r="E83" s="142">
        <f>VLOOKUP(D54,NOTAS!$B$7:$AT$26,16,0)</f>
        <v>5.0999999999999996</v>
      </c>
      <c r="F83" s="134"/>
      <c r="G83" s="135"/>
      <c r="H83" s="135"/>
      <c r="I83" s="135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spans="1:26" ht="17.25" customHeight="1">
      <c r="A84" s="72"/>
      <c r="B84" s="131"/>
      <c r="C84" s="131"/>
      <c r="D84" s="131"/>
      <c r="E84" s="143"/>
      <c r="F84" s="130"/>
      <c r="G84" s="131"/>
      <c r="H84" s="131"/>
      <c r="I84" s="131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spans="1:26" ht="17.25" customHeight="1">
      <c r="A85" s="72"/>
      <c r="B85" s="131"/>
      <c r="C85" s="131"/>
      <c r="D85" s="131"/>
      <c r="E85" s="143"/>
      <c r="F85" s="130"/>
      <c r="G85" s="131"/>
      <c r="H85" s="131"/>
      <c r="I85" s="131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spans="1:26" ht="17.25" customHeight="1">
      <c r="A86" s="72"/>
      <c r="B86" s="131"/>
      <c r="C86" s="131"/>
      <c r="D86" s="131"/>
      <c r="E86" s="143"/>
      <c r="F86" s="130"/>
      <c r="G86" s="131"/>
      <c r="H86" s="131"/>
      <c r="I86" s="131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spans="1:26" ht="17.25" customHeight="1">
      <c r="A87" s="72"/>
      <c r="B87" s="131"/>
      <c r="C87" s="131"/>
      <c r="D87" s="131"/>
      <c r="E87" s="143"/>
      <c r="F87" s="130"/>
      <c r="G87" s="131"/>
      <c r="H87" s="131"/>
      <c r="I87" s="131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spans="1:26" ht="17.25" customHeight="1">
      <c r="A88" s="72"/>
      <c r="B88" s="133"/>
      <c r="C88" s="133"/>
      <c r="D88" s="133"/>
      <c r="E88" s="144"/>
      <c r="F88" s="132"/>
      <c r="G88" s="133"/>
      <c r="H88" s="133"/>
      <c r="I88" s="133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spans="1:26" ht="17.25" customHeight="1">
      <c r="A89" s="72"/>
      <c r="B89" s="85"/>
      <c r="C89" s="85"/>
      <c r="D89" s="85"/>
      <c r="E89" s="86"/>
      <c r="F89" s="86"/>
      <c r="G89" s="86"/>
      <c r="H89" s="86"/>
      <c r="I89" s="86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spans="1:26" ht="17.25" customHeight="1">
      <c r="A90" s="72"/>
      <c r="B90" s="88"/>
      <c r="C90" s="88"/>
      <c r="D90" s="88"/>
      <c r="E90" s="88"/>
      <c r="F90" s="88"/>
      <c r="G90" s="88"/>
      <c r="H90" s="88"/>
      <c r="I90" s="88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spans="1:26" ht="17.25" customHeight="1">
      <c r="A91" s="72"/>
      <c r="B91" s="90"/>
      <c r="C91" s="90"/>
      <c r="D91" s="90"/>
      <c r="E91" s="90"/>
      <c r="F91" s="90"/>
      <c r="G91" s="90"/>
      <c r="H91" s="90"/>
      <c r="I91" s="90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7.25" customHeight="1">
      <c r="A92" s="72"/>
      <c r="B92" s="73"/>
      <c r="C92" s="73"/>
      <c r="D92" s="73"/>
      <c r="E92" s="74"/>
      <c r="F92" s="74"/>
      <c r="G92" s="74"/>
      <c r="H92" s="74"/>
      <c r="I92" s="74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26" ht="17.25" customHeight="1">
      <c r="A93" s="72"/>
      <c r="B93" s="75"/>
      <c r="C93" s="73"/>
      <c r="D93" s="73"/>
      <c r="E93" s="74"/>
      <c r="F93" s="74"/>
      <c r="G93" s="74"/>
      <c r="H93" s="74"/>
      <c r="I93" s="74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spans="1:26" ht="17.25" customHeight="1">
      <c r="A94" s="72"/>
      <c r="B94" s="75"/>
      <c r="C94" s="73"/>
      <c r="D94" s="73"/>
      <c r="E94" s="74"/>
      <c r="F94" s="74"/>
      <c r="G94" s="74"/>
      <c r="H94" s="74"/>
      <c r="I94" s="74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spans="1:26" ht="17.25" customHeight="1">
      <c r="A95" s="72"/>
      <c r="B95" s="75"/>
      <c r="C95" s="73"/>
      <c r="D95" s="73"/>
      <c r="E95" s="74"/>
      <c r="F95" s="74"/>
      <c r="G95" s="74"/>
      <c r="H95" s="74"/>
      <c r="I95" s="74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spans="1:26" ht="17.25" customHeight="1">
      <c r="A96" s="72"/>
      <c r="B96" s="75"/>
      <c r="C96" s="73"/>
      <c r="D96" s="73"/>
      <c r="E96" s="74"/>
      <c r="F96" s="74"/>
      <c r="G96" s="74"/>
      <c r="H96" s="74"/>
      <c r="I96" s="74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spans="1:26" ht="17.25" customHeight="1">
      <c r="A97" s="72"/>
      <c r="B97" s="75"/>
      <c r="C97" s="73"/>
      <c r="D97" s="73"/>
      <c r="E97" s="74"/>
      <c r="F97" s="74"/>
      <c r="G97" s="74"/>
      <c r="H97" s="74"/>
      <c r="I97" s="74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spans="1:26" ht="17.25" customHeight="1">
      <c r="A98" s="72"/>
      <c r="B98" s="76"/>
      <c r="C98" s="76"/>
      <c r="D98" s="76"/>
      <c r="E98" s="76"/>
      <c r="F98" s="76"/>
      <c r="G98" s="76"/>
      <c r="H98" s="76"/>
      <c r="I98" s="76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spans="1:26" ht="17.25" customHeight="1">
      <c r="A99" s="72"/>
      <c r="B99" s="77" t="s">
        <v>32</v>
      </c>
      <c r="C99" s="78"/>
      <c r="D99" s="72" t="str">
        <f>NOTAS!B9</f>
        <v>Beltrano</v>
      </c>
      <c r="E99" s="72"/>
      <c r="F99" s="79"/>
      <c r="G99" s="79"/>
      <c r="H99" s="77" t="s">
        <v>33</v>
      </c>
      <c r="I99" s="72" t="str">
        <f>(NOTAS!$B$4)</f>
        <v>LAP 5/3TT</v>
      </c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spans="1:26" ht="17.25" customHeight="1">
      <c r="A100" s="72"/>
      <c r="B100" s="137" t="s">
        <v>34</v>
      </c>
      <c r="C100" s="131"/>
      <c r="D100" s="74">
        <f>NOTAS!$C$5</f>
        <v>0</v>
      </c>
      <c r="E100" s="73"/>
      <c r="F100" s="79"/>
      <c r="G100" s="79"/>
      <c r="H100" s="80" t="s">
        <v>42</v>
      </c>
      <c r="I100" s="74" t="str">
        <f>(NOTAS!$B$3)</f>
        <v>Douglas</v>
      </c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spans="1:26" ht="17.25" customHeight="1">
      <c r="A101" s="72"/>
      <c r="B101" s="77" t="s">
        <v>36</v>
      </c>
      <c r="C101" s="81"/>
      <c r="D101" s="138">
        <f>NOTAS!$AT$3</f>
        <v>36</v>
      </c>
      <c r="E101" s="131"/>
      <c r="F101" s="79"/>
      <c r="G101" s="79"/>
      <c r="H101" s="80" t="s">
        <v>37</v>
      </c>
      <c r="I101" s="74">
        <f>VLOOKUP(D99,NOTAS!$B$7:$AT$26,45,0)</f>
        <v>30</v>
      </c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spans="1:26" ht="17.25" customHeight="1">
      <c r="A102" s="72"/>
      <c r="B102" s="82"/>
      <c r="C102" s="82"/>
      <c r="D102" s="82"/>
      <c r="E102" s="82"/>
      <c r="F102" s="82"/>
      <c r="G102" s="82"/>
      <c r="H102" s="82"/>
      <c r="I102" s="8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spans="1:26" ht="17.25" customHeight="1">
      <c r="A103" s="72"/>
      <c r="B103" s="139" t="s">
        <v>38</v>
      </c>
      <c r="C103" s="140"/>
      <c r="D103" s="141"/>
      <c r="E103" s="83" t="s">
        <v>39</v>
      </c>
      <c r="F103" s="139" t="s">
        <v>40</v>
      </c>
      <c r="G103" s="140"/>
      <c r="H103" s="140"/>
      <c r="I103" s="141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spans="1:26" ht="17.25" customHeight="1">
      <c r="A104" s="72"/>
      <c r="B104" s="147" t="s">
        <v>24</v>
      </c>
      <c r="C104" s="135"/>
      <c r="D104" s="135"/>
      <c r="E104" s="142">
        <f>VLOOKUP(D99,NOTAS!$B$7:$AT$26,4,0)</f>
        <v>1.2</v>
      </c>
      <c r="F104" s="145"/>
      <c r="G104" s="135"/>
      <c r="H104" s="135"/>
      <c r="I104" s="135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7.25" customHeight="1">
      <c r="A105" s="72"/>
      <c r="B105" s="131"/>
      <c r="C105" s="131"/>
      <c r="D105" s="131"/>
      <c r="E105" s="143"/>
      <c r="F105" s="136"/>
      <c r="G105" s="131"/>
      <c r="H105" s="131"/>
      <c r="I105" s="131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spans="1:26" ht="17.25" customHeight="1">
      <c r="A106" s="72"/>
      <c r="B106" s="131"/>
      <c r="C106" s="131"/>
      <c r="D106" s="131"/>
      <c r="E106" s="143"/>
      <c r="F106" s="136"/>
      <c r="G106" s="131"/>
      <c r="H106" s="131"/>
      <c r="I106" s="131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spans="1:26" ht="17.25" customHeight="1">
      <c r="A107" s="72"/>
      <c r="B107" s="131"/>
      <c r="C107" s="131"/>
      <c r="D107" s="131"/>
      <c r="E107" s="143"/>
      <c r="F107" s="136"/>
      <c r="G107" s="131"/>
      <c r="H107" s="131"/>
      <c r="I107" s="131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spans="1:26" ht="17.25" customHeight="1">
      <c r="A108" s="72"/>
      <c r="B108" s="131"/>
      <c r="C108" s="131"/>
      <c r="D108" s="131"/>
      <c r="E108" s="143"/>
      <c r="F108" s="136"/>
      <c r="G108" s="131"/>
      <c r="H108" s="131"/>
      <c r="I108" s="131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spans="1:26" ht="17.25" customHeight="1">
      <c r="A109" s="72"/>
      <c r="B109" s="133"/>
      <c r="C109" s="133"/>
      <c r="D109" s="133"/>
      <c r="E109" s="144"/>
      <c r="F109" s="146"/>
      <c r="G109" s="133"/>
      <c r="H109" s="133"/>
      <c r="I109" s="133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spans="1:26" ht="17.25" customHeight="1">
      <c r="A110" s="72"/>
      <c r="B110" s="147" t="s">
        <v>20</v>
      </c>
      <c r="C110" s="135"/>
      <c r="D110" s="135"/>
      <c r="E110" s="142">
        <f>VLOOKUP(D99,NOTAS!$B$7:$AT$26,7,0)</f>
        <v>2.2000000000000002</v>
      </c>
      <c r="F110" s="134"/>
      <c r="G110" s="135"/>
      <c r="H110" s="135"/>
      <c r="I110" s="135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spans="1:26" ht="17.25" customHeight="1">
      <c r="A111" s="72"/>
      <c r="B111" s="131"/>
      <c r="C111" s="131"/>
      <c r="D111" s="131"/>
      <c r="E111" s="143"/>
      <c r="F111" s="130"/>
      <c r="G111" s="131"/>
      <c r="H111" s="131"/>
      <c r="I111" s="131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spans="1:26" ht="17.25" customHeight="1">
      <c r="A112" s="72"/>
      <c r="B112" s="131"/>
      <c r="C112" s="131"/>
      <c r="D112" s="131"/>
      <c r="E112" s="143"/>
      <c r="F112" s="130"/>
      <c r="G112" s="131"/>
      <c r="H112" s="131"/>
      <c r="I112" s="131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spans="1:26" ht="17.25" customHeight="1">
      <c r="A113" s="72"/>
      <c r="B113" s="131"/>
      <c r="C113" s="131"/>
      <c r="D113" s="131"/>
      <c r="E113" s="143"/>
      <c r="F113" s="130"/>
      <c r="G113" s="131"/>
      <c r="H113" s="131"/>
      <c r="I113" s="131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spans="1:26" ht="17.25" customHeight="1">
      <c r="A114" s="72"/>
      <c r="B114" s="131"/>
      <c r="C114" s="131"/>
      <c r="D114" s="131"/>
      <c r="E114" s="143"/>
      <c r="F114" s="130"/>
      <c r="G114" s="131"/>
      <c r="H114" s="131"/>
      <c r="I114" s="131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spans="1:26" ht="17.25" customHeight="1">
      <c r="A115" s="72"/>
      <c r="B115" s="133"/>
      <c r="C115" s="133"/>
      <c r="D115" s="133"/>
      <c r="E115" s="144"/>
      <c r="F115" s="132"/>
      <c r="G115" s="133"/>
      <c r="H115" s="133"/>
      <c r="I115" s="133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spans="1:26" ht="17.25" customHeight="1">
      <c r="A116" s="72"/>
      <c r="B116" s="147" t="s">
        <v>22</v>
      </c>
      <c r="C116" s="135"/>
      <c r="D116" s="135"/>
      <c r="E116" s="142">
        <f>VLOOKUP(D99,NOTAS!$B$7:$AT$26,10,0)</f>
        <v>3.2</v>
      </c>
      <c r="F116" s="134"/>
      <c r="G116" s="135"/>
      <c r="H116" s="135"/>
      <c r="I116" s="135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spans="1:26" ht="17.25" customHeight="1">
      <c r="A117" s="72"/>
      <c r="B117" s="131"/>
      <c r="C117" s="131"/>
      <c r="D117" s="131"/>
      <c r="E117" s="143"/>
      <c r="F117" s="130"/>
      <c r="G117" s="131"/>
      <c r="H117" s="131"/>
      <c r="I117" s="131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7.25" customHeight="1">
      <c r="A118" s="72"/>
      <c r="B118" s="131"/>
      <c r="C118" s="131"/>
      <c r="D118" s="131"/>
      <c r="E118" s="143"/>
      <c r="F118" s="130"/>
      <c r="G118" s="131"/>
      <c r="H118" s="131"/>
      <c r="I118" s="131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spans="1:26" ht="17.25" customHeight="1">
      <c r="A119" s="72"/>
      <c r="B119" s="131"/>
      <c r="C119" s="131"/>
      <c r="D119" s="131"/>
      <c r="E119" s="143"/>
      <c r="F119" s="130"/>
      <c r="G119" s="131"/>
      <c r="H119" s="131"/>
      <c r="I119" s="131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spans="1:26" ht="17.25" customHeight="1">
      <c r="A120" s="72"/>
      <c r="B120" s="131"/>
      <c r="C120" s="131"/>
      <c r="D120" s="131"/>
      <c r="E120" s="143"/>
      <c r="F120" s="130"/>
      <c r="G120" s="131"/>
      <c r="H120" s="131"/>
      <c r="I120" s="131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spans="1:26" ht="17.25" customHeight="1">
      <c r="A121" s="72"/>
      <c r="B121" s="133"/>
      <c r="C121" s="133"/>
      <c r="D121" s="133"/>
      <c r="E121" s="144"/>
      <c r="F121" s="132"/>
      <c r="G121" s="133"/>
      <c r="H121" s="133"/>
      <c r="I121" s="133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spans="1:26" ht="17.25" customHeight="1">
      <c r="A122" s="72"/>
      <c r="B122" s="147" t="s">
        <v>23</v>
      </c>
      <c r="C122" s="135"/>
      <c r="D122" s="135"/>
      <c r="E122" s="142">
        <f>VLOOKUP(D99,NOTAS!$B$7:$AT$26,13,0)</f>
        <v>4.2</v>
      </c>
      <c r="F122" s="134"/>
      <c r="G122" s="135"/>
      <c r="H122" s="135"/>
      <c r="I122" s="135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spans="1:26" ht="17.25" customHeight="1">
      <c r="A123" s="72"/>
      <c r="B123" s="131"/>
      <c r="C123" s="131"/>
      <c r="D123" s="131"/>
      <c r="E123" s="143"/>
      <c r="F123" s="130"/>
      <c r="G123" s="131"/>
      <c r="H123" s="131"/>
      <c r="I123" s="131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spans="1:26" ht="17.25" customHeight="1">
      <c r="A124" s="72"/>
      <c r="B124" s="131"/>
      <c r="C124" s="131"/>
      <c r="D124" s="131"/>
      <c r="E124" s="143"/>
      <c r="F124" s="130"/>
      <c r="G124" s="131"/>
      <c r="H124" s="131"/>
      <c r="I124" s="131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spans="1:26" ht="17.25" customHeight="1">
      <c r="A125" s="72"/>
      <c r="B125" s="131"/>
      <c r="C125" s="131"/>
      <c r="D125" s="131"/>
      <c r="E125" s="143"/>
      <c r="F125" s="130"/>
      <c r="G125" s="131"/>
      <c r="H125" s="131"/>
      <c r="I125" s="131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spans="1:26" ht="17.25" customHeight="1">
      <c r="A126" s="72"/>
      <c r="B126" s="131"/>
      <c r="C126" s="131"/>
      <c r="D126" s="131"/>
      <c r="E126" s="143"/>
      <c r="F126" s="130"/>
      <c r="G126" s="131"/>
      <c r="H126" s="131"/>
      <c r="I126" s="131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spans="1:26" ht="17.25" customHeight="1">
      <c r="A127" s="72"/>
      <c r="B127" s="133"/>
      <c r="C127" s="133"/>
      <c r="D127" s="133"/>
      <c r="E127" s="144"/>
      <c r="F127" s="132"/>
      <c r="G127" s="133"/>
      <c r="H127" s="133"/>
      <c r="I127" s="133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spans="1:26" ht="17.25" customHeight="1">
      <c r="A128" s="72"/>
      <c r="B128" s="147" t="s">
        <v>21</v>
      </c>
      <c r="C128" s="135"/>
      <c r="D128" s="135"/>
      <c r="E128" s="142">
        <f>VLOOKUP(D99,NOTAS!$B$7:$AT$26,16,0)</f>
        <v>5.2</v>
      </c>
      <c r="F128" s="134"/>
      <c r="G128" s="135"/>
      <c r="H128" s="135"/>
      <c r="I128" s="135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spans="1:26" ht="17.25" customHeight="1">
      <c r="A129" s="72"/>
      <c r="B129" s="131"/>
      <c r="C129" s="131"/>
      <c r="D129" s="131"/>
      <c r="E129" s="143"/>
      <c r="F129" s="130"/>
      <c r="G129" s="131"/>
      <c r="H129" s="131"/>
      <c r="I129" s="131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spans="1:26" ht="17.25" customHeight="1">
      <c r="A130" s="72"/>
      <c r="B130" s="131"/>
      <c r="C130" s="131"/>
      <c r="D130" s="131"/>
      <c r="E130" s="143"/>
      <c r="F130" s="130"/>
      <c r="G130" s="131"/>
      <c r="H130" s="131"/>
      <c r="I130" s="131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7.25" customHeight="1">
      <c r="A131" s="72"/>
      <c r="B131" s="131"/>
      <c r="C131" s="131"/>
      <c r="D131" s="131"/>
      <c r="E131" s="143"/>
      <c r="F131" s="130"/>
      <c r="G131" s="131"/>
      <c r="H131" s="131"/>
      <c r="I131" s="131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spans="1:26" ht="17.25" customHeight="1">
      <c r="A132" s="72"/>
      <c r="B132" s="131"/>
      <c r="C132" s="131"/>
      <c r="D132" s="131"/>
      <c r="E132" s="143"/>
      <c r="F132" s="130"/>
      <c r="G132" s="131"/>
      <c r="H132" s="131"/>
      <c r="I132" s="131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spans="1:26" ht="17.25" customHeight="1">
      <c r="A133" s="72"/>
      <c r="B133" s="133"/>
      <c r="C133" s="133"/>
      <c r="D133" s="133"/>
      <c r="E133" s="144"/>
      <c r="F133" s="132"/>
      <c r="G133" s="133"/>
      <c r="H133" s="133"/>
      <c r="I133" s="133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spans="1:26" ht="17.25" customHeight="1">
      <c r="A134" s="72"/>
      <c r="B134" s="85"/>
      <c r="C134" s="85"/>
      <c r="D134" s="85"/>
      <c r="E134" s="86"/>
      <c r="F134" s="86"/>
      <c r="G134" s="86"/>
      <c r="H134" s="86"/>
      <c r="I134" s="86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spans="1:26" ht="17.25" customHeight="1">
      <c r="A135" s="72"/>
      <c r="B135" s="88"/>
      <c r="C135" s="88"/>
      <c r="D135" s="88"/>
      <c r="E135" s="88"/>
      <c r="F135" s="88"/>
      <c r="G135" s="88"/>
      <c r="H135" s="88"/>
      <c r="I135" s="88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spans="1:26" ht="17.25" customHeight="1">
      <c r="A136" s="72"/>
      <c r="B136" s="90"/>
      <c r="C136" s="90"/>
      <c r="D136" s="90"/>
      <c r="E136" s="90"/>
      <c r="F136" s="90"/>
      <c r="G136" s="90"/>
      <c r="H136" s="90"/>
      <c r="I136" s="90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spans="1:26" ht="17.25" customHeight="1">
      <c r="A137" s="72"/>
      <c r="B137" s="73"/>
      <c r="C137" s="73"/>
      <c r="D137" s="73"/>
      <c r="E137" s="74"/>
      <c r="F137" s="74"/>
      <c r="G137" s="74"/>
      <c r="H137" s="74"/>
      <c r="I137" s="74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spans="1:26" ht="17.25" customHeight="1">
      <c r="A138" s="72"/>
      <c r="B138" s="75"/>
      <c r="C138" s="73"/>
      <c r="D138" s="73"/>
      <c r="E138" s="74"/>
      <c r="F138" s="74"/>
      <c r="G138" s="74"/>
      <c r="H138" s="74"/>
      <c r="I138" s="74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spans="1:26" ht="17.25" customHeight="1">
      <c r="A139" s="72"/>
      <c r="B139" s="75"/>
      <c r="C139" s="73"/>
      <c r="D139" s="73"/>
      <c r="E139" s="74"/>
      <c r="F139" s="74"/>
      <c r="G139" s="74"/>
      <c r="H139" s="74"/>
      <c r="I139" s="74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spans="1:26" ht="17.25" customHeight="1">
      <c r="A140" s="72"/>
      <c r="B140" s="75"/>
      <c r="C140" s="73"/>
      <c r="D140" s="73"/>
      <c r="E140" s="74"/>
      <c r="F140" s="74"/>
      <c r="G140" s="74"/>
      <c r="H140" s="74"/>
      <c r="I140" s="74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spans="1:26" ht="17.25" customHeight="1">
      <c r="A141" s="72"/>
      <c r="B141" s="75"/>
      <c r="C141" s="73"/>
      <c r="D141" s="73"/>
      <c r="E141" s="74"/>
      <c r="F141" s="74"/>
      <c r="G141" s="74"/>
      <c r="H141" s="74"/>
      <c r="I141" s="74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spans="1:26" ht="17.25" customHeight="1">
      <c r="A142" s="72"/>
      <c r="B142" s="75"/>
      <c r="C142" s="73"/>
      <c r="D142" s="73"/>
      <c r="E142" s="74"/>
      <c r="F142" s="74"/>
      <c r="G142" s="74"/>
      <c r="H142" s="74"/>
      <c r="I142" s="74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spans="1:26" ht="17.25" customHeight="1">
      <c r="A143" s="72"/>
      <c r="B143" s="76"/>
      <c r="C143" s="76"/>
      <c r="D143" s="76"/>
      <c r="E143" s="76"/>
      <c r="F143" s="76"/>
      <c r="G143" s="76"/>
      <c r="H143" s="76"/>
      <c r="I143" s="76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spans="1:26" ht="17.25" customHeight="1">
      <c r="A144" s="72"/>
      <c r="B144" s="77" t="s">
        <v>32</v>
      </c>
      <c r="C144" s="78"/>
      <c r="D144" s="72">
        <f>NOTAS!B10</f>
        <v>0</v>
      </c>
      <c r="E144" s="72"/>
      <c r="F144" s="79"/>
      <c r="G144" s="79"/>
      <c r="H144" s="77" t="s">
        <v>33</v>
      </c>
      <c r="I144" s="72" t="str">
        <f>(NOTAS!$B$4)</f>
        <v>LAP 5/3TT</v>
      </c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spans="1:26" ht="17.25" customHeight="1">
      <c r="A145" s="72"/>
      <c r="B145" s="137" t="s">
        <v>34</v>
      </c>
      <c r="C145" s="131"/>
      <c r="D145" s="74">
        <f>NOTAS!$C$5</f>
        <v>0</v>
      </c>
      <c r="E145" s="73"/>
      <c r="F145" s="79"/>
      <c r="G145" s="79"/>
      <c r="H145" s="80" t="s">
        <v>43</v>
      </c>
      <c r="I145" s="74" t="str">
        <f>(NOTAS!$B$3)</f>
        <v>Douglas</v>
      </c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spans="1:26" ht="17.25" customHeight="1">
      <c r="A146" s="72"/>
      <c r="B146" s="77" t="s">
        <v>36</v>
      </c>
      <c r="C146" s="81"/>
      <c r="D146" s="138">
        <f>NOTAS!$AT$3</f>
        <v>36</v>
      </c>
      <c r="E146" s="131"/>
      <c r="F146" s="79"/>
      <c r="G146" s="79"/>
      <c r="H146" s="80" t="s">
        <v>37</v>
      </c>
      <c r="I146" s="74" t="e">
        <f>VLOOKUP(D144,NOTAS!$B$7:$AT$26,45,0)</f>
        <v>#N/A</v>
      </c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spans="1:26" ht="17.25" customHeight="1">
      <c r="A147" s="72"/>
      <c r="B147" s="82"/>
      <c r="C147" s="82"/>
      <c r="D147" s="82"/>
      <c r="E147" s="82"/>
      <c r="F147" s="82"/>
      <c r="G147" s="82"/>
      <c r="H147" s="82"/>
      <c r="I147" s="8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spans="1:26" ht="17.25" customHeight="1">
      <c r="A148" s="72"/>
      <c r="B148" s="139" t="s">
        <v>38</v>
      </c>
      <c r="C148" s="140"/>
      <c r="D148" s="141"/>
      <c r="E148" s="83" t="s">
        <v>39</v>
      </c>
      <c r="F148" s="139" t="s">
        <v>40</v>
      </c>
      <c r="G148" s="140"/>
      <c r="H148" s="140"/>
      <c r="I148" s="141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spans="1:26" ht="17.25" customHeight="1">
      <c r="A149" s="72"/>
      <c r="B149" s="147" t="s">
        <v>24</v>
      </c>
      <c r="C149" s="135"/>
      <c r="D149" s="135"/>
      <c r="E149" s="142" t="e">
        <f>VLOOKUP(D144,NOTAS!$B$7:$AT$26,4,0)</f>
        <v>#N/A</v>
      </c>
      <c r="F149" s="145"/>
      <c r="G149" s="135"/>
      <c r="H149" s="135"/>
      <c r="I149" s="135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spans="1:26" ht="17.25" customHeight="1">
      <c r="A150" s="72"/>
      <c r="B150" s="131"/>
      <c r="C150" s="131"/>
      <c r="D150" s="131"/>
      <c r="E150" s="143"/>
      <c r="F150" s="136"/>
      <c r="G150" s="131"/>
      <c r="H150" s="131"/>
      <c r="I150" s="131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spans="1:26" ht="17.25" customHeight="1">
      <c r="A151" s="72"/>
      <c r="B151" s="131"/>
      <c r="C151" s="131"/>
      <c r="D151" s="131"/>
      <c r="E151" s="143"/>
      <c r="F151" s="136"/>
      <c r="G151" s="131"/>
      <c r="H151" s="131"/>
      <c r="I151" s="131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spans="1:26" ht="17.25" customHeight="1">
      <c r="A152" s="72"/>
      <c r="B152" s="131"/>
      <c r="C152" s="131"/>
      <c r="D152" s="131"/>
      <c r="E152" s="143"/>
      <c r="F152" s="136"/>
      <c r="G152" s="131"/>
      <c r="H152" s="131"/>
      <c r="I152" s="131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spans="1:26" ht="17.25" customHeight="1">
      <c r="A153" s="72"/>
      <c r="B153" s="131"/>
      <c r="C153" s="131"/>
      <c r="D153" s="131"/>
      <c r="E153" s="143"/>
      <c r="F153" s="136"/>
      <c r="G153" s="131"/>
      <c r="H153" s="131"/>
      <c r="I153" s="131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spans="1:26" ht="17.25" customHeight="1">
      <c r="A154" s="72"/>
      <c r="B154" s="133"/>
      <c r="C154" s="133"/>
      <c r="D154" s="133"/>
      <c r="E154" s="144"/>
      <c r="F154" s="146"/>
      <c r="G154" s="133"/>
      <c r="H154" s="133"/>
      <c r="I154" s="133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spans="1:26" ht="17.25" customHeight="1">
      <c r="A155" s="72"/>
      <c r="B155" s="147" t="s">
        <v>20</v>
      </c>
      <c r="C155" s="135"/>
      <c r="D155" s="135"/>
      <c r="E155" s="142" t="e">
        <f>VLOOKUP(D144,NOTAS!$B$7:$AT$26,7,0)</f>
        <v>#N/A</v>
      </c>
      <c r="F155" s="134"/>
      <c r="G155" s="135"/>
      <c r="H155" s="135"/>
      <c r="I155" s="135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spans="1:26" ht="17.25" customHeight="1">
      <c r="A156" s="72"/>
      <c r="B156" s="131"/>
      <c r="C156" s="131"/>
      <c r="D156" s="131"/>
      <c r="E156" s="143"/>
      <c r="F156" s="130"/>
      <c r="G156" s="131"/>
      <c r="H156" s="131"/>
      <c r="I156" s="131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spans="1:26" ht="17.25" customHeight="1">
      <c r="A157" s="72"/>
      <c r="B157" s="131"/>
      <c r="C157" s="131"/>
      <c r="D157" s="131"/>
      <c r="E157" s="143"/>
      <c r="F157" s="130"/>
      <c r="G157" s="131"/>
      <c r="H157" s="131"/>
      <c r="I157" s="131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spans="1:26" ht="17.25" customHeight="1">
      <c r="A158" s="72"/>
      <c r="B158" s="131"/>
      <c r="C158" s="131"/>
      <c r="D158" s="131"/>
      <c r="E158" s="143"/>
      <c r="F158" s="130"/>
      <c r="G158" s="131"/>
      <c r="H158" s="131"/>
      <c r="I158" s="131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spans="1:26" ht="17.25" customHeight="1">
      <c r="A159" s="72"/>
      <c r="B159" s="131"/>
      <c r="C159" s="131"/>
      <c r="D159" s="131"/>
      <c r="E159" s="143"/>
      <c r="F159" s="130"/>
      <c r="G159" s="131"/>
      <c r="H159" s="131"/>
      <c r="I159" s="131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spans="1:26" ht="17.25" customHeight="1">
      <c r="A160" s="72"/>
      <c r="B160" s="133"/>
      <c r="C160" s="133"/>
      <c r="D160" s="133"/>
      <c r="E160" s="144"/>
      <c r="F160" s="132"/>
      <c r="G160" s="133"/>
      <c r="H160" s="133"/>
      <c r="I160" s="133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spans="1:26" ht="17.25" customHeight="1">
      <c r="A161" s="72"/>
      <c r="B161" s="147" t="s">
        <v>22</v>
      </c>
      <c r="C161" s="135"/>
      <c r="D161" s="135"/>
      <c r="E161" s="142" t="e">
        <f>VLOOKUP(D144,NOTAS!$B$7:$AT$26,10,0)</f>
        <v>#N/A</v>
      </c>
      <c r="F161" s="134"/>
      <c r="G161" s="135"/>
      <c r="H161" s="135"/>
      <c r="I161" s="135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spans="1:26" ht="17.25" customHeight="1">
      <c r="A162" s="72"/>
      <c r="B162" s="131"/>
      <c r="C162" s="131"/>
      <c r="D162" s="131"/>
      <c r="E162" s="143"/>
      <c r="F162" s="130"/>
      <c r="G162" s="131"/>
      <c r="H162" s="131"/>
      <c r="I162" s="131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spans="1:26" ht="17.25" customHeight="1">
      <c r="A163" s="72"/>
      <c r="B163" s="131"/>
      <c r="C163" s="131"/>
      <c r="D163" s="131"/>
      <c r="E163" s="143"/>
      <c r="F163" s="130"/>
      <c r="G163" s="131"/>
      <c r="H163" s="131"/>
      <c r="I163" s="131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spans="1:26" ht="17.25" customHeight="1">
      <c r="A164" s="72"/>
      <c r="B164" s="131"/>
      <c r="C164" s="131"/>
      <c r="D164" s="131"/>
      <c r="E164" s="143"/>
      <c r="F164" s="130"/>
      <c r="G164" s="131"/>
      <c r="H164" s="131"/>
      <c r="I164" s="131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spans="1:26" ht="17.25" customHeight="1">
      <c r="A165" s="72"/>
      <c r="B165" s="131"/>
      <c r="C165" s="131"/>
      <c r="D165" s="131"/>
      <c r="E165" s="143"/>
      <c r="F165" s="130"/>
      <c r="G165" s="131"/>
      <c r="H165" s="131"/>
      <c r="I165" s="131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spans="1:26" ht="17.25" customHeight="1">
      <c r="A166" s="72"/>
      <c r="B166" s="133"/>
      <c r="C166" s="133"/>
      <c r="D166" s="133"/>
      <c r="E166" s="144"/>
      <c r="F166" s="132"/>
      <c r="G166" s="133"/>
      <c r="H166" s="133"/>
      <c r="I166" s="133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spans="1:26" ht="17.25" customHeight="1">
      <c r="A167" s="72"/>
      <c r="B167" s="147" t="s">
        <v>23</v>
      </c>
      <c r="C167" s="135"/>
      <c r="D167" s="135"/>
      <c r="E167" s="142" t="e">
        <f>VLOOKUP(D144,NOTAS!$B$7:$AT$26,13,0)</f>
        <v>#N/A</v>
      </c>
      <c r="F167" s="134"/>
      <c r="G167" s="135"/>
      <c r="H167" s="135"/>
      <c r="I167" s="135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spans="1:26" ht="17.25" customHeight="1">
      <c r="A168" s="72"/>
      <c r="B168" s="131"/>
      <c r="C168" s="131"/>
      <c r="D168" s="131"/>
      <c r="E168" s="143"/>
      <c r="F168" s="130"/>
      <c r="G168" s="131"/>
      <c r="H168" s="131"/>
      <c r="I168" s="131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spans="1:26" ht="17.25" customHeight="1">
      <c r="A169" s="72"/>
      <c r="B169" s="131"/>
      <c r="C169" s="131"/>
      <c r="D169" s="131"/>
      <c r="E169" s="143"/>
      <c r="F169" s="130"/>
      <c r="G169" s="131"/>
      <c r="H169" s="131"/>
      <c r="I169" s="131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spans="1:26" ht="17.25" customHeight="1">
      <c r="A170" s="72"/>
      <c r="B170" s="131"/>
      <c r="C170" s="131"/>
      <c r="D170" s="131"/>
      <c r="E170" s="143"/>
      <c r="F170" s="130"/>
      <c r="G170" s="131"/>
      <c r="H170" s="131"/>
      <c r="I170" s="131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spans="1:26" ht="17.25" customHeight="1">
      <c r="A171" s="72"/>
      <c r="B171" s="131"/>
      <c r="C171" s="131"/>
      <c r="D171" s="131"/>
      <c r="E171" s="143"/>
      <c r="F171" s="130"/>
      <c r="G171" s="131"/>
      <c r="H171" s="131"/>
      <c r="I171" s="131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spans="1:26" ht="17.25" customHeight="1">
      <c r="A172" s="72"/>
      <c r="B172" s="133"/>
      <c r="C172" s="133"/>
      <c r="D172" s="133"/>
      <c r="E172" s="144"/>
      <c r="F172" s="132"/>
      <c r="G172" s="133"/>
      <c r="H172" s="133"/>
      <c r="I172" s="133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spans="1:26" ht="17.25" customHeight="1">
      <c r="A173" s="72"/>
      <c r="B173" s="147" t="s">
        <v>21</v>
      </c>
      <c r="C173" s="135"/>
      <c r="D173" s="135"/>
      <c r="E173" s="142" t="e">
        <f>VLOOKUP(D144,NOTAS!$B$7:$AT$26,16,0)</f>
        <v>#N/A</v>
      </c>
      <c r="F173" s="134"/>
      <c r="G173" s="135"/>
      <c r="H173" s="135"/>
      <c r="I173" s="135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spans="1:26" ht="17.25" customHeight="1">
      <c r="A174" s="72"/>
      <c r="B174" s="131"/>
      <c r="C174" s="131"/>
      <c r="D174" s="131"/>
      <c r="E174" s="143"/>
      <c r="F174" s="130"/>
      <c r="G174" s="131"/>
      <c r="H174" s="131"/>
      <c r="I174" s="131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spans="1:26" ht="17.25" customHeight="1">
      <c r="A175" s="72"/>
      <c r="B175" s="131"/>
      <c r="C175" s="131"/>
      <c r="D175" s="131"/>
      <c r="E175" s="143"/>
      <c r="F175" s="130"/>
      <c r="G175" s="131"/>
      <c r="H175" s="131"/>
      <c r="I175" s="131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spans="1:26" ht="17.25" customHeight="1">
      <c r="A176" s="72"/>
      <c r="B176" s="131"/>
      <c r="C176" s="131"/>
      <c r="D176" s="131"/>
      <c r="E176" s="143"/>
      <c r="F176" s="130"/>
      <c r="G176" s="131"/>
      <c r="H176" s="131"/>
      <c r="I176" s="131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spans="1:26" ht="17.25" customHeight="1">
      <c r="A177" s="72"/>
      <c r="B177" s="131"/>
      <c r="C177" s="131"/>
      <c r="D177" s="131"/>
      <c r="E177" s="143"/>
      <c r="F177" s="130"/>
      <c r="G177" s="131"/>
      <c r="H177" s="131"/>
      <c r="I177" s="131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spans="1:26" ht="17.25" customHeight="1">
      <c r="A178" s="72"/>
      <c r="B178" s="133"/>
      <c r="C178" s="133"/>
      <c r="D178" s="133"/>
      <c r="E178" s="144"/>
      <c r="F178" s="132"/>
      <c r="G178" s="133"/>
      <c r="H178" s="133"/>
      <c r="I178" s="133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spans="1:26" ht="17.25" customHeight="1">
      <c r="A179" s="72"/>
      <c r="B179" s="85"/>
      <c r="C179" s="85"/>
      <c r="D179" s="85"/>
      <c r="E179" s="86"/>
      <c r="F179" s="86"/>
      <c r="G179" s="86"/>
      <c r="H179" s="86"/>
      <c r="I179" s="86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spans="1:26" ht="17.25" customHeight="1">
      <c r="A180" s="72"/>
      <c r="B180" s="88"/>
      <c r="C180" s="88"/>
      <c r="D180" s="88"/>
      <c r="E180" s="88"/>
      <c r="F180" s="88"/>
      <c r="G180" s="88"/>
      <c r="H180" s="88"/>
      <c r="I180" s="88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spans="1:26" ht="17.25" customHeight="1">
      <c r="A181" s="72"/>
      <c r="B181" s="90"/>
      <c r="C181" s="90"/>
      <c r="D181" s="90"/>
      <c r="E181" s="90"/>
      <c r="F181" s="90"/>
      <c r="G181" s="90"/>
      <c r="H181" s="90"/>
      <c r="I181" s="90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spans="1:26" ht="17.25" customHeight="1">
      <c r="A182" s="72"/>
      <c r="B182" s="73"/>
      <c r="C182" s="73"/>
      <c r="D182" s="73"/>
      <c r="E182" s="74"/>
      <c r="F182" s="74"/>
      <c r="G182" s="74"/>
      <c r="H182" s="74"/>
      <c r="I182" s="74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spans="1:26" ht="17.25" customHeight="1">
      <c r="A183" s="72"/>
      <c r="B183" s="75"/>
      <c r="C183" s="73"/>
      <c r="D183" s="73"/>
      <c r="E183" s="74"/>
      <c r="F183" s="74"/>
      <c r="G183" s="74"/>
      <c r="H183" s="74"/>
      <c r="I183" s="74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spans="1:26" ht="17.25" customHeight="1">
      <c r="A184" s="72"/>
      <c r="B184" s="75"/>
      <c r="C184" s="73"/>
      <c r="D184" s="73"/>
      <c r="E184" s="74"/>
      <c r="F184" s="74"/>
      <c r="G184" s="74"/>
      <c r="H184" s="74"/>
      <c r="I184" s="74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spans="1:26" ht="17.25" customHeight="1">
      <c r="A185" s="72"/>
      <c r="B185" s="75"/>
      <c r="C185" s="73"/>
      <c r="D185" s="73"/>
      <c r="E185" s="74"/>
      <c r="F185" s="74"/>
      <c r="G185" s="74"/>
      <c r="H185" s="74"/>
      <c r="I185" s="74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spans="1:26" ht="17.25" customHeight="1">
      <c r="A186" s="72"/>
      <c r="B186" s="75"/>
      <c r="C186" s="73"/>
      <c r="D186" s="73"/>
      <c r="E186" s="74"/>
      <c r="F186" s="74"/>
      <c r="G186" s="74"/>
      <c r="H186" s="74"/>
      <c r="I186" s="74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spans="1:26" ht="17.25" customHeight="1">
      <c r="A187" s="72"/>
      <c r="B187" s="75"/>
      <c r="C187" s="73"/>
      <c r="D187" s="73"/>
      <c r="E187" s="74"/>
      <c r="F187" s="74"/>
      <c r="G187" s="74"/>
      <c r="H187" s="74"/>
      <c r="I187" s="74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spans="1:26" ht="17.25" customHeight="1">
      <c r="A188" s="72"/>
      <c r="B188" s="76"/>
      <c r="C188" s="76"/>
      <c r="D188" s="76"/>
      <c r="E188" s="76"/>
      <c r="F188" s="76"/>
      <c r="G188" s="76"/>
      <c r="H188" s="76"/>
      <c r="I188" s="76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spans="1:26" ht="17.25" customHeight="1">
      <c r="A189" s="72"/>
      <c r="B189" s="77" t="s">
        <v>32</v>
      </c>
      <c r="C189" s="78"/>
      <c r="D189" s="72">
        <f>NOTAS!B11</f>
        <v>0</v>
      </c>
      <c r="E189" s="72"/>
      <c r="F189" s="79"/>
      <c r="G189" s="79"/>
      <c r="H189" s="77" t="s">
        <v>33</v>
      </c>
      <c r="I189" s="72" t="str">
        <f>(NOTAS!$B$4)</f>
        <v>LAP 5/3TT</v>
      </c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spans="1:26" ht="17.25" customHeight="1">
      <c r="A190" s="72"/>
      <c r="B190" s="137" t="s">
        <v>34</v>
      </c>
      <c r="C190" s="131"/>
      <c r="D190" s="74">
        <f>NOTAS!$C$5</f>
        <v>0</v>
      </c>
      <c r="E190" s="73"/>
      <c r="F190" s="79"/>
      <c r="G190" s="79"/>
      <c r="H190" s="80" t="s">
        <v>44</v>
      </c>
      <c r="I190" s="74" t="str">
        <f>(NOTAS!$B$3)</f>
        <v>Douglas</v>
      </c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spans="1:26" ht="17.25" customHeight="1">
      <c r="A191" s="72"/>
      <c r="B191" s="77" t="s">
        <v>36</v>
      </c>
      <c r="C191" s="81"/>
      <c r="D191" s="138">
        <f>NOTAS!$AT$3</f>
        <v>36</v>
      </c>
      <c r="E191" s="131"/>
      <c r="F191" s="79"/>
      <c r="G191" s="79"/>
      <c r="H191" s="80" t="s">
        <v>37</v>
      </c>
      <c r="I191" s="74" t="e">
        <f>VLOOKUP(D189,NOTAS!$B$7:$AT$26,45,0)</f>
        <v>#N/A</v>
      </c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spans="1:26" ht="17.25" customHeight="1">
      <c r="A192" s="72"/>
      <c r="B192" s="82"/>
      <c r="C192" s="82"/>
      <c r="D192" s="82"/>
      <c r="E192" s="82"/>
      <c r="F192" s="82"/>
      <c r="G192" s="82"/>
      <c r="H192" s="82"/>
      <c r="I192" s="8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spans="1:26" ht="17.25" customHeight="1">
      <c r="A193" s="72"/>
      <c r="B193" s="139" t="s">
        <v>38</v>
      </c>
      <c r="C193" s="140"/>
      <c r="D193" s="141"/>
      <c r="E193" s="83" t="s">
        <v>39</v>
      </c>
      <c r="F193" s="139" t="s">
        <v>40</v>
      </c>
      <c r="G193" s="140"/>
      <c r="H193" s="140"/>
      <c r="I193" s="141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spans="1:26" ht="17.25" customHeight="1">
      <c r="A194" s="72"/>
      <c r="B194" s="147" t="s">
        <v>24</v>
      </c>
      <c r="C194" s="135"/>
      <c r="D194" s="135"/>
      <c r="E194" s="142" t="e">
        <f>VLOOKUP(D189,NOTAS!$B$7:$AT$26,4,0)</f>
        <v>#N/A</v>
      </c>
      <c r="F194" s="145"/>
      <c r="G194" s="135"/>
      <c r="H194" s="135"/>
      <c r="I194" s="135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spans="1:26" ht="17.25" customHeight="1">
      <c r="A195" s="72"/>
      <c r="B195" s="131"/>
      <c r="C195" s="131"/>
      <c r="D195" s="131"/>
      <c r="E195" s="143"/>
      <c r="F195" s="136"/>
      <c r="G195" s="131"/>
      <c r="H195" s="131"/>
      <c r="I195" s="131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spans="1:26" ht="17.25" customHeight="1">
      <c r="A196" s="72"/>
      <c r="B196" s="131"/>
      <c r="C196" s="131"/>
      <c r="D196" s="131"/>
      <c r="E196" s="143"/>
      <c r="F196" s="136"/>
      <c r="G196" s="131"/>
      <c r="H196" s="131"/>
      <c r="I196" s="131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spans="1:26" ht="17.25" customHeight="1">
      <c r="A197" s="72"/>
      <c r="B197" s="131"/>
      <c r="C197" s="131"/>
      <c r="D197" s="131"/>
      <c r="E197" s="143"/>
      <c r="F197" s="136"/>
      <c r="G197" s="131"/>
      <c r="H197" s="131"/>
      <c r="I197" s="131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spans="1:26" ht="17.25" customHeight="1">
      <c r="A198" s="72"/>
      <c r="B198" s="131"/>
      <c r="C198" s="131"/>
      <c r="D198" s="131"/>
      <c r="E198" s="143"/>
      <c r="F198" s="136"/>
      <c r="G198" s="131"/>
      <c r="H198" s="131"/>
      <c r="I198" s="131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spans="1:26" ht="17.25" customHeight="1">
      <c r="A199" s="72"/>
      <c r="B199" s="133"/>
      <c r="C199" s="133"/>
      <c r="D199" s="133"/>
      <c r="E199" s="144"/>
      <c r="F199" s="146"/>
      <c r="G199" s="133"/>
      <c r="H199" s="133"/>
      <c r="I199" s="133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spans="1:26" ht="17.25" customHeight="1">
      <c r="A200" s="72"/>
      <c r="B200" s="147" t="s">
        <v>20</v>
      </c>
      <c r="C200" s="135"/>
      <c r="D200" s="135"/>
      <c r="E200" s="142" t="e">
        <f>VLOOKUP(D189,NOTAS!$B$7:$AT$26,7,0)</f>
        <v>#N/A</v>
      </c>
      <c r="F200" s="134"/>
      <c r="G200" s="135"/>
      <c r="H200" s="135"/>
      <c r="I200" s="135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spans="1:26" ht="17.25" customHeight="1">
      <c r="A201" s="72"/>
      <c r="B201" s="131"/>
      <c r="C201" s="131"/>
      <c r="D201" s="131"/>
      <c r="E201" s="143"/>
      <c r="F201" s="130"/>
      <c r="G201" s="131"/>
      <c r="H201" s="131"/>
      <c r="I201" s="131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spans="1:26" ht="17.25" customHeight="1">
      <c r="A202" s="72"/>
      <c r="B202" s="131"/>
      <c r="C202" s="131"/>
      <c r="D202" s="131"/>
      <c r="E202" s="143"/>
      <c r="F202" s="130"/>
      <c r="G202" s="131"/>
      <c r="H202" s="131"/>
      <c r="I202" s="131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spans="1:26" ht="17.25" customHeight="1">
      <c r="A203" s="72"/>
      <c r="B203" s="131"/>
      <c r="C203" s="131"/>
      <c r="D203" s="131"/>
      <c r="E203" s="143"/>
      <c r="F203" s="130"/>
      <c r="G203" s="131"/>
      <c r="H203" s="131"/>
      <c r="I203" s="131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spans="1:26" ht="17.25" customHeight="1">
      <c r="A204" s="72"/>
      <c r="B204" s="131"/>
      <c r="C204" s="131"/>
      <c r="D204" s="131"/>
      <c r="E204" s="143"/>
      <c r="F204" s="130"/>
      <c r="G204" s="131"/>
      <c r="H204" s="131"/>
      <c r="I204" s="131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spans="1:26" ht="17.25" customHeight="1">
      <c r="A205" s="72"/>
      <c r="B205" s="133"/>
      <c r="C205" s="133"/>
      <c r="D205" s="133"/>
      <c r="E205" s="144"/>
      <c r="F205" s="132"/>
      <c r="G205" s="133"/>
      <c r="H205" s="133"/>
      <c r="I205" s="133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spans="1:26" ht="17.25" customHeight="1">
      <c r="A206" s="72"/>
      <c r="B206" s="147" t="s">
        <v>22</v>
      </c>
      <c r="C206" s="135"/>
      <c r="D206" s="135"/>
      <c r="E206" s="142" t="e">
        <f>VLOOKUP(D189,NOTAS!$B$7:$AT$26,10,0)</f>
        <v>#N/A</v>
      </c>
      <c r="F206" s="134"/>
      <c r="G206" s="135"/>
      <c r="H206" s="135"/>
      <c r="I206" s="135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spans="1:26" ht="17.25" customHeight="1">
      <c r="A207" s="72"/>
      <c r="B207" s="131"/>
      <c r="C207" s="131"/>
      <c r="D207" s="131"/>
      <c r="E207" s="143"/>
      <c r="F207" s="130"/>
      <c r="G207" s="131"/>
      <c r="H207" s="131"/>
      <c r="I207" s="131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spans="1:26" ht="17.25" customHeight="1">
      <c r="A208" s="72"/>
      <c r="B208" s="131"/>
      <c r="C208" s="131"/>
      <c r="D208" s="131"/>
      <c r="E208" s="143"/>
      <c r="F208" s="130"/>
      <c r="G208" s="131"/>
      <c r="H208" s="131"/>
      <c r="I208" s="131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spans="1:26" ht="17.25" customHeight="1">
      <c r="A209" s="72"/>
      <c r="B209" s="131"/>
      <c r="C209" s="131"/>
      <c r="D209" s="131"/>
      <c r="E209" s="143"/>
      <c r="F209" s="130"/>
      <c r="G209" s="131"/>
      <c r="H209" s="131"/>
      <c r="I209" s="131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spans="1:26" ht="17.25" customHeight="1">
      <c r="A210" s="72"/>
      <c r="B210" s="131"/>
      <c r="C210" s="131"/>
      <c r="D210" s="131"/>
      <c r="E210" s="143"/>
      <c r="F210" s="130"/>
      <c r="G210" s="131"/>
      <c r="H210" s="131"/>
      <c r="I210" s="131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spans="1:26" ht="17.25" customHeight="1">
      <c r="A211" s="72"/>
      <c r="B211" s="133"/>
      <c r="C211" s="133"/>
      <c r="D211" s="133"/>
      <c r="E211" s="144"/>
      <c r="F211" s="132"/>
      <c r="G211" s="133"/>
      <c r="H211" s="133"/>
      <c r="I211" s="133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spans="1:26" ht="17.25" customHeight="1">
      <c r="A212" s="72"/>
      <c r="B212" s="147" t="s">
        <v>23</v>
      </c>
      <c r="C212" s="135"/>
      <c r="D212" s="135"/>
      <c r="E212" s="142" t="e">
        <f>VLOOKUP(D189,NOTAS!$B$7:$AT$26,13,0)</f>
        <v>#N/A</v>
      </c>
      <c r="F212" s="134"/>
      <c r="G212" s="135"/>
      <c r="H212" s="135"/>
      <c r="I212" s="135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spans="1:26" ht="17.25" customHeight="1">
      <c r="A213" s="72"/>
      <c r="B213" s="131"/>
      <c r="C213" s="131"/>
      <c r="D213" s="131"/>
      <c r="E213" s="143"/>
      <c r="F213" s="130"/>
      <c r="G213" s="131"/>
      <c r="H213" s="131"/>
      <c r="I213" s="131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spans="1:26" ht="17.25" customHeight="1">
      <c r="A214" s="72"/>
      <c r="B214" s="131"/>
      <c r="C214" s="131"/>
      <c r="D214" s="131"/>
      <c r="E214" s="143"/>
      <c r="F214" s="130"/>
      <c r="G214" s="131"/>
      <c r="H214" s="131"/>
      <c r="I214" s="131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spans="1:26" ht="17.25" customHeight="1">
      <c r="A215" s="72"/>
      <c r="B215" s="131"/>
      <c r="C215" s="131"/>
      <c r="D215" s="131"/>
      <c r="E215" s="143"/>
      <c r="F215" s="130"/>
      <c r="G215" s="131"/>
      <c r="H215" s="131"/>
      <c r="I215" s="131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spans="1:26" ht="17.25" customHeight="1">
      <c r="A216" s="72"/>
      <c r="B216" s="131"/>
      <c r="C216" s="131"/>
      <c r="D216" s="131"/>
      <c r="E216" s="143"/>
      <c r="F216" s="130"/>
      <c r="G216" s="131"/>
      <c r="H216" s="131"/>
      <c r="I216" s="131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spans="1:26" ht="17.25" customHeight="1">
      <c r="A217" s="72"/>
      <c r="B217" s="133"/>
      <c r="C217" s="133"/>
      <c r="D217" s="133"/>
      <c r="E217" s="144"/>
      <c r="F217" s="132"/>
      <c r="G217" s="133"/>
      <c r="H217" s="133"/>
      <c r="I217" s="133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spans="1:26" ht="17.25" customHeight="1">
      <c r="A218" s="72"/>
      <c r="B218" s="147" t="s">
        <v>21</v>
      </c>
      <c r="C218" s="135"/>
      <c r="D218" s="135"/>
      <c r="E218" s="142" t="e">
        <f>VLOOKUP(D189,NOTAS!$B$7:$AT$26,16,0)</f>
        <v>#N/A</v>
      </c>
      <c r="F218" s="134"/>
      <c r="G218" s="135"/>
      <c r="H218" s="135"/>
      <c r="I218" s="135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spans="1:26" ht="17.25" customHeight="1">
      <c r="A219" s="72"/>
      <c r="B219" s="131"/>
      <c r="C219" s="131"/>
      <c r="D219" s="131"/>
      <c r="E219" s="143"/>
      <c r="F219" s="130"/>
      <c r="G219" s="131"/>
      <c r="H219" s="131"/>
      <c r="I219" s="131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spans="1:26" ht="17.25" customHeight="1">
      <c r="A220" s="72"/>
      <c r="B220" s="131"/>
      <c r="C220" s="131"/>
      <c r="D220" s="131"/>
      <c r="E220" s="143"/>
      <c r="F220" s="130"/>
      <c r="G220" s="131"/>
      <c r="H220" s="131"/>
      <c r="I220" s="131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spans="1:26" ht="17.25" customHeight="1">
      <c r="A221" s="72"/>
      <c r="B221" s="131"/>
      <c r="C221" s="131"/>
      <c r="D221" s="131"/>
      <c r="E221" s="143"/>
      <c r="F221" s="130"/>
      <c r="G221" s="131"/>
      <c r="H221" s="131"/>
      <c r="I221" s="131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spans="1:26" ht="17.25" customHeight="1">
      <c r="A222" s="72"/>
      <c r="B222" s="131"/>
      <c r="C222" s="131"/>
      <c r="D222" s="131"/>
      <c r="E222" s="143"/>
      <c r="F222" s="130"/>
      <c r="G222" s="131"/>
      <c r="H222" s="131"/>
      <c r="I222" s="131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spans="1:26" ht="17.25" customHeight="1">
      <c r="A223" s="72"/>
      <c r="B223" s="133"/>
      <c r="C223" s="133"/>
      <c r="D223" s="133"/>
      <c r="E223" s="144"/>
      <c r="F223" s="132"/>
      <c r="G223" s="133"/>
      <c r="H223" s="133"/>
      <c r="I223" s="133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spans="1:26" ht="17.25" customHeight="1">
      <c r="A224" s="72"/>
      <c r="B224" s="85"/>
      <c r="C224" s="85"/>
      <c r="D224" s="85"/>
      <c r="E224" s="86"/>
      <c r="F224" s="86"/>
      <c r="G224" s="86"/>
      <c r="H224" s="86"/>
      <c r="I224" s="86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spans="1:26" ht="17.25" customHeight="1">
      <c r="A225" s="72"/>
      <c r="B225" s="88"/>
      <c r="C225" s="88"/>
      <c r="D225" s="88"/>
      <c r="E225" s="88"/>
      <c r="F225" s="88"/>
      <c r="G225" s="88"/>
      <c r="H225" s="88"/>
      <c r="I225" s="88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spans="1:26" ht="17.25" customHeight="1">
      <c r="A226" s="72"/>
      <c r="B226" s="90"/>
      <c r="C226" s="90"/>
      <c r="D226" s="90"/>
      <c r="E226" s="90"/>
      <c r="F226" s="90"/>
      <c r="G226" s="90"/>
      <c r="H226" s="90"/>
      <c r="I226" s="90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spans="1:26" ht="17.25" customHeight="1">
      <c r="A227" s="72"/>
      <c r="B227" s="73"/>
      <c r="C227" s="73"/>
      <c r="D227" s="73"/>
      <c r="E227" s="74"/>
      <c r="F227" s="74"/>
      <c r="G227" s="74"/>
      <c r="H227" s="74"/>
      <c r="I227" s="74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spans="1:26" ht="17.25" customHeight="1">
      <c r="A228" s="72"/>
      <c r="B228" s="75"/>
      <c r="C228" s="73"/>
      <c r="D228" s="73"/>
      <c r="E228" s="74"/>
      <c r="F228" s="74"/>
      <c r="G228" s="74"/>
      <c r="H228" s="74"/>
      <c r="I228" s="74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spans="1:26" ht="17.25" customHeight="1">
      <c r="A229" s="72"/>
      <c r="B229" s="75"/>
      <c r="C229" s="73"/>
      <c r="D229" s="73"/>
      <c r="E229" s="74"/>
      <c r="F229" s="74"/>
      <c r="G229" s="74"/>
      <c r="H229" s="74"/>
      <c r="I229" s="74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spans="1:26" ht="17.25" customHeight="1">
      <c r="A230" s="72"/>
      <c r="B230" s="75"/>
      <c r="C230" s="73"/>
      <c r="D230" s="73"/>
      <c r="E230" s="74"/>
      <c r="F230" s="74"/>
      <c r="G230" s="74"/>
      <c r="H230" s="74"/>
      <c r="I230" s="74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spans="1:26" ht="17.25" customHeight="1">
      <c r="A231" s="72"/>
      <c r="B231" s="75"/>
      <c r="C231" s="73"/>
      <c r="D231" s="73"/>
      <c r="E231" s="74"/>
      <c r="F231" s="74"/>
      <c r="G231" s="74"/>
      <c r="H231" s="74"/>
      <c r="I231" s="74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spans="1:26" ht="17.25" customHeight="1">
      <c r="A232" s="72"/>
      <c r="B232" s="75"/>
      <c r="C232" s="73"/>
      <c r="D232" s="73"/>
      <c r="E232" s="74"/>
      <c r="F232" s="74"/>
      <c r="G232" s="74"/>
      <c r="H232" s="74"/>
      <c r="I232" s="74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spans="1:26" ht="17.25" customHeight="1">
      <c r="A233" s="72"/>
      <c r="B233" s="76"/>
      <c r="C233" s="76"/>
      <c r="D233" s="76"/>
      <c r="E233" s="76"/>
      <c r="F233" s="76"/>
      <c r="G233" s="76"/>
      <c r="H233" s="76"/>
      <c r="I233" s="76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spans="1:26" ht="17.25" customHeight="1">
      <c r="A234" s="72"/>
      <c r="B234" s="77" t="s">
        <v>32</v>
      </c>
      <c r="C234" s="78"/>
      <c r="D234" s="72">
        <f>NOTAS!B12</f>
        <v>0</v>
      </c>
      <c r="E234" s="72"/>
      <c r="F234" s="79"/>
      <c r="G234" s="79"/>
      <c r="H234" s="77" t="s">
        <v>33</v>
      </c>
      <c r="I234" s="72" t="str">
        <f>(NOTAS!$B$4)</f>
        <v>LAP 5/3TT</v>
      </c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spans="1:26" ht="17.25" customHeight="1">
      <c r="A235" s="72"/>
      <c r="B235" s="137" t="s">
        <v>34</v>
      </c>
      <c r="C235" s="131"/>
      <c r="D235" s="74">
        <f>NOTAS!$C$5</f>
        <v>0</v>
      </c>
      <c r="E235" s="73"/>
      <c r="F235" s="79"/>
      <c r="G235" s="79"/>
      <c r="H235" s="80" t="s">
        <v>45</v>
      </c>
      <c r="I235" s="74" t="str">
        <f>(NOTAS!$B$3)</f>
        <v>Douglas</v>
      </c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spans="1:26" ht="17.25" customHeight="1">
      <c r="A236" s="72"/>
      <c r="B236" s="77" t="s">
        <v>36</v>
      </c>
      <c r="C236" s="81"/>
      <c r="D236" s="138">
        <f>NOTAS!$AT$3</f>
        <v>36</v>
      </c>
      <c r="E236" s="131"/>
      <c r="F236" s="79"/>
      <c r="G236" s="79"/>
      <c r="H236" s="80" t="s">
        <v>37</v>
      </c>
      <c r="I236" s="74" t="e">
        <f>VLOOKUP(D234,NOTAS!$B$7:$AT$26,45,0)</f>
        <v>#N/A</v>
      </c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spans="1:26" ht="17.25" customHeight="1">
      <c r="A237" s="72"/>
      <c r="B237" s="82"/>
      <c r="C237" s="82"/>
      <c r="D237" s="82"/>
      <c r="E237" s="82"/>
      <c r="F237" s="82"/>
      <c r="G237" s="82"/>
      <c r="H237" s="82"/>
      <c r="I237" s="8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spans="1:26" ht="17.25" customHeight="1">
      <c r="A238" s="72"/>
      <c r="B238" s="139" t="s">
        <v>38</v>
      </c>
      <c r="C238" s="140"/>
      <c r="D238" s="141"/>
      <c r="E238" s="83" t="s">
        <v>39</v>
      </c>
      <c r="F238" s="139" t="s">
        <v>40</v>
      </c>
      <c r="G238" s="140"/>
      <c r="H238" s="140"/>
      <c r="I238" s="141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spans="1:26" ht="17.25" customHeight="1">
      <c r="A239" s="72"/>
      <c r="B239" s="147" t="s">
        <v>24</v>
      </c>
      <c r="C239" s="135"/>
      <c r="D239" s="135"/>
      <c r="E239" s="142" t="e">
        <f>VLOOKUP(D234,NOTAS!$B$7:$AT$26,4,0)</f>
        <v>#N/A</v>
      </c>
      <c r="F239" s="145"/>
      <c r="G239" s="135"/>
      <c r="H239" s="135"/>
      <c r="I239" s="135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spans="1:26" ht="17.25" customHeight="1">
      <c r="A240" s="72"/>
      <c r="B240" s="131"/>
      <c r="C240" s="131"/>
      <c r="D240" s="131"/>
      <c r="E240" s="143"/>
      <c r="F240" s="136"/>
      <c r="G240" s="131"/>
      <c r="H240" s="131"/>
      <c r="I240" s="131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spans="1:26" ht="17.25" customHeight="1">
      <c r="A241" s="72"/>
      <c r="B241" s="131"/>
      <c r="C241" s="131"/>
      <c r="D241" s="131"/>
      <c r="E241" s="143"/>
      <c r="F241" s="136"/>
      <c r="G241" s="131"/>
      <c r="H241" s="131"/>
      <c r="I241" s="131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spans="1:26" ht="17.25" customHeight="1">
      <c r="A242" s="72"/>
      <c r="B242" s="131"/>
      <c r="C242" s="131"/>
      <c r="D242" s="131"/>
      <c r="E242" s="143"/>
      <c r="F242" s="136"/>
      <c r="G242" s="131"/>
      <c r="H242" s="131"/>
      <c r="I242" s="131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spans="1:26" ht="17.25" customHeight="1">
      <c r="A243" s="72"/>
      <c r="B243" s="131"/>
      <c r="C243" s="131"/>
      <c r="D243" s="131"/>
      <c r="E243" s="143"/>
      <c r="F243" s="136"/>
      <c r="G243" s="131"/>
      <c r="H243" s="131"/>
      <c r="I243" s="131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spans="1:26" ht="17.25" customHeight="1">
      <c r="A244" s="72"/>
      <c r="B244" s="133"/>
      <c r="C244" s="133"/>
      <c r="D244" s="133"/>
      <c r="E244" s="144"/>
      <c r="F244" s="146"/>
      <c r="G244" s="133"/>
      <c r="H244" s="133"/>
      <c r="I244" s="133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spans="1:26" ht="17.25" customHeight="1">
      <c r="A245" s="72"/>
      <c r="B245" s="147" t="s">
        <v>20</v>
      </c>
      <c r="C245" s="135"/>
      <c r="D245" s="135"/>
      <c r="E245" s="142" t="e">
        <f>VLOOKUP(D234,NOTAS!$B$7:$AT$26,7,0)</f>
        <v>#N/A</v>
      </c>
      <c r="F245" s="134"/>
      <c r="G245" s="135"/>
      <c r="H245" s="135"/>
      <c r="I245" s="135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spans="1:26" ht="17.25" customHeight="1">
      <c r="A246" s="72"/>
      <c r="B246" s="131"/>
      <c r="C246" s="131"/>
      <c r="D246" s="131"/>
      <c r="E246" s="143"/>
      <c r="F246" s="130"/>
      <c r="G246" s="131"/>
      <c r="H246" s="131"/>
      <c r="I246" s="131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spans="1:26" ht="17.25" customHeight="1">
      <c r="A247" s="72"/>
      <c r="B247" s="131"/>
      <c r="C247" s="131"/>
      <c r="D247" s="131"/>
      <c r="E247" s="143"/>
      <c r="F247" s="130"/>
      <c r="G247" s="131"/>
      <c r="H247" s="131"/>
      <c r="I247" s="131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spans="1:26" ht="17.25" customHeight="1">
      <c r="A248" s="72"/>
      <c r="B248" s="131"/>
      <c r="C248" s="131"/>
      <c r="D248" s="131"/>
      <c r="E248" s="143"/>
      <c r="F248" s="130"/>
      <c r="G248" s="131"/>
      <c r="H248" s="131"/>
      <c r="I248" s="131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spans="1:26" ht="17.25" customHeight="1">
      <c r="A249" s="72"/>
      <c r="B249" s="131"/>
      <c r="C249" s="131"/>
      <c r="D249" s="131"/>
      <c r="E249" s="143"/>
      <c r="F249" s="130"/>
      <c r="G249" s="131"/>
      <c r="H249" s="131"/>
      <c r="I249" s="131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spans="1:26" ht="17.25" customHeight="1">
      <c r="A250" s="72"/>
      <c r="B250" s="133"/>
      <c r="C250" s="133"/>
      <c r="D250" s="133"/>
      <c r="E250" s="144"/>
      <c r="F250" s="132"/>
      <c r="G250" s="133"/>
      <c r="H250" s="133"/>
      <c r="I250" s="133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spans="1:26" ht="17.25" customHeight="1">
      <c r="A251" s="72"/>
      <c r="B251" s="147" t="s">
        <v>22</v>
      </c>
      <c r="C251" s="135"/>
      <c r="D251" s="135"/>
      <c r="E251" s="142" t="e">
        <f>VLOOKUP(D234,NOTAS!$B$7:$AT$26,10,0)</f>
        <v>#N/A</v>
      </c>
      <c r="F251" s="134"/>
      <c r="G251" s="135"/>
      <c r="H251" s="135"/>
      <c r="I251" s="135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spans="1:26" ht="17.25" customHeight="1">
      <c r="A252" s="72"/>
      <c r="B252" s="131"/>
      <c r="C252" s="131"/>
      <c r="D252" s="131"/>
      <c r="E252" s="143"/>
      <c r="F252" s="130"/>
      <c r="G252" s="131"/>
      <c r="H252" s="131"/>
      <c r="I252" s="131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spans="1:26" ht="17.25" customHeight="1">
      <c r="A253" s="72"/>
      <c r="B253" s="131"/>
      <c r="C253" s="131"/>
      <c r="D253" s="131"/>
      <c r="E253" s="143"/>
      <c r="F253" s="130"/>
      <c r="G253" s="131"/>
      <c r="H253" s="131"/>
      <c r="I253" s="131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spans="1:26" ht="17.25" customHeight="1">
      <c r="A254" s="72"/>
      <c r="B254" s="131"/>
      <c r="C254" s="131"/>
      <c r="D254" s="131"/>
      <c r="E254" s="143"/>
      <c r="F254" s="130"/>
      <c r="G254" s="131"/>
      <c r="H254" s="131"/>
      <c r="I254" s="131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spans="1:26" ht="17.25" customHeight="1">
      <c r="A255" s="72"/>
      <c r="B255" s="131"/>
      <c r="C255" s="131"/>
      <c r="D255" s="131"/>
      <c r="E255" s="143"/>
      <c r="F255" s="130"/>
      <c r="G255" s="131"/>
      <c r="H255" s="131"/>
      <c r="I255" s="131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spans="1:26" ht="17.25" customHeight="1">
      <c r="A256" s="72"/>
      <c r="B256" s="133"/>
      <c r="C256" s="133"/>
      <c r="D256" s="133"/>
      <c r="E256" s="144"/>
      <c r="F256" s="132"/>
      <c r="G256" s="133"/>
      <c r="H256" s="133"/>
      <c r="I256" s="133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spans="1:26" ht="17.25" customHeight="1">
      <c r="A257" s="72"/>
      <c r="B257" s="147" t="s">
        <v>23</v>
      </c>
      <c r="C257" s="135"/>
      <c r="D257" s="135"/>
      <c r="E257" s="142" t="e">
        <f>VLOOKUP(D234,NOTAS!$B$7:$AT$26,13,0)</f>
        <v>#N/A</v>
      </c>
      <c r="F257" s="134"/>
      <c r="G257" s="135"/>
      <c r="H257" s="135"/>
      <c r="I257" s="135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spans="1:26" ht="17.25" customHeight="1">
      <c r="A258" s="72"/>
      <c r="B258" s="131"/>
      <c r="C258" s="131"/>
      <c r="D258" s="131"/>
      <c r="E258" s="143"/>
      <c r="F258" s="130"/>
      <c r="G258" s="131"/>
      <c r="H258" s="131"/>
      <c r="I258" s="131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spans="1:26" ht="17.25" customHeight="1">
      <c r="A259" s="72"/>
      <c r="B259" s="131"/>
      <c r="C259" s="131"/>
      <c r="D259" s="131"/>
      <c r="E259" s="143"/>
      <c r="F259" s="130"/>
      <c r="G259" s="131"/>
      <c r="H259" s="131"/>
      <c r="I259" s="131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spans="1:26" ht="17.25" customHeight="1">
      <c r="A260" s="72"/>
      <c r="B260" s="131"/>
      <c r="C260" s="131"/>
      <c r="D260" s="131"/>
      <c r="E260" s="143"/>
      <c r="F260" s="130"/>
      <c r="G260" s="131"/>
      <c r="H260" s="131"/>
      <c r="I260" s="131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spans="1:26" ht="17.25" customHeight="1">
      <c r="A261" s="72"/>
      <c r="B261" s="131"/>
      <c r="C261" s="131"/>
      <c r="D261" s="131"/>
      <c r="E261" s="143"/>
      <c r="F261" s="130"/>
      <c r="G261" s="131"/>
      <c r="H261" s="131"/>
      <c r="I261" s="131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spans="1:26" ht="17.25" customHeight="1">
      <c r="A262" s="72"/>
      <c r="B262" s="133"/>
      <c r="C262" s="133"/>
      <c r="D262" s="133"/>
      <c r="E262" s="144"/>
      <c r="F262" s="132"/>
      <c r="G262" s="133"/>
      <c r="H262" s="133"/>
      <c r="I262" s="133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spans="1:26" ht="17.25" customHeight="1">
      <c r="A263" s="72"/>
      <c r="B263" s="147" t="s">
        <v>21</v>
      </c>
      <c r="C263" s="135"/>
      <c r="D263" s="135"/>
      <c r="E263" s="142" t="e">
        <f>VLOOKUP(D234,NOTAS!$B$7:$AT$26,16,0)</f>
        <v>#N/A</v>
      </c>
      <c r="F263" s="134"/>
      <c r="G263" s="135"/>
      <c r="H263" s="135"/>
      <c r="I263" s="135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spans="1:26" ht="17.25" customHeight="1">
      <c r="A264" s="72"/>
      <c r="B264" s="131"/>
      <c r="C264" s="131"/>
      <c r="D264" s="131"/>
      <c r="E264" s="143"/>
      <c r="F264" s="130"/>
      <c r="G264" s="131"/>
      <c r="H264" s="131"/>
      <c r="I264" s="131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spans="1:26" ht="17.25" customHeight="1">
      <c r="A265" s="72"/>
      <c r="B265" s="131"/>
      <c r="C265" s="131"/>
      <c r="D265" s="131"/>
      <c r="E265" s="143"/>
      <c r="F265" s="130"/>
      <c r="G265" s="131"/>
      <c r="H265" s="131"/>
      <c r="I265" s="131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spans="1:26" ht="17.25" customHeight="1">
      <c r="A266" s="72"/>
      <c r="B266" s="131"/>
      <c r="C266" s="131"/>
      <c r="D266" s="131"/>
      <c r="E266" s="143"/>
      <c r="F266" s="130"/>
      <c r="G266" s="131"/>
      <c r="H266" s="131"/>
      <c r="I266" s="131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spans="1:26" ht="17.25" customHeight="1">
      <c r="A267" s="72"/>
      <c r="B267" s="131"/>
      <c r="C267" s="131"/>
      <c r="D267" s="131"/>
      <c r="E267" s="143"/>
      <c r="F267" s="130"/>
      <c r="G267" s="131"/>
      <c r="H267" s="131"/>
      <c r="I267" s="131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spans="1:26" ht="17.25" customHeight="1">
      <c r="A268" s="72"/>
      <c r="B268" s="133"/>
      <c r="C268" s="133"/>
      <c r="D268" s="133"/>
      <c r="E268" s="144"/>
      <c r="F268" s="132"/>
      <c r="G268" s="133"/>
      <c r="H268" s="133"/>
      <c r="I268" s="133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spans="1:26" ht="17.25" customHeight="1">
      <c r="A269" s="72"/>
      <c r="B269" s="85"/>
      <c r="C269" s="85"/>
      <c r="D269" s="85"/>
      <c r="E269" s="86"/>
      <c r="F269" s="86"/>
      <c r="G269" s="86"/>
      <c r="H269" s="86"/>
      <c r="I269" s="86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spans="1:26" ht="17.25" customHeight="1">
      <c r="A270" s="72"/>
      <c r="B270" s="88"/>
      <c r="C270" s="88"/>
      <c r="D270" s="88"/>
      <c r="E270" s="88"/>
      <c r="F270" s="88"/>
      <c r="G270" s="88"/>
      <c r="H270" s="88"/>
      <c r="I270" s="88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spans="1:26" ht="17.25" customHeight="1">
      <c r="A271" s="72"/>
      <c r="B271" s="90"/>
      <c r="C271" s="90"/>
      <c r="D271" s="90"/>
      <c r="E271" s="90"/>
      <c r="F271" s="90"/>
      <c r="G271" s="90"/>
      <c r="H271" s="90"/>
      <c r="I271" s="90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spans="1:26" ht="17.25" customHeight="1">
      <c r="A272" s="72"/>
      <c r="B272" s="73"/>
      <c r="C272" s="73"/>
      <c r="D272" s="73"/>
      <c r="E272" s="74"/>
      <c r="F272" s="74"/>
      <c r="G272" s="74"/>
      <c r="H272" s="74"/>
      <c r="I272" s="74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spans="1:26" ht="17.25" customHeight="1">
      <c r="A273" s="72"/>
      <c r="B273" s="75"/>
      <c r="C273" s="73"/>
      <c r="D273" s="73"/>
      <c r="E273" s="74"/>
      <c r="F273" s="74"/>
      <c r="G273" s="74"/>
      <c r="H273" s="74"/>
      <c r="I273" s="74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spans="1:26" ht="17.25" customHeight="1">
      <c r="A274" s="72"/>
      <c r="B274" s="75"/>
      <c r="C274" s="73"/>
      <c r="D274" s="73"/>
      <c r="E274" s="74"/>
      <c r="F274" s="74"/>
      <c r="G274" s="74"/>
      <c r="H274" s="74"/>
      <c r="I274" s="74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spans="1:26" ht="17.25" customHeight="1">
      <c r="A275" s="72"/>
      <c r="B275" s="75"/>
      <c r="C275" s="73"/>
      <c r="D275" s="73"/>
      <c r="E275" s="74"/>
      <c r="F275" s="74"/>
      <c r="G275" s="74"/>
      <c r="H275" s="74"/>
      <c r="I275" s="74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spans="1:26" ht="17.25" customHeight="1">
      <c r="A276" s="72"/>
      <c r="B276" s="75"/>
      <c r="C276" s="73"/>
      <c r="D276" s="73"/>
      <c r="E276" s="74"/>
      <c r="F276" s="74"/>
      <c r="G276" s="74"/>
      <c r="H276" s="74"/>
      <c r="I276" s="74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spans="1:26" ht="17.25" customHeight="1">
      <c r="A277" s="72"/>
      <c r="B277" s="75"/>
      <c r="C277" s="73"/>
      <c r="D277" s="73"/>
      <c r="E277" s="74"/>
      <c r="F277" s="74"/>
      <c r="G277" s="74"/>
      <c r="H277" s="74"/>
      <c r="I277" s="74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spans="1:26" ht="17.25" customHeight="1">
      <c r="A278" s="72"/>
      <c r="B278" s="76"/>
      <c r="C278" s="76"/>
      <c r="D278" s="76"/>
      <c r="E278" s="76"/>
      <c r="F278" s="76"/>
      <c r="G278" s="76"/>
      <c r="H278" s="76"/>
      <c r="I278" s="76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spans="1:26" ht="17.25" customHeight="1">
      <c r="A279" s="72"/>
      <c r="B279" s="77" t="s">
        <v>32</v>
      </c>
      <c r="C279" s="78"/>
      <c r="D279" s="72">
        <f>NOTAS!B13</f>
        <v>0</v>
      </c>
      <c r="E279" s="72"/>
      <c r="F279" s="79"/>
      <c r="G279" s="79"/>
      <c r="H279" s="77" t="s">
        <v>33</v>
      </c>
      <c r="I279" s="72" t="str">
        <f>(NOTAS!$B$4)</f>
        <v>LAP 5/3TT</v>
      </c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spans="1:26" ht="17.25" customHeight="1">
      <c r="A280" s="72"/>
      <c r="B280" s="137" t="s">
        <v>34</v>
      </c>
      <c r="C280" s="131"/>
      <c r="D280" s="74">
        <f>NOTAS!$C$5</f>
        <v>0</v>
      </c>
      <c r="E280" s="73"/>
      <c r="F280" s="79"/>
      <c r="G280" s="79"/>
      <c r="H280" s="80" t="s">
        <v>46</v>
      </c>
      <c r="I280" s="74" t="str">
        <f>(NOTAS!$B$3)</f>
        <v>Douglas</v>
      </c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spans="1:26" ht="17.25" customHeight="1">
      <c r="A281" s="72"/>
      <c r="B281" s="77" t="s">
        <v>36</v>
      </c>
      <c r="C281" s="81"/>
      <c r="D281" s="138">
        <f>NOTAS!$AT$3</f>
        <v>36</v>
      </c>
      <c r="E281" s="131"/>
      <c r="F281" s="79"/>
      <c r="G281" s="79"/>
      <c r="H281" s="80" t="s">
        <v>37</v>
      </c>
      <c r="I281" s="74" t="e">
        <f>VLOOKUP(D279,NOTAS!$B$7:$AT$26,45,0)</f>
        <v>#N/A</v>
      </c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spans="1:26" ht="17.25" customHeight="1">
      <c r="A282" s="72"/>
      <c r="B282" s="82"/>
      <c r="C282" s="82"/>
      <c r="D282" s="82"/>
      <c r="E282" s="82"/>
      <c r="F282" s="82"/>
      <c r="G282" s="82"/>
      <c r="H282" s="82"/>
      <c r="I282" s="8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spans="1:26" ht="17.25" customHeight="1">
      <c r="A283" s="72"/>
      <c r="B283" s="139" t="s">
        <v>38</v>
      </c>
      <c r="C283" s="140"/>
      <c r="D283" s="141"/>
      <c r="E283" s="83" t="s">
        <v>39</v>
      </c>
      <c r="F283" s="139" t="s">
        <v>40</v>
      </c>
      <c r="G283" s="140"/>
      <c r="H283" s="140"/>
      <c r="I283" s="141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spans="1:26" ht="17.25" customHeight="1">
      <c r="A284" s="72"/>
      <c r="B284" s="147" t="s">
        <v>24</v>
      </c>
      <c r="C284" s="135"/>
      <c r="D284" s="135"/>
      <c r="E284" s="142" t="e">
        <f>VLOOKUP(D279,NOTAS!$B$7:$AT$26,4,0)</f>
        <v>#N/A</v>
      </c>
      <c r="F284" s="145"/>
      <c r="G284" s="135"/>
      <c r="H284" s="135"/>
      <c r="I284" s="135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spans="1:26" ht="17.25" customHeight="1">
      <c r="A285" s="72"/>
      <c r="B285" s="131"/>
      <c r="C285" s="131"/>
      <c r="D285" s="131"/>
      <c r="E285" s="143"/>
      <c r="F285" s="136"/>
      <c r="G285" s="131"/>
      <c r="H285" s="131"/>
      <c r="I285" s="131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spans="1:26" ht="17.25" customHeight="1">
      <c r="A286" s="72"/>
      <c r="B286" s="131"/>
      <c r="C286" s="131"/>
      <c r="D286" s="131"/>
      <c r="E286" s="143"/>
      <c r="F286" s="136"/>
      <c r="G286" s="131"/>
      <c r="H286" s="131"/>
      <c r="I286" s="131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spans="1:26" ht="17.25" customHeight="1">
      <c r="A287" s="72"/>
      <c r="B287" s="131"/>
      <c r="C287" s="131"/>
      <c r="D287" s="131"/>
      <c r="E287" s="143"/>
      <c r="F287" s="136"/>
      <c r="G287" s="131"/>
      <c r="H287" s="131"/>
      <c r="I287" s="131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spans="1:26" ht="17.25" customHeight="1">
      <c r="A288" s="72"/>
      <c r="B288" s="131"/>
      <c r="C288" s="131"/>
      <c r="D288" s="131"/>
      <c r="E288" s="143"/>
      <c r="F288" s="136"/>
      <c r="G288" s="131"/>
      <c r="H288" s="131"/>
      <c r="I288" s="131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spans="1:26" ht="17.25" customHeight="1">
      <c r="A289" s="72"/>
      <c r="B289" s="133"/>
      <c r="C289" s="133"/>
      <c r="D289" s="133"/>
      <c r="E289" s="144"/>
      <c r="F289" s="146"/>
      <c r="G289" s="133"/>
      <c r="H289" s="133"/>
      <c r="I289" s="133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spans="1:26" ht="17.25" customHeight="1">
      <c r="A290" s="72"/>
      <c r="B290" s="147" t="s">
        <v>20</v>
      </c>
      <c r="C290" s="135"/>
      <c r="D290" s="135"/>
      <c r="E290" s="142" t="e">
        <f>VLOOKUP(D279,NOTAS!$B$7:$AT$26,7,0)</f>
        <v>#N/A</v>
      </c>
      <c r="F290" s="134"/>
      <c r="G290" s="135"/>
      <c r="H290" s="135"/>
      <c r="I290" s="135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spans="1:26" ht="17.25" customHeight="1">
      <c r="A291" s="72"/>
      <c r="B291" s="131"/>
      <c r="C291" s="131"/>
      <c r="D291" s="131"/>
      <c r="E291" s="143"/>
      <c r="F291" s="130"/>
      <c r="G291" s="131"/>
      <c r="H291" s="131"/>
      <c r="I291" s="131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spans="1:26" ht="17.25" customHeight="1">
      <c r="A292" s="72"/>
      <c r="B292" s="131"/>
      <c r="C292" s="131"/>
      <c r="D292" s="131"/>
      <c r="E292" s="143"/>
      <c r="F292" s="130"/>
      <c r="G292" s="131"/>
      <c r="H292" s="131"/>
      <c r="I292" s="131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spans="1:26" ht="17.25" customHeight="1">
      <c r="A293" s="72"/>
      <c r="B293" s="131"/>
      <c r="C293" s="131"/>
      <c r="D293" s="131"/>
      <c r="E293" s="143"/>
      <c r="F293" s="130"/>
      <c r="G293" s="131"/>
      <c r="H293" s="131"/>
      <c r="I293" s="131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spans="1:26" ht="17.25" customHeight="1">
      <c r="A294" s="72"/>
      <c r="B294" s="131"/>
      <c r="C294" s="131"/>
      <c r="D294" s="131"/>
      <c r="E294" s="143"/>
      <c r="F294" s="130"/>
      <c r="G294" s="131"/>
      <c r="H294" s="131"/>
      <c r="I294" s="131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spans="1:26" ht="17.25" customHeight="1">
      <c r="A295" s="72"/>
      <c r="B295" s="133"/>
      <c r="C295" s="133"/>
      <c r="D295" s="133"/>
      <c r="E295" s="144"/>
      <c r="F295" s="132"/>
      <c r="G295" s="133"/>
      <c r="H295" s="133"/>
      <c r="I295" s="133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spans="1:26" ht="17.25" customHeight="1">
      <c r="A296" s="72"/>
      <c r="B296" s="147" t="s">
        <v>22</v>
      </c>
      <c r="C296" s="135"/>
      <c r="D296" s="135"/>
      <c r="E296" s="142" t="e">
        <f>VLOOKUP(D279,NOTAS!$B$7:$AT$26,10,0)</f>
        <v>#N/A</v>
      </c>
      <c r="F296" s="134"/>
      <c r="G296" s="135"/>
      <c r="H296" s="135"/>
      <c r="I296" s="135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spans="1:26" ht="17.25" customHeight="1">
      <c r="A297" s="72"/>
      <c r="B297" s="131"/>
      <c r="C297" s="131"/>
      <c r="D297" s="131"/>
      <c r="E297" s="143"/>
      <c r="F297" s="130"/>
      <c r="G297" s="131"/>
      <c r="H297" s="131"/>
      <c r="I297" s="131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spans="1:26" ht="17.25" customHeight="1">
      <c r="A298" s="72"/>
      <c r="B298" s="131"/>
      <c r="C298" s="131"/>
      <c r="D298" s="131"/>
      <c r="E298" s="143"/>
      <c r="F298" s="130"/>
      <c r="G298" s="131"/>
      <c r="H298" s="131"/>
      <c r="I298" s="131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spans="1:26" ht="17.25" customHeight="1">
      <c r="A299" s="72"/>
      <c r="B299" s="131"/>
      <c r="C299" s="131"/>
      <c r="D299" s="131"/>
      <c r="E299" s="143"/>
      <c r="F299" s="130"/>
      <c r="G299" s="131"/>
      <c r="H299" s="131"/>
      <c r="I299" s="131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spans="1:26" ht="17.25" customHeight="1">
      <c r="A300" s="72"/>
      <c r="B300" s="131"/>
      <c r="C300" s="131"/>
      <c r="D300" s="131"/>
      <c r="E300" s="143"/>
      <c r="F300" s="130"/>
      <c r="G300" s="131"/>
      <c r="H300" s="131"/>
      <c r="I300" s="131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spans="1:26" ht="17.25" customHeight="1">
      <c r="A301" s="72"/>
      <c r="B301" s="133"/>
      <c r="C301" s="133"/>
      <c r="D301" s="133"/>
      <c r="E301" s="144"/>
      <c r="F301" s="132"/>
      <c r="G301" s="133"/>
      <c r="H301" s="133"/>
      <c r="I301" s="133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spans="1:26" ht="17.25" customHeight="1">
      <c r="A302" s="72"/>
      <c r="B302" s="147" t="s">
        <v>23</v>
      </c>
      <c r="C302" s="135"/>
      <c r="D302" s="135"/>
      <c r="E302" s="142" t="e">
        <f>VLOOKUP(D279,NOTAS!$B$7:$AT$26,13,0)</f>
        <v>#N/A</v>
      </c>
      <c r="F302" s="134"/>
      <c r="G302" s="135"/>
      <c r="H302" s="135"/>
      <c r="I302" s="135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spans="1:26" ht="17.25" customHeight="1">
      <c r="A303" s="72"/>
      <c r="B303" s="131"/>
      <c r="C303" s="131"/>
      <c r="D303" s="131"/>
      <c r="E303" s="143"/>
      <c r="F303" s="130"/>
      <c r="G303" s="131"/>
      <c r="H303" s="131"/>
      <c r="I303" s="131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spans="1:26" ht="17.25" customHeight="1">
      <c r="A304" s="72"/>
      <c r="B304" s="131"/>
      <c r="C304" s="131"/>
      <c r="D304" s="131"/>
      <c r="E304" s="143"/>
      <c r="F304" s="130"/>
      <c r="G304" s="131"/>
      <c r="H304" s="131"/>
      <c r="I304" s="131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spans="1:26" ht="17.25" customHeight="1">
      <c r="A305" s="72"/>
      <c r="B305" s="131"/>
      <c r="C305" s="131"/>
      <c r="D305" s="131"/>
      <c r="E305" s="143"/>
      <c r="F305" s="130"/>
      <c r="G305" s="131"/>
      <c r="H305" s="131"/>
      <c r="I305" s="131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spans="1:26" ht="17.25" customHeight="1">
      <c r="A306" s="72"/>
      <c r="B306" s="131"/>
      <c r="C306" s="131"/>
      <c r="D306" s="131"/>
      <c r="E306" s="143"/>
      <c r="F306" s="130"/>
      <c r="G306" s="131"/>
      <c r="H306" s="131"/>
      <c r="I306" s="131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spans="1:26" ht="17.25" customHeight="1">
      <c r="A307" s="72"/>
      <c r="B307" s="133"/>
      <c r="C307" s="133"/>
      <c r="D307" s="133"/>
      <c r="E307" s="144"/>
      <c r="F307" s="132"/>
      <c r="G307" s="133"/>
      <c r="H307" s="133"/>
      <c r="I307" s="133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spans="1:26" ht="17.25" customHeight="1">
      <c r="A308" s="72"/>
      <c r="B308" s="147" t="s">
        <v>21</v>
      </c>
      <c r="C308" s="135"/>
      <c r="D308" s="135"/>
      <c r="E308" s="142" t="e">
        <f>VLOOKUP(D279,NOTAS!$B$7:$AT$26,16,0)</f>
        <v>#N/A</v>
      </c>
      <c r="F308" s="134"/>
      <c r="G308" s="135"/>
      <c r="H308" s="135"/>
      <c r="I308" s="135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spans="1:26" ht="17.25" customHeight="1">
      <c r="A309" s="72"/>
      <c r="B309" s="131"/>
      <c r="C309" s="131"/>
      <c r="D309" s="131"/>
      <c r="E309" s="143"/>
      <c r="F309" s="130"/>
      <c r="G309" s="131"/>
      <c r="H309" s="131"/>
      <c r="I309" s="131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spans="1:26" ht="17.25" customHeight="1">
      <c r="A310" s="72"/>
      <c r="B310" s="131"/>
      <c r="C310" s="131"/>
      <c r="D310" s="131"/>
      <c r="E310" s="143"/>
      <c r="F310" s="130"/>
      <c r="G310" s="131"/>
      <c r="H310" s="131"/>
      <c r="I310" s="131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spans="1:26" ht="17.25" customHeight="1">
      <c r="A311" s="72"/>
      <c r="B311" s="131"/>
      <c r="C311" s="131"/>
      <c r="D311" s="131"/>
      <c r="E311" s="143"/>
      <c r="F311" s="130"/>
      <c r="G311" s="131"/>
      <c r="H311" s="131"/>
      <c r="I311" s="131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spans="1:26" ht="17.25" customHeight="1">
      <c r="A312" s="72"/>
      <c r="B312" s="131"/>
      <c r="C312" s="131"/>
      <c r="D312" s="131"/>
      <c r="E312" s="143"/>
      <c r="F312" s="130"/>
      <c r="G312" s="131"/>
      <c r="H312" s="131"/>
      <c r="I312" s="131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spans="1:26" ht="17.25" customHeight="1">
      <c r="A313" s="72"/>
      <c r="B313" s="133"/>
      <c r="C313" s="133"/>
      <c r="D313" s="133"/>
      <c r="E313" s="144"/>
      <c r="F313" s="132"/>
      <c r="G313" s="133"/>
      <c r="H313" s="133"/>
      <c r="I313" s="133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spans="1:26" ht="17.25" customHeight="1">
      <c r="A314" s="72"/>
      <c r="B314" s="85"/>
      <c r="C314" s="85"/>
      <c r="D314" s="85"/>
      <c r="E314" s="86"/>
      <c r="F314" s="86"/>
      <c r="G314" s="86"/>
      <c r="H314" s="86"/>
      <c r="I314" s="86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spans="1:26" ht="17.25" customHeight="1">
      <c r="A315" s="72"/>
      <c r="B315" s="88"/>
      <c r="C315" s="88"/>
      <c r="D315" s="88"/>
      <c r="E315" s="88"/>
      <c r="F315" s="88"/>
      <c r="G315" s="88"/>
      <c r="H315" s="88"/>
      <c r="I315" s="88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spans="1:26" ht="17.25" customHeight="1">
      <c r="A316" s="72"/>
      <c r="B316" s="90"/>
      <c r="C316" s="90"/>
      <c r="D316" s="90"/>
      <c r="E316" s="90"/>
      <c r="F316" s="90"/>
      <c r="G316" s="90"/>
      <c r="H316" s="90"/>
      <c r="I316" s="90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spans="1:26" ht="17.25" customHeight="1">
      <c r="A317" s="72"/>
      <c r="B317" s="73"/>
      <c r="C317" s="73"/>
      <c r="D317" s="73"/>
      <c r="E317" s="74"/>
      <c r="F317" s="74"/>
      <c r="G317" s="74"/>
      <c r="H317" s="74"/>
      <c r="I317" s="74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spans="1:26" ht="17.25" customHeight="1">
      <c r="A318" s="72"/>
      <c r="B318" s="75"/>
      <c r="C318" s="73"/>
      <c r="D318" s="73"/>
      <c r="E318" s="74"/>
      <c r="F318" s="74"/>
      <c r="G318" s="74"/>
      <c r="H318" s="74"/>
      <c r="I318" s="74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spans="1:26" ht="17.25" customHeight="1">
      <c r="A319" s="72"/>
      <c r="B319" s="75"/>
      <c r="C319" s="73"/>
      <c r="D319" s="73"/>
      <c r="E319" s="74"/>
      <c r="F319" s="74"/>
      <c r="G319" s="74"/>
      <c r="H319" s="74"/>
      <c r="I319" s="74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spans="1:26" ht="17.25" customHeight="1">
      <c r="A320" s="72"/>
      <c r="B320" s="75"/>
      <c r="C320" s="73"/>
      <c r="D320" s="73"/>
      <c r="E320" s="74"/>
      <c r="F320" s="74"/>
      <c r="G320" s="74"/>
      <c r="H320" s="74"/>
      <c r="I320" s="74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spans="1:26" ht="17.25" customHeight="1">
      <c r="A321" s="72"/>
      <c r="B321" s="75"/>
      <c r="C321" s="73"/>
      <c r="D321" s="73"/>
      <c r="E321" s="74"/>
      <c r="F321" s="74"/>
      <c r="G321" s="74"/>
      <c r="H321" s="74"/>
      <c r="I321" s="74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spans="1:26" ht="17.25" customHeight="1">
      <c r="A322" s="72"/>
      <c r="B322" s="75"/>
      <c r="C322" s="73"/>
      <c r="D322" s="73"/>
      <c r="E322" s="74"/>
      <c r="F322" s="74"/>
      <c r="G322" s="74"/>
      <c r="H322" s="74"/>
      <c r="I322" s="74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spans="1:26" ht="17.25" customHeight="1">
      <c r="A323" s="72"/>
      <c r="B323" s="76"/>
      <c r="C323" s="76"/>
      <c r="D323" s="76"/>
      <c r="E323" s="76"/>
      <c r="F323" s="76"/>
      <c r="G323" s="76"/>
      <c r="H323" s="76"/>
      <c r="I323" s="76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spans="1:26" ht="17.25" customHeight="1">
      <c r="A324" s="72"/>
      <c r="B324" s="77" t="s">
        <v>32</v>
      </c>
      <c r="C324" s="78"/>
      <c r="D324" s="72">
        <f>NOTAS!B14</f>
        <v>0</v>
      </c>
      <c r="E324" s="72"/>
      <c r="F324" s="79"/>
      <c r="G324" s="79"/>
      <c r="H324" s="77" t="s">
        <v>33</v>
      </c>
      <c r="I324" s="72" t="str">
        <f>(NOTAS!$B$4)</f>
        <v>LAP 5/3TT</v>
      </c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spans="1:26" ht="17.25" customHeight="1">
      <c r="A325" s="72"/>
      <c r="B325" s="137" t="s">
        <v>34</v>
      </c>
      <c r="C325" s="131"/>
      <c r="D325" s="74">
        <f>NOTAS!$C$5</f>
        <v>0</v>
      </c>
      <c r="E325" s="73"/>
      <c r="F325" s="79"/>
      <c r="G325" s="79"/>
      <c r="H325" s="80" t="s">
        <v>47</v>
      </c>
      <c r="I325" s="74" t="str">
        <f>(NOTAS!$B$3)</f>
        <v>Douglas</v>
      </c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spans="1:26" ht="17.25" customHeight="1">
      <c r="A326" s="72"/>
      <c r="B326" s="77" t="s">
        <v>36</v>
      </c>
      <c r="C326" s="81"/>
      <c r="D326" s="138">
        <f>NOTAS!$AT$3</f>
        <v>36</v>
      </c>
      <c r="E326" s="131"/>
      <c r="F326" s="79"/>
      <c r="G326" s="79"/>
      <c r="H326" s="80" t="s">
        <v>37</v>
      </c>
      <c r="I326" s="74" t="e">
        <f>VLOOKUP(D324,NOTAS!$B$7:$AT$26,45,0)</f>
        <v>#N/A</v>
      </c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spans="1:26" ht="17.25" customHeight="1">
      <c r="A327" s="72"/>
      <c r="B327" s="82"/>
      <c r="C327" s="82"/>
      <c r="D327" s="82"/>
      <c r="E327" s="82"/>
      <c r="F327" s="82"/>
      <c r="G327" s="82"/>
      <c r="H327" s="82"/>
      <c r="I327" s="8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spans="1:26" ht="17.25" customHeight="1">
      <c r="A328" s="72"/>
      <c r="B328" s="139" t="s">
        <v>38</v>
      </c>
      <c r="C328" s="140"/>
      <c r="D328" s="141"/>
      <c r="E328" s="83" t="s">
        <v>39</v>
      </c>
      <c r="F328" s="139" t="s">
        <v>40</v>
      </c>
      <c r="G328" s="140"/>
      <c r="H328" s="140"/>
      <c r="I328" s="141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spans="1:26" ht="17.25" customHeight="1">
      <c r="A329" s="72"/>
      <c r="B329" s="147" t="s">
        <v>24</v>
      </c>
      <c r="C329" s="135"/>
      <c r="D329" s="135"/>
      <c r="E329" s="142" t="e">
        <f>VLOOKUP(D324,NOTAS!$B$7:$AT$26,4,0)</f>
        <v>#N/A</v>
      </c>
      <c r="F329" s="145"/>
      <c r="G329" s="135"/>
      <c r="H329" s="135"/>
      <c r="I329" s="135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spans="1:26" ht="17.25" customHeight="1">
      <c r="A330" s="72"/>
      <c r="B330" s="131"/>
      <c r="C330" s="131"/>
      <c r="D330" s="131"/>
      <c r="E330" s="143"/>
      <c r="F330" s="136"/>
      <c r="G330" s="131"/>
      <c r="H330" s="131"/>
      <c r="I330" s="131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spans="1:26" ht="17.25" customHeight="1">
      <c r="A331" s="72"/>
      <c r="B331" s="131"/>
      <c r="C331" s="131"/>
      <c r="D331" s="131"/>
      <c r="E331" s="143"/>
      <c r="F331" s="136"/>
      <c r="G331" s="131"/>
      <c r="H331" s="131"/>
      <c r="I331" s="131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spans="1:26" ht="17.25" customHeight="1">
      <c r="A332" s="72"/>
      <c r="B332" s="131"/>
      <c r="C332" s="131"/>
      <c r="D332" s="131"/>
      <c r="E332" s="143"/>
      <c r="F332" s="136"/>
      <c r="G332" s="131"/>
      <c r="H332" s="131"/>
      <c r="I332" s="131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spans="1:26" ht="17.25" customHeight="1">
      <c r="A333" s="72"/>
      <c r="B333" s="131"/>
      <c r="C333" s="131"/>
      <c r="D333" s="131"/>
      <c r="E333" s="143"/>
      <c r="F333" s="136"/>
      <c r="G333" s="131"/>
      <c r="H333" s="131"/>
      <c r="I333" s="131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spans="1:26" ht="17.25" customHeight="1">
      <c r="A334" s="72"/>
      <c r="B334" s="133"/>
      <c r="C334" s="133"/>
      <c r="D334" s="133"/>
      <c r="E334" s="144"/>
      <c r="F334" s="146"/>
      <c r="G334" s="133"/>
      <c r="H334" s="133"/>
      <c r="I334" s="133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spans="1:26" ht="17.25" customHeight="1">
      <c r="A335" s="72"/>
      <c r="B335" s="147" t="s">
        <v>20</v>
      </c>
      <c r="C335" s="135"/>
      <c r="D335" s="135"/>
      <c r="E335" s="142" t="e">
        <f>VLOOKUP(D324,NOTAS!$B$7:$AT$26,7,0)</f>
        <v>#N/A</v>
      </c>
      <c r="F335" s="134"/>
      <c r="G335" s="135"/>
      <c r="H335" s="135"/>
      <c r="I335" s="135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spans="1:26" ht="17.25" customHeight="1">
      <c r="A336" s="72"/>
      <c r="B336" s="131"/>
      <c r="C336" s="131"/>
      <c r="D336" s="131"/>
      <c r="E336" s="143"/>
      <c r="F336" s="130"/>
      <c r="G336" s="131"/>
      <c r="H336" s="131"/>
      <c r="I336" s="131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spans="1:26" ht="17.25" customHeight="1">
      <c r="A337" s="72"/>
      <c r="B337" s="131"/>
      <c r="C337" s="131"/>
      <c r="D337" s="131"/>
      <c r="E337" s="143"/>
      <c r="F337" s="130"/>
      <c r="G337" s="131"/>
      <c r="H337" s="131"/>
      <c r="I337" s="131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spans="1:26" ht="17.25" customHeight="1">
      <c r="A338" s="72"/>
      <c r="B338" s="131"/>
      <c r="C338" s="131"/>
      <c r="D338" s="131"/>
      <c r="E338" s="143"/>
      <c r="F338" s="130"/>
      <c r="G338" s="131"/>
      <c r="H338" s="131"/>
      <c r="I338" s="131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spans="1:26" ht="17.25" customHeight="1">
      <c r="A339" s="72"/>
      <c r="B339" s="131"/>
      <c r="C339" s="131"/>
      <c r="D339" s="131"/>
      <c r="E339" s="143"/>
      <c r="F339" s="130"/>
      <c r="G339" s="131"/>
      <c r="H339" s="131"/>
      <c r="I339" s="131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spans="1:26" ht="17.25" customHeight="1">
      <c r="A340" s="72"/>
      <c r="B340" s="133"/>
      <c r="C340" s="133"/>
      <c r="D340" s="133"/>
      <c r="E340" s="144"/>
      <c r="F340" s="132"/>
      <c r="G340" s="133"/>
      <c r="H340" s="133"/>
      <c r="I340" s="133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spans="1:26" ht="17.25" customHeight="1">
      <c r="A341" s="72"/>
      <c r="B341" s="147" t="s">
        <v>22</v>
      </c>
      <c r="C341" s="135"/>
      <c r="D341" s="135"/>
      <c r="E341" s="142" t="e">
        <f>VLOOKUP(D324,NOTAS!$B$7:$AT$26,10,0)</f>
        <v>#N/A</v>
      </c>
      <c r="F341" s="134"/>
      <c r="G341" s="135"/>
      <c r="H341" s="135"/>
      <c r="I341" s="135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spans="1:26" ht="17.25" customHeight="1">
      <c r="A342" s="72"/>
      <c r="B342" s="131"/>
      <c r="C342" s="131"/>
      <c r="D342" s="131"/>
      <c r="E342" s="143"/>
      <c r="F342" s="130"/>
      <c r="G342" s="131"/>
      <c r="H342" s="131"/>
      <c r="I342" s="131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spans="1:26" ht="17.25" customHeight="1">
      <c r="A343" s="72"/>
      <c r="B343" s="131"/>
      <c r="C343" s="131"/>
      <c r="D343" s="131"/>
      <c r="E343" s="143"/>
      <c r="F343" s="130"/>
      <c r="G343" s="131"/>
      <c r="H343" s="131"/>
      <c r="I343" s="131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spans="1:26" ht="17.25" customHeight="1">
      <c r="A344" s="72"/>
      <c r="B344" s="131"/>
      <c r="C344" s="131"/>
      <c r="D344" s="131"/>
      <c r="E344" s="143"/>
      <c r="F344" s="130"/>
      <c r="G344" s="131"/>
      <c r="H344" s="131"/>
      <c r="I344" s="131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spans="1:26" ht="17.25" customHeight="1">
      <c r="A345" s="72"/>
      <c r="B345" s="131"/>
      <c r="C345" s="131"/>
      <c r="D345" s="131"/>
      <c r="E345" s="143"/>
      <c r="F345" s="130"/>
      <c r="G345" s="131"/>
      <c r="H345" s="131"/>
      <c r="I345" s="131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spans="1:26" ht="17.25" customHeight="1">
      <c r="A346" s="72"/>
      <c r="B346" s="133"/>
      <c r="C346" s="133"/>
      <c r="D346" s="133"/>
      <c r="E346" s="144"/>
      <c r="F346" s="132"/>
      <c r="G346" s="133"/>
      <c r="H346" s="133"/>
      <c r="I346" s="133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spans="1:26" ht="17.25" customHeight="1">
      <c r="A347" s="72"/>
      <c r="B347" s="147" t="s">
        <v>23</v>
      </c>
      <c r="C347" s="135"/>
      <c r="D347" s="135"/>
      <c r="E347" s="142" t="e">
        <f>VLOOKUP(D324,NOTAS!$B$7:$AT$26,13,0)</f>
        <v>#N/A</v>
      </c>
      <c r="F347" s="134"/>
      <c r="G347" s="135"/>
      <c r="H347" s="135"/>
      <c r="I347" s="135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spans="1:26" ht="17.25" customHeight="1">
      <c r="A348" s="72"/>
      <c r="B348" s="131"/>
      <c r="C348" s="131"/>
      <c r="D348" s="131"/>
      <c r="E348" s="143"/>
      <c r="F348" s="130"/>
      <c r="G348" s="131"/>
      <c r="H348" s="131"/>
      <c r="I348" s="131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spans="1:26" ht="17.25" customHeight="1">
      <c r="A349" s="72"/>
      <c r="B349" s="131"/>
      <c r="C349" s="131"/>
      <c r="D349" s="131"/>
      <c r="E349" s="143"/>
      <c r="F349" s="130"/>
      <c r="G349" s="131"/>
      <c r="H349" s="131"/>
      <c r="I349" s="131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spans="1:26" ht="17.25" customHeight="1">
      <c r="A350" s="72"/>
      <c r="B350" s="131"/>
      <c r="C350" s="131"/>
      <c r="D350" s="131"/>
      <c r="E350" s="143"/>
      <c r="F350" s="130"/>
      <c r="G350" s="131"/>
      <c r="H350" s="131"/>
      <c r="I350" s="131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spans="1:26" ht="17.25" customHeight="1">
      <c r="A351" s="72"/>
      <c r="B351" s="131"/>
      <c r="C351" s="131"/>
      <c r="D351" s="131"/>
      <c r="E351" s="143"/>
      <c r="F351" s="130"/>
      <c r="G351" s="131"/>
      <c r="H351" s="131"/>
      <c r="I351" s="131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spans="1:26" ht="17.25" customHeight="1">
      <c r="A352" s="72"/>
      <c r="B352" s="133"/>
      <c r="C352" s="133"/>
      <c r="D352" s="133"/>
      <c r="E352" s="144"/>
      <c r="F352" s="132"/>
      <c r="G352" s="133"/>
      <c r="H352" s="133"/>
      <c r="I352" s="133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spans="1:26" ht="17.25" customHeight="1">
      <c r="A353" s="72"/>
      <c r="B353" s="147" t="s">
        <v>21</v>
      </c>
      <c r="C353" s="135"/>
      <c r="D353" s="135"/>
      <c r="E353" s="142" t="e">
        <f>VLOOKUP(D324,NOTAS!$B$7:$AT$26,16,0)</f>
        <v>#N/A</v>
      </c>
      <c r="F353" s="134"/>
      <c r="G353" s="135"/>
      <c r="H353" s="135"/>
      <c r="I353" s="135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spans="1:26" ht="17.25" customHeight="1">
      <c r="A354" s="72"/>
      <c r="B354" s="131"/>
      <c r="C354" s="131"/>
      <c r="D354" s="131"/>
      <c r="E354" s="143"/>
      <c r="F354" s="130"/>
      <c r="G354" s="131"/>
      <c r="H354" s="131"/>
      <c r="I354" s="131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spans="1:26" ht="17.25" customHeight="1">
      <c r="A355" s="72"/>
      <c r="B355" s="131"/>
      <c r="C355" s="131"/>
      <c r="D355" s="131"/>
      <c r="E355" s="143"/>
      <c r="F355" s="130"/>
      <c r="G355" s="131"/>
      <c r="H355" s="131"/>
      <c r="I355" s="131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spans="1:26" ht="17.25" customHeight="1">
      <c r="A356" s="72"/>
      <c r="B356" s="131"/>
      <c r="C356" s="131"/>
      <c r="D356" s="131"/>
      <c r="E356" s="143"/>
      <c r="F356" s="130"/>
      <c r="G356" s="131"/>
      <c r="H356" s="131"/>
      <c r="I356" s="131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spans="1:26" ht="17.25" customHeight="1">
      <c r="A357" s="72"/>
      <c r="B357" s="131"/>
      <c r="C357" s="131"/>
      <c r="D357" s="131"/>
      <c r="E357" s="143"/>
      <c r="F357" s="130"/>
      <c r="G357" s="131"/>
      <c r="H357" s="131"/>
      <c r="I357" s="131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spans="1:26" ht="17.25" customHeight="1">
      <c r="A358" s="72"/>
      <c r="B358" s="133"/>
      <c r="C358" s="133"/>
      <c r="D358" s="133"/>
      <c r="E358" s="144"/>
      <c r="F358" s="132"/>
      <c r="G358" s="133"/>
      <c r="H358" s="133"/>
      <c r="I358" s="133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spans="1:26" ht="17.25" customHeight="1">
      <c r="A359" s="72"/>
      <c r="B359" s="85"/>
      <c r="C359" s="85"/>
      <c r="D359" s="85"/>
      <c r="E359" s="86"/>
      <c r="F359" s="86"/>
      <c r="G359" s="86"/>
      <c r="H359" s="86"/>
      <c r="I359" s="86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spans="1:26" ht="17.25" customHeight="1">
      <c r="A360" s="72"/>
      <c r="B360" s="88"/>
      <c r="C360" s="88"/>
      <c r="D360" s="88"/>
      <c r="E360" s="88"/>
      <c r="F360" s="88"/>
      <c r="G360" s="88"/>
      <c r="H360" s="88"/>
      <c r="I360" s="88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spans="1:26" ht="17.25" customHeight="1">
      <c r="A361" s="72"/>
      <c r="B361" s="90"/>
      <c r="C361" s="90"/>
      <c r="D361" s="90"/>
      <c r="E361" s="90"/>
      <c r="F361" s="90"/>
      <c r="G361" s="90"/>
      <c r="H361" s="90"/>
      <c r="I361" s="90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spans="1:26" ht="17.25" customHeight="1">
      <c r="A362" s="72"/>
      <c r="B362" s="73"/>
      <c r="C362" s="73"/>
      <c r="D362" s="73"/>
      <c r="E362" s="74"/>
      <c r="F362" s="74"/>
      <c r="G362" s="74"/>
      <c r="H362" s="74"/>
      <c r="I362" s="74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spans="1:26" ht="17.25" customHeight="1">
      <c r="A363" s="72"/>
      <c r="B363" s="75"/>
      <c r="C363" s="73"/>
      <c r="D363" s="73"/>
      <c r="E363" s="74"/>
      <c r="F363" s="74"/>
      <c r="G363" s="74"/>
      <c r="H363" s="74"/>
      <c r="I363" s="74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spans="1:26" ht="17.25" customHeight="1">
      <c r="A364" s="72"/>
      <c r="B364" s="75"/>
      <c r="C364" s="73"/>
      <c r="D364" s="73"/>
      <c r="E364" s="74"/>
      <c r="F364" s="74"/>
      <c r="G364" s="74"/>
      <c r="H364" s="74"/>
      <c r="I364" s="74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spans="1:26" ht="17.25" customHeight="1">
      <c r="A365" s="72"/>
      <c r="B365" s="75"/>
      <c r="C365" s="73"/>
      <c r="D365" s="73"/>
      <c r="E365" s="74"/>
      <c r="F365" s="74"/>
      <c r="G365" s="74"/>
      <c r="H365" s="74"/>
      <c r="I365" s="74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spans="1:26" ht="17.25" customHeight="1">
      <c r="A366" s="72"/>
      <c r="B366" s="75"/>
      <c r="C366" s="73"/>
      <c r="D366" s="73"/>
      <c r="E366" s="74"/>
      <c r="F366" s="74"/>
      <c r="G366" s="74"/>
      <c r="H366" s="74"/>
      <c r="I366" s="74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spans="1:26" ht="17.25" customHeight="1">
      <c r="A367" s="72"/>
      <c r="B367" s="75"/>
      <c r="C367" s="73"/>
      <c r="D367" s="73"/>
      <c r="E367" s="74"/>
      <c r="F367" s="74"/>
      <c r="G367" s="74"/>
      <c r="H367" s="74"/>
      <c r="I367" s="74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spans="1:26" ht="17.25" customHeight="1">
      <c r="A368" s="72"/>
      <c r="B368" s="76"/>
      <c r="C368" s="76"/>
      <c r="D368" s="76"/>
      <c r="E368" s="76"/>
      <c r="F368" s="76"/>
      <c r="G368" s="76"/>
      <c r="H368" s="76"/>
      <c r="I368" s="76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spans="1:26" ht="17.25" customHeight="1">
      <c r="A369" s="72"/>
      <c r="B369" s="77" t="s">
        <v>32</v>
      </c>
      <c r="C369" s="78"/>
      <c r="D369" s="72">
        <f>NOTAS!B15</f>
        <v>0</v>
      </c>
      <c r="E369" s="72"/>
      <c r="F369" s="79"/>
      <c r="G369" s="79"/>
      <c r="H369" s="77" t="s">
        <v>33</v>
      </c>
      <c r="I369" s="72" t="str">
        <f>(NOTAS!$B$4)</f>
        <v>LAP 5/3TT</v>
      </c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spans="1:26" ht="17.25" customHeight="1">
      <c r="A370" s="72"/>
      <c r="B370" s="137" t="s">
        <v>34</v>
      </c>
      <c r="C370" s="131"/>
      <c r="D370" s="74">
        <f>NOTAS!$C$5</f>
        <v>0</v>
      </c>
      <c r="E370" s="73"/>
      <c r="F370" s="79"/>
      <c r="G370" s="79"/>
      <c r="H370" s="80" t="s">
        <v>48</v>
      </c>
      <c r="I370" s="74" t="str">
        <f>(NOTAS!$B$3)</f>
        <v>Douglas</v>
      </c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spans="1:26" ht="17.25" customHeight="1">
      <c r="A371" s="72"/>
      <c r="B371" s="77" t="s">
        <v>36</v>
      </c>
      <c r="C371" s="81"/>
      <c r="D371" s="138">
        <f>NOTAS!$AT$3</f>
        <v>36</v>
      </c>
      <c r="E371" s="131"/>
      <c r="F371" s="79"/>
      <c r="G371" s="79"/>
      <c r="H371" s="80" t="s">
        <v>37</v>
      </c>
      <c r="I371" s="74" t="e">
        <f>VLOOKUP(D369,NOTAS!$B$7:$AT$26,45,0)</f>
        <v>#N/A</v>
      </c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spans="1:26" ht="17.25" customHeight="1">
      <c r="A372" s="72"/>
      <c r="B372" s="82"/>
      <c r="C372" s="82"/>
      <c r="D372" s="82"/>
      <c r="E372" s="82"/>
      <c r="F372" s="82"/>
      <c r="G372" s="82"/>
      <c r="H372" s="82"/>
      <c r="I372" s="8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spans="1:26" ht="17.25" customHeight="1">
      <c r="A373" s="72"/>
      <c r="B373" s="139" t="s">
        <v>38</v>
      </c>
      <c r="C373" s="140"/>
      <c r="D373" s="141"/>
      <c r="E373" s="83" t="s">
        <v>39</v>
      </c>
      <c r="F373" s="139" t="s">
        <v>40</v>
      </c>
      <c r="G373" s="140"/>
      <c r="H373" s="140"/>
      <c r="I373" s="141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spans="1:26" ht="17.25" customHeight="1">
      <c r="A374" s="72"/>
      <c r="B374" s="147" t="s">
        <v>24</v>
      </c>
      <c r="C374" s="135"/>
      <c r="D374" s="135"/>
      <c r="E374" s="142" t="e">
        <f>VLOOKUP(D369,NOTAS!$B$7:$AT$26,4,0)</f>
        <v>#N/A</v>
      </c>
      <c r="F374" s="145"/>
      <c r="G374" s="135"/>
      <c r="H374" s="135"/>
      <c r="I374" s="135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spans="1:26" ht="17.25" customHeight="1">
      <c r="A375" s="72"/>
      <c r="B375" s="131"/>
      <c r="C375" s="131"/>
      <c r="D375" s="131"/>
      <c r="E375" s="143"/>
      <c r="F375" s="136"/>
      <c r="G375" s="131"/>
      <c r="H375" s="131"/>
      <c r="I375" s="131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spans="1:26" ht="17.25" customHeight="1">
      <c r="A376" s="72"/>
      <c r="B376" s="131"/>
      <c r="C376" s="131"/>
      <c r="D376" s="131"/>
      <c r="E376" s="143"/>
      <c r="F376" s="136"/>
      <c r="G376" s="131"/>
      <c r="H376" s="131"/>
      <c r="I376" s="131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spans="1:26" ht="17.25" customHeight="1">
      <c r="A377" s="72"/>
      <c r="B377" s="131"/>
      <c r="C377" s="131"/>
      <c r="D377" s="131"/>
      <c r="E377" s="143"/>
      <c r="F377" s="136"/>
      <c r="G377" s="131"/>
      <c r="H377" s="131"/>
      <c r="I377" s="131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spans="1:26" ht="17.25" customHeight="1">
      <c r="A378" s="72"/>
      <c r="B378" s="131"/>
      <c r="C378" s="131"/>
      <c r="D378" s="131"/>
      <c r="E378" s="143"/>
      <c r="F378" s="136"/>
      <c r="G378" s="131"/>
      <c r="H378" s="131"/>
      <c r="I378" s="131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spans="1:26" ht="17.25" customHeight="1">
      <c r="A379" s="72"/>
      <c r="B379" s="133"/>
      <c r="C379" s="133"/>
      <c r="D379" s="133"/>
      <c r="E379" s="144"/>
      <c r="F379" s="146"/>
      <c r="G379" s="133"/>
      <c r="H379" s="133"/>
      <c r="I379" s="133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spans="1:26" ht="17.25" customHeight="1">
      <c r="A380" s="72"/>
      <c r="B380" s="147" t="s">
        <v>20</v>
      </c>
      <c r="C380" s="135"/>
      <c r="D380" s="135"/>
      <c r="E380" s="142" t="e">
        <f>VLOOKUP(D369,NOTAS!$B$7:$AT$26,7,0)</f>
        <v>#N/A</v>
      </c>
      <c r="F380" s="134"/>
      <c r="G380" s="135"/>
      <c r="H380" s="135"/>
      <c r="I380" s="135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spans="1:26" ht="17.25" customHeight="1">
      <c r="A381" s="72"/>
      <c r="B381" s="131"/>
      <c r="C381" s="131"/>
      <c r="D381" s="131"/>
      <c r="E381" s="143"/>
      <c r="F381" s="130"/>
      <c r="G381" s="131"/>
      <c r="H381" s="131"/>
      <c r="I381" s="131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spans="1:26" ht="17.25" customHeight="1">
      <c r="A382" s="72"/>
      <c r="B382" s="131"/>
      <c r="C382" s="131"/>
      <c r="D382" s="131"/>
      <c r="E382" s="143"/>
      <c r="F382" s="130"/>
      <c r="G382" s="131"/>
      <c r="H382" s="131"/>
      <c r="I382" s="131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spans="1:26" ht="17.25" customHeight="1">
      <c r="A383" s="72"/>
      <c r="B383" s="131"/>
      <c r="C383" s="131"/>
      <c r="D383" s="131"/>
      <c r="E383" s="143"/>
      <c r="F383" s="130"/>
      <c r="G383" s="131"/>
      <c r="H383" s="131"/>
      <c r="I383" s="131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spans="1:26" ht="17.25" customHeight="1">
      <c r="A384" s="72"/>
      <c r="B384" s="131"/>
      <c r="C384" s="131"/>
      <c r="D384" s="131"/>
      <c r="E384" s="143"/>
      <c r="F384" s="130"/>
      <c r="G384" s="131"/>
      <c r="H384" s="131"/>
      <c r="I384" s="131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spans="1:26" ht="17.25" customHeight="1">
      <c r="A385" s="72"/>
      <c r="B385" s="133"/>
      <c r="C385" s="133"/>
      <c r="D385" s="133"/>
      <c r="E385" s="144"/>
      <c r="F385" s="132"/>
      <c r="G385" s="133"/>
      <c r="H385" s="133"/>
      <c r="I385" s="133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spans="1:26" ht="17.25" customHeight="1">
      <c r="A386" s="72"/>
      <c r="B386" s="147" t="s">
        <v>22</v>
      </c>
      <c r="C386" s="135"/>
      <c r="D386" s="135"/>
      <c r="E386" s="142" t="e">
        <f>VLOOKUP(D369,NOTAS!$B$7:$AT$26,10,0)</f>
        <v>#N/A</v>
      </c>
      <c r="F386" s="134"/>
      <c r="G386" s="135"/>
      <c r="H386" s="135"/>
      <c r="I386" s="135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spans="1:26" ht="17.25" customHeight="1">
      <c r="A387" s="72"/>
      <c r="B387" s="131"/>
      <c r="C387" s="131"/>
      <c r="D387" s="131"/>
      <c r="E387" s="143"/>
      <c r="F387" s="130"/>
      <c r="G387" s="131"/>
      <c r="H387" s="131"/>
      <c r="I387" s="131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spans="1:26" ht="17.25" customHeight="1">
      <c r="A388" s="72"/>
      <c r="B388" s="131"/>
      <c r="C388" s="131"/>
      <c r="D388" s="131"/>
      <c r="E388" s="143"/>
      <c r="F388" s="130"/>
      <c r="G388" s="131"/>
      <c r="H388" s="131"/>
      <c r="I388" s="131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spans="1:26" ht="17.25" customHeight="1">
      <c r="A389" s="72"/>
      <c r="B389" s="131"/>
      <c r="C389" s="131"/>
      <c r="D389" s="131"/>
      <c r="E389" s="143"/>
      <c r="F389" s="130"/>
      <c r="G389" s="131"/>
      <c r="H389" s="131"/>
      <c r="I389" s="131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spans="1:26" ht="17.25" customHeight="1">
      <c r="A390" s="72"/>
      <c r="B390" s="131"/>
      <c r="C390" s="131"/>
      <c r="D390" s="131"/>
      <c r="E390" s="143"/>
      <c r="F390" s="130"/>
      <c r="G390" s="131"/>
      <c r="H390" s="131"/>
      <c r="I390" s="131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spans="1:26" ht="17.25" customHeight="1">
      <c r="A391" s="72"/>
      <c r="B391" s="133"/>
      <c r="C391" s="133"/>
      <c r="D391" s="133"/>
      <c r="E391" s="144"/>
      <c r="F391" s="132"/>
      <c r="G391" s="133"/>
      <c r="H391" s="133"/>
      <c r="I391" s="133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spans="1:26" ht="17.25" customHeight="1">
      <c r="A392" s="72"/>
      <c r="B392" s="147" t="s">
        <v>23</v>
      </c>
      <c r="C392" s="135"/>
      <c r="D392" s="135"/>
      <c r="E392" s="142" t="e">
        <f>VLOOKUP(D369,NOTAS!$B$7:$AT$26,13,0)</f>
        <v>#N/A</v>
      </c>
      <c r="F392" s="134"/>
      <c r="G392" s="135"/>
      <c r="H392" s="135"/>
      <c r="I392" s="135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spans="1:26" ht="17.25" customHeight="1">
      <c r="A393" s="72"/>
      <c r="B393" s="131"/>
      <c r="C393" s="131"/>
      <c r="D393" s="131"/>
      <c r="E393" s="143"/>
      <c r="F393" s="130"/>
      <c r="G393" s="131"/>
      <c r="H393" s="131"/>
      <c r="I393" s="131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spans="1:26" ht="17.25" customHeight="1">
      <c r="A394" s="72"/>
      <c r="B394" s="131"/>
      <c r="C394" s="131"/>
      <c r="D394" s="131"/>
      <c r="E394" s="143"/>
      <c r="F394" s="130"/>
      <c r="G394" s="131"/>
      <c r="H394" s="131"/>
      <c r="I394" s="131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spans="1:26" ht="17.25" customHeight="1">
      <c r="A395" s="72"/>
      <c r="B395" s="131"/>
      <c r="C395" s="131"/>
      <c r="D395" s="131"/>
      <c r="E395" s="143"/>
      <c r="F395" s="130"/>
      <c r="G395" s="131"/>
      <c r="H395" s="131"/>
      <c r="I395" s="131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spans="1:26" ht="17.25" customHeight="1">
      <c r="A396" s="72"/>
      <c r="B396" s="131"/>
      <c r="C396" s="131"/>
      <c r="D396" s="131"/>
      <c r="E396" s="143"/>
      <c r="F396" s="130"/>
      <c r="G396" s="131"/>
      <c r="H396" s="131"/>
      <c r="I396" s="131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spans="1:26" ht="17.25" customHeight="1">
      <c r="A397" s="72"/>
      <c r="B397" s="133"/>
      <c r="C397" s="133"/>
      <c r="D397" s="133"/>
      <c r="E397" s="144"/>
      <c r="F397" s="132"/>
      <c r="G397" s="133"/>
      <c r="H397" s="133"/>
      <c r="I397" s="133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spans="1:26" ht="17.25" customHeight="1">
      <c r="A398" s="72"/>
      <c r="B398" s="147" t="s">
        <v>21</v>
      </c>
      <c r="C398" s="135"/>
      <c r="D398" s="135"/>
      <c r="E398" s="142" t="e">
        <f>VLOOKUP(D369,NOTAS!$B$7:$AT$26,16,0)</f>
        <v>#N/A</v>
      </c>
      <c r="F398" s="134"/>
      <c r="G398" s="135"/>
      <c r="H398" s="135"/>
      <c r="I398" s="135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spans="1:26" ht="17.25" customHeight="1">
      <c r="A399" s="72"/>
      <c r="B399" s="131"/>
      <c r="C399" s="131"/>
      <c r="D399" s="131"/>
      <c r="E399" s="143"/>
      <c r="F399" s="130"/>
      <c r="G399" s="131"/>
      <c r="H399" s="131"/>
      <c r="I399" s="131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spans="1:26" ht="17.25" customHeight="1">
      <c r="A400" s="72"/>
      <c r="B400" s="131"/>
      <c r="C400" s="131"/>
      <c r="D400" s="131"/>
      <c r="E400" s="143"/>
      <c r="F400" s="130"/>
      <c r="G400" s="131"/>
      <c r="H400" s="131"/>
      <c r="I400" s="131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spans="1:26" ht="17.25" customHeight="1">
      <c r="A401" s="72"/>
      <c r="B401" s="131"/>
      <c r="C401" s="131"/>
      <c r="D401" s="131"/>
      <c r="E401" s="143"/>
      <c r="F401" s="130"/>
      <c r="G401" s="131"/>
      <c r="H401" s="131"/>
      <c r="I401" s="131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spans="1:26" ht="17.25" customHeight="1">
      <c r="A402" s="72"/>
      <c r="B402" s="131"/>
      <c r="C402" s="131"/>
      <c r="D402" s="131"/>
      <c r="E402" s="143"/>
      <c r="F402" s="130"/>
      <c r="G402" s="131"/>
      <c r="H402" s="131"/>
      <c r="I402" s="131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spans="1:26" ht="17.25" customHeight="1">
      <c r="A403" s="72"/>
      <c r="B403" s="133"/>
      <c r="C403" s="133"/>
      <c r="D403" s="133"/>
      <c r="E403" s="144"/>
      <c r="F403" s="132"/>
      <c r="G403" s="133"/>
      <c r="H403" s="133"/>
      <c r="I403" s="133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spans="1:26" ht="17.25" customHeight="1">
      <c r="A404" s="72"/>
      <c r="B404" s="85"/>
      <c r="C404" s="85"/>
      <c r="D404" s="85"/>
      <c r="E404" s="86"/>
      <c r="F404" s="86"/>
      <c r="G404" s="86"/>
      <c r="H404" s="86"/>
      <c r="I404" s="86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spans="1:26" ht="17.25" customHeight="1">
      <c r="A405" s="72"/>
      <c r="B405" s="88"/>
      <c r="C405" s="88"/>
      <c r="D405" s="88"/>
      <c r="E405" s="88"/>
      <c r="F405" s="88"/>
      <c r="G405" s="88"/>
      <c r="H405" s="88"/>
      <c r="I405" s="88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spans="1:26" ht="17.25" customHeight="1">
      <c r="A406" s="72"/>
      <c r="B406" s="90"/>
      <c r="C406" s="90"/>
      <c r="D406" s="90"/>
      <c r="E406" s="90"/>
      <c r="F406" s="90"/>
      <c r="G406" s="90"/>
      <c r="H406" s="90"/>
      <c r="I406" s="90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spans="1:26" ht="17.25" customHeight="1">
      <c r="A407" s="72"/>
      <c r="B407" s="73"/>
      <c r="C407" s="73"/>
      <c r="D407" s="73"/>
      <c r="E407" s="74"/>
      <c r="F407" s="74"/>
      <c r="G407" s="74"/>
      <c r="H407" s="74"/>
      <c r="I407" s="74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spans="1:26" ht="17.25" customHeight="1">
      <c r="A408" s="72"/>
      <c r="B408" s="75"/>
      <c r="C408" s="73"/>
      <c r="D408" s="73"/>
      <c r="E408" s="74"/>
      <c r="F408" s="74"/>
      <c r="G408" s="74"/>
      <c r="H408" s="74"/>
      <c r="I408" s="74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spans="1:26" ht="17.25" customHeight="1">
      <c r="A409" s="72"/>
      <c r="B409" s="75"/>
      <c r="C409" s="73"/>
      <c r="D409" s="73"/>
      <c r="E409" s="74"/>
      <c r="F409" s="74"/>
      <c r="G409" s="74"/>
      <c r="H409" s="74"/>
      <c r="I409" s="74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spans="1:26" ht="17.25" customHeight="1">
      <c r="A410" s="72"/>
      <c r="B410" s="75"/>
      <c r="C410" s="73"/>
      <c r="D410" s="73"/>
      <c r="E410" s="74"/>
      <c r="F410" s="74"/>
      <c r="G410" s="74"/>
      <c r="H410" s="74"/>
      <c r="I410" s="74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spans="1:26" ht="17.25" customHeight="1">
      <c r="A411" s="72"/>
      <c r="B411" s="75"/>
      <c r="C411" s="73"/>
      <c r="D411" s="73"/>
      <c r="E411" s="74"/>
      <c r="F411" s="74"/>
      <c r="G411" s="74"/>
      <c r="H411" s="74"/>
      <c r="I411" s="74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spans="1:26" ht="17.25" customHeight="1">
      <c r="A412" s="72"/>
      <c r="B412" s="75"/>
      <c r="C412" s="73"/>
      <c r="D412" s="73"/>
      <c r="E412" s="74"/>
      <c r="F412" s="74"/>
      <c r="G412" s="74"/>
      <c r="H412" s="74"/>
      <c r="I412" s="74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spans="1:26" ht="17.25" customHeight="1">
      <c r="A413" s="72"/>
      <c r="B413" s="76"/>
      <c r="C413" s="76"/>
      <c r="D413" s="76"/>
      <c r="E413" s="76"/>
      <c r="F413" s="76"/>
      <c r="G413" s="76"/>
      <c r="H413" s="76"/>
      <c r="I413" s="76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spans="1:26" ht="17.25" customHeight="1">
      <c r="A414" s="72"/>
      <c r="B414" s="77" t="s">
        <v>32</v>
      </c>
      <c r="C414" s="78"/>
      <c r="D414" s="72">
        <f>NOTAS!B16</f>
        <v>0</v>
      </c>
      <c r="E414" s="72"/>
      <c r="F414" s="79"/>
      <c r="G414" s="79"/>
      <c r="H414" s="77" t="s">
        <v>33</v>
      </c>
      <c r="I414" s="72" t="str">
        <f>(NOTAS!$B$4)</f>
        <v>LAP 5/3TT</v>
      </c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spans="1:26" ht="17.25" customHeight="1">
      <c r="A415" s="72"/>
      <c r="B415" s="137" t="s">
        <v>34</v>
      </c>
      <c r="C415" s="131"/>
      <c r="D415" s="74">
        <f>NOTAS!$C$5</f>
        <v>0</v>
      </c>
      <c r="E415" s="73"/>
      <c r="F415" s="79"/>
      <c r="G415" s="79"/>
      <c r="H415" s="80" t="s">
        <v>49</v>
      </c>
      <c r="I415" s="74" t="str">
        <f>(NOTAS!$B$3)</f>
        <v>Douglas</v>
      </c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spans="1:26" ht="17.25" customHeight="1">
      <c r="A416" s="72"/>
      <c r="B416" s="77" t="s">
        <v>36</v>
      </c>
      <c r="C416" s="81"/>
      <c r="D416" s="138">
        <f>NOTAS!$AT$3</f>
        <v>36</v>
      </c>
      <c r="E416" s="131"/>
      <c r="F416" s="79"/>
      <c r="G416" s="79"/>
      <c r="H416" s="80" t="s">
        <v>37</v>
      </c>
      <c r="I416" s="74" t="e">
        <f>VLOOKUP(D414,NOTAS!$B$7:$AT$26,45,0)</f>
        <v>#N/A</v>
      </c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spans="1:26" ht="17.25" customHeight="1">
      <c r="A417" s="72"/>
      <c r="B417" s="82"/>
      <c r="C417" s="82"/>
      <c r="D417" s="82"/>
      <c r="E417" s="82"/>
      <c r="F417" s="82"/>
      <c r="G417" s="82"/>
      <c r="H417" s="82"/>
      <c r="I417" s="8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spans="1:26" ht="17.25" customHeight="1">
      <c r="A418" s="72"/>
      <c r="B418" s="139" t="s">
        <v>38</v>
      </c>
      <c r="C418" s="140"/>
      <c r="D418" s="141"/>
      <c r="E418" s="83" t="s">
        <v>39</v>
      </c>
      <c r="F418" s="139" t="s">
        <v>40</v>
      </c>
      <c r="G418" s="140"/>
      <c r="H418" s="140"/>
      <c r="I418" s="141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spans="1:26" ht="17.25" customHeight="1">
      <c r="A419" s="72"/>
      <c r="B419" s="147" t="s">
        <v>24</v>
      </c>
      <c r="C419" s="135"/>
      <c r="D419" s="135"/>
      <c r="E419" s="142" t="e">
        <f>VLOOKUP(D414,NOTAS!$B$7:$AT$26,4,0)</f>
        <v>#N/A</v>
      </c>
      <c r="F419" s="145"/>
      <c r="G419" s="135"/>
      <c r="H419" s="135"/>
      <c r="I419" s="135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spans="1:26" ht="17.25" customHeight="1">
      <c r="A420" s="72"/>
      <c r="B420" s="131"/>
      <c r="C420" s="131"/>
      <c r="D420" s="131"/>
      <c r="E420" s="143"/>
      <c r="F420" s="136"/>
      <c r="G420" s="131"/>
      <c r="H420" s="131"/>
      <c r="I420" s="131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spans="1:26" ht="17.25" customHeight="1">
      <c r="A421" s="72"/>
      <c r="B421" s="131"/>
      <c r="C421" s="131"/>
      <c r="D421" s="131"/>
      <c r="E421" s="143"/>
      <c r="F421" s="136"/>
      <c r="G421" s="131"/>
      <c r="H421" s="131"/>
      <c r="I421" s="131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spans="1:26" ht="17.25" customHeight="1">
      <c r="A422" s="72"/>
      <c r="B422" s="131"/>
      <c r="C422" s="131"/>
      <c r="D422" s="131"/>
      <c r="E422" s="143"/>
      <c r="F422" s="136"/>
      <c r="G422" s="131"/>
      <c r="H422" s="131"/>
      <c r="I422" s="131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spans="1:26" ht="17.25" customHeight="1">
      <c r="A423" s="72"/>
      <c r="B423" s="131"/>
      <c r="C423" s="131"/>
      <c r="D423" s="131"/>
      <c r="E423" s="143"/>
      <c r="F423" s="136"/>
      <c r="G423" s="131"/>
      <c r="H423" s="131"/>
      <c r="I423" s="131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spans="1:26" ht="17.25" customHeight="1">
      <c r="A424" s="72"/>
      <c r="B424" s="133"/>
      <c r="C424" s="133"/>
      <c r="D424" s="133"/>
      <c r="E424" s="144"/>
      <c r="F424" s="146"/>
      <c r="G424" s="133"/>
      <c r="H424" s="133"/>
      <c r="I424" s="133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spans="1:26" ht="17.25" customHeight="1">
      <c r="A425" s="72"/>
      <c r="B425" s="147" t="s">
        <v>20</v>
      </c>
      <c r="C425" s="135"/>
      <c r="D425" s="135"/>
      <c r="E425" s="142" t="e">
        <f>VLOOKUP(D414,NOTAS!$B$7:$AT$26,7,0)</f>
        <v>#N/A</v>
      </c>
      <c r="F425" s="134"/>
      <c r="G425" s="135"/>
      <c r="H425" s="135"/>
      <c r="I425" s="135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spans="1:26" ht="17.25" customHeight="1">
      <c r="A426" s="72"/>
      <c r="B426" s="131"/>
      <c r="C426" s="131"/>
      <c r="D426" s="131"/>
      <c r="E426" s="143"/>
      <c r="F426" s="130"/>
      <c r="G426" s="131"/>
      <c r="H426" s="131"/>
      <c r="I426" s="131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spans="1:26" ht="17.25" customHeight="1">
      <c r="A427" s="72"/>
      <c r="B427" s="131"/>
      <c r="C427" s="131"/>
      <c r="D427" s="131"/>
      <c r="E427" s="143"/>
      <c r="F427" s="130"/>
      <c r="G427" s="131"/>
      <c r="H427" s="131"/>
      <c r="I427" s="131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spans="1:26" ht="17.25" customHeight="1">
      <c r="A428" s="72"/>
      <c r="B428" s="131"/>
      <c r="C428" s="131"/>
      <c r="D428" s="131"/>
      <c r="E428" s="143"/>
      <c r="F428" s="130"/>
      <c r="G428" s="131"/>
      <c r="H428" s="131"/>
      <c r="I428" s="131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spans="1:26" ht="17.25" customHeight="1">
      <c r="A429" s="72"/>
      <c r="B429" s="131"/>
      <c r="C429" s="131"/>
      <c r="D429" s="131"/>
      <c r="E429" s="143"/>
      <c r="F429" s="130"/>
      <c r="G429" s="131"/>
      <c r="H429" s="131"/>
      <c r="I429" s="131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spans="1:26" ht="17.25" customHeight="1">
      <c r="A430" s="72"/>
      <c r="B430" s="133"/>
      <c r="C430" s="133"/>
      <c r="D430" s="133"/>
      <c r="E430" s="144"/>
      <c r="F430" s="132"/>
      <c r="G430" s="133"/>
      <c r="H430" s="133"/>
      <c r="I430" s="133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spans="1:26" ht="17.25" customHeight="1">
      <c r="A431" s="72"/>
      <c r="B431" s="147" t="s">
        <v>22</v>
      </c>
      <c r="C431" s="135"/>
      <c r="D431" s="135"/>
      <c r="E431" s="142" t="e">
        <f>VLOOKUP(D414,NOTAS!$B$7:$AT$26,10,0)</f>
        <v>#N/A</v>
      </c>
      <c r="F431" s="134"/>
      <c r="G431" s="135"/>
      <c r="H431" s="135"/>
      <c r="I431" s="135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spans="1:26" ht="17.25" customHeight="1">
      <c r="A432" s="72"/>
      <c r="B432" s="131"/>
      <c r="C432" s="131"/>
      <c r="D432" s="131"/>
      <c r="E432" s="143"/>
      <c r="F432" s="130"/>
      <c r="G432" s="131"/>
      <c r="H432" s="131"/>
      <c r="I432" s="131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spans="1:26" ht="17.25" customHeight="1">
      <c r="A433" s="72"/>
      <c r="B433" s="131"/>
      <c r="C433" s="131"/>
      <c r="D433" s="131"/>
      <c r="E433" s="143"/>
      <c r="F433" s="130"/>
      <c r="G433" s="131"/>
      <c r="H433" s="131"/>
      <c r="I433" s="131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spans="1:26" ht="17.25" customHeight="1">
      <c r="A434" s="72"/>
      <c r="B434" s="131"/>
      <c r="C434" s="131"/>
      <c r="D434" s="131"/>
      <c r="E434" s="143"/>
      <c r="F434" s="130"/>
      <c r="G434" s="131"/>
      <c r="H434" s="131"/>
      <c r="I434" s="131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spans="1:26" ht="17.25" customHeight="1">
      <c r="A435" s="72"/>
      <c r="B435" s="131"/>
      <c r="C435" s="131"/>
      <c r="D435" s="131"/>
      <c r="E435" s="143"/>
      <c r="F435" s="130"/>
      <c r="G435" s="131"/>
      <c r="H435" s="131"/>
      <c r="I435" s="131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spans="1:26" ht="17.25" customHeight="1">
      <c r="A436" s="72"/>
      <c r="B436" s="133"/>
      <c r="C436" s="133"/>
      <c r="D436" s="133"/>
      <c r="E436" s="144"/>
      <c r="F436" s="132"/>
      <c r="G436" s="133"/>
      <c r="H436" s="133"/>
      <c r="I436" s="133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spans="1:26" ht="17.25" customHeight="1">
      <c r="A437" s="72"/>
      <c r="B437" s="147" t="s">
        <v>23</v>
      </c>
      <c r="C437" s="135"/>
      <c r="D437" s="135"/>
      <c r="E437" s="142" t="e">
        <f>VLOOKUP(D414,NOTAS!$B$7:$AT$26,13,0)</f>
        <v>#N/A</v>
      </c>
      <c r="F437" s="134"/>
      <c r="G437" s="135"/>
      <c r="H437" s="135"/>
      <c r="I437" s="135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spans="1:26" ht="17.25" customHeight="1">
      <c r="A438" s="72"/>
      <c r="B438" s="131"/>
      <c r="C438" s="131"/>
      <c r="D438" s="131"/>
      <c r="E438" s="143"/>
      <c r="F438" s="130"/>
      <c r="G438" s="131"/>
      <c r="H438" s="131"/>
      <c r="I438" s="131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spans="1:26" ht="17.25" customHeight="1">
      <c r="A439" s="72"/>
      <c r="B439" s="131"/>
      <c r="C439" s="131"/>
      <c r="D439" s="131"/>
      <c r="E439" s="143"/>
      <c r="F439" s="130"/>
      <c r="G439" s="131"/>
      <c r="H439" s="131"/>
      <c r="I439" s="131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spans="1:26" ht="17.25" customHeight="1">
      <c r="A440" s="72"/>
      <c r="B440" s="131"/>
      <c r="C440" s="131"/>
      <c r="D440" s="131"/>
      <c r="E440" s="143"/>
      <c r="F440" s="130"/>
      <c r="G440" s="131"/>
      <c r="H440" s="131"/>
      <c r="I440" s="131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spans="1:26" ht="17.25" customHeight="1">
      <c r="A441" s="72"/>
      <c r="B441" s="131"/>
      <c r="C441" s="131"/>
      <c r="D441" s="131"/>
      <c r="E441" s="143"/>
      <c r="F441" s="130"/>
      <c r="G441" s="131"/>
      <c r="H441" s="131"/>
      <c r="I441" s="131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spans="1:26" ht="17.25" customHeight="1">
      <c r="A442" s="72"/>
      <c r="B442" s="133"/>
      <c r="C442" s="133"/>
      <c r="D442" s="133"/>
      <c r="E442" s="144"/>
      <c r="F442" s="132"/>
      <c r="G442" s="133"/>
      <c r="H442" s="133"/>
      <c r="I442" s="133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spans="1:26" ht="17.25" customHeight="1">
      <c r="A443" s="72"/>
      <c r="B443" s="147" t="s">
        <v>21</v>
      </c>
      <c r="C443" s="135"/>
      <c r="D443" s="135"/>
      <c r="E443" s="142" t="e">
        <f>VLOOKUP(D414,NOTAS!$B$7:$AT$26,16,0)</f>
        <v>#N/A</v>
      </c>
      <c r="F443" s="134"/>
      <c r="G443" s="135"/>
      <c r="H443" s="135"/>
      <c r="I443" s="135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spans="1:26" ht="17.25" customHeight="1">
      <c r="A444" s="72"/>
      <c r="B444" s="131"/>
      <c r="C444" s="131"/>
      <c r="D444" s="131"/>
      <c r="E444" s="143"/>
      <c r="F444" s="130"/>
      <c r="G444" s="131"/>
      <c r="H444" s="131"/>
      <c r="I444" s="131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spans="1:26" ht="17.25" customHeight="1">
      <c r="A445" s="72"/>
      <c r="B445" s="131"/>
      <c r="C445" s="131"/>
      <c r="D445" s="131"/>
      <c r="E445" s="143"/>
      <c r="F445" s="130"/>
      <c r="G445" s="131"/>
      <c r="H445" s="131"/>
      <c r="I445" s="131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spans="1:26" ht="17.25" customHeight="1">
      <c r="A446" s="72"/>
      <c r="B446" s="131"/>
      <c r="C446" s="131"/>
      <c r="D446" s="131"/>
      <c r="E446" s="143"/>
      <c r="F446" s="130"/>
      <c r="G446" s="131"/>
      <c r="H446" s="131"/>
      <c r="I446" s="131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spans="1:26" ht="17.25" customHeight="1">
      <c r="A447" s="72"/>
      <c r="B447" s="131"/>
      <c r="C447" s="131"/>
      <c r="D447" s="131"/>
      <c r="E447" s="143"/>
      <c r="F447" s="130"/>
      <c r="G447" s="131"/>
      <c r="H447" s="131"/>
      <c r="I447" s="131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spans="1:26" ht="17.25" customHeight="1">
      <c r="A448" s="72"/>
      <c r="B448" s="133"/>
      <c r="C448" s="133"/>
      <c r="D448" s="133"/>
      <c r="E448" s="144"/>
      <c r="F448" s="132"/>
      <c r="G448" s="133"/>
      <c r="H448" s="133"/>
      <c r="I448" s="133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spans="1:26" ht="17.25" customHeight="1">
      <c r="A449" s="72"/>
      <c r="B449" s="85"/>
      <c r="C449" s="85"/>
      <c r="D449" s="85"/>
      <c r="E449" s="86"/>
      <c r="F449" s="86"/>
      <c r="G449" s="86"/>
      <c r="H449" s="86"/>
      <c r="I449" s="86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spans="1:26" ht="17.25" customHeight="1">
      <c r="A450" s="72"/>
      <c r="B450" s="88"/>
      <c r="C450" s="88"/>
      <c r="D450" s="88"/>
      <c r="E450" s="88"/>
      <c r="F450" s="88"/>
      <c r="G450" s="88"/>
      <c r="H450" s="88"/>
      <c r="I450" s="88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spans="1:26" ht="17.25" customHeight="1">
      <c r="A451" s="72"/>
      <c r="B451" s="90"/>
      <c r="C451" s="90"/>
      <c r="D451" s="90"/>
      <c r="E451" s="90"/>
      <c r="F451" s="90"/>
      <c r="G451" s="90"/>
      <c r="H451" s="90"/>
      <c r="I451" s="90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spans="1:26" ht="17.25" customHeight="1">
      <c r="A452" s="72"/>
      <c r="B452" s="73"/>
      <c r="C452" s="73"/>
      <c r="D452" s="73"/>
      <c r="E452" s="74"/>
      <c r="F452" s="74"/>
      <c r="G452" s="74"/>
      <c r="H452" s="74"/>
      <c r="I452" s="74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spans="1:26" ht="17.25" customHeight="1">
      <c r="A453" s="72"/>
      <c r="B453" s="75"/>
      <c r="C453" s="73"/>
      <c r="D453" s="73"/>
      <c r="E453" s="74"/>
      <c r="F453" s="74"/>
      <c r="G453" s="74"/>
      <c r="H453" s="74"/>
      <c r="I453" s="74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spans="1:26" ht="17.25" customHeight="1">
      <c r="A454" s="72"/>
      <c r="B454" s="75"/>
      <c r="C454" s="73"/>
      <c r="D454" s="73"/>
      <c r="E454" s="74"/>
      <c r="F454" s="74"/>
      <c r="G454" s="74"/>
      <c r="H454" s="74"/>
      <c r="I454" s="74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spans="1:26" ht="17.25" customHeight="1">
      <c r="A455" s="72"/>
      <c r="B455" s="75"/>
      <c r="C455" s="73"/>
      <c r="D455" s="73"/>
      <c r="E455" s="74"/>
      <c r="F455" s="74"/>
      <c r="G455" s="74"/>
      <c r="H455" s="74"/>
      <c r="I455" s="74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spans="1:26" ht="17.25" customHeight="1">
      <c r="A456" s="72"/>
      <c r="B456" s="75"/>
      <c r="C456" s="73"/>
      <c r="D456" s="73"/>
      <c r="E456" s="74"/>
      <c r="F456" s="74"/>
      <c r="G456" s="74"/>
      <c r="H456" s="74"/>
      <c r="I456" s="74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spans="1:26" ht="17.25" customHeight="1">
      <c r="A457" s="72"/>
      <c r="B457" s="75"/>
      <c r="C457" s="73"/>
      <c r="D457" s="73"/>
      <c r="E457" s="74"/>
      <c r="F457" s="74"/>
      <c r="G457" s="74"/>
      <c r="H457" s="74"/>
      <c r="I457" s="74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spans="1:26" ht="17.25" customHeight="1">
      <c r="A458" s="72"/>
      <c r="B458" s="76"/>
      <c r="C458" s="76"/>
      <c r="D458" s="76"/>
      <c r="E458" s="76"/>
      <c r="F458" s="76"/>
      <c r="G458" s="76"/>
      <c r="H458" s="76"/>
      <c r="I458" s="76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spans="1:26" ht="17.25" customHeight="1">
      <c r="A459" s="72"/>
      <c r="B459" s="77" t="s">
        <v>32</v>
      </c>
      <c r="C459" s="78"/>
      <c r="D459" s="72">
        <f>NOTAS!B17</f>
        <v>0</v>
      </c>
      <c r="E459" s="72"/>
      <c r="F459" s="79"/>
      <c r="G459" s="79"/>
      <c r="H459" s="77" t="s">
        <v>33</v>
      </c>
      <c r="I459" s="72" t="str">
        <f>(NOTAS!$B$4)</f>
        <v>LAP 5/3TT</v>
      </c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spans="1:26" ht="17.25" customHeight="1">
      <c r="A460" s="72"/>
      <c r="B460" s="137" t="s">
        <v>34</v>
      </c>
      <c r="C460" s="131"/>
      <c r="D460" s="74">
        <f>NOTAS!$C$5</f>
        <v>0</v>
      </c>
      <c r="E460" s="73"/>
      <c r="F460" s="79"/>
      <c r="G460" s="79"/>
      <c r="H460" s="80" t="s">
        <v>50</v>
      </c>
      <c r="I460" s="74" t="str">
        <f>(NOTAS!$B$3)</f>
        <v>Douglas</v>
      </c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spans="1:26" ht="17.25" customHeight="1">
      <c r="A461" s="72"/>
      <c r="B461" s="77" t="s">
        <v>36</v>
      </c>
      <c r="C461" s="81"/>
      <c r="D461" s="138">
        <f>NOTAS!$AT$3</f>
        <v>36</v>
      </c>
      <c r="E461" s="131"/>
      <c r="F461" s="79"/>
      <c r="G461" s="79"/>
      <c r="H461" s="80" t="s">
        <v>37</v>
      </c>
      <c r="I461" s="74" t="e">
        <f>VLOOKUP(D459,NOTAS!$B$7:$AT$26,45,0)</f>
        <v>#N/A</v>
      </c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spans="1:26" ht="17.25" customHeight="1">
      <c r="A462" s="72"/>
      <c r="B462" s="82"/>
      <c r="C462" s="82"/>
      <c r="D462" s="82"/>
      <c r="E462" s="82"/>
      <c r="F462" s="82"/>
      <c r="G462" s="82"/>
      <c r="H462" s="82"/>
      <c r="I462" s="8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spans="1:26" ht="17.25" customHeight="1">
      <c r="A463" s="72"/>
      <c r="B463" s="139" t="s">
        <v>38</v>
      </c>
      <c r="C463" s="140"/>
      <c r="D463" s="141"/>
      <c r="E463" s="83" t="s">
        <v>39</v>
      </c>
      <c r="F463" s="139" t="s">
        <v>40</v>
      </c>
      <c r="G463" s="140"/>
      <c r="H463" s="140"/>
      <c r="I463" s="141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spans="1:26" ht="17.25" customHeight="1">
      <c r="A464" s="72"/>
      <c r="B464" s="147" t="s">
        <v>24</v>
      </c>
      <c r="C464" s="135"/>
      <c r="D464" s="135"/>
      <c r="E464" s="142" t="e">
        <f>VLOOKUP(D459,NOTAS!$B$7:$AT$26,4,0)</f>
        <v>#N/A</v>
      </c>
      <c r="F464" s="145"/>
      <c r="G464" s="135"/>
      <c r="H464" s="135"/>
      <c r="I464" s="135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spans="1:26" ht="17.25" customHeight="1">
      <c r="A465" s="72"/>
      <c r="B465" s="131"/>
      <c r="C465" s="131"/>
      <c r="D465" s="131"/>
      <c r="E465" s="143"/>
      <c r="F465" s="136"/>
      <c r="G465" s="131"/>
      <c r="H465" s="131"/>
      <c r="I465" s="131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spans="1:26" ht="17.25" customHeight="1">
      <c r="A466" s="72"/>
      <c r="B466" s="131"/>
      <c r="C466" s="131"/>
      <c r="D466" s="131"/>
      <c r="E466" s="143"/>
      <c r="F466" s="136"/>
      <c r="G466" s="131"/>
      <c r="H466" s="131"/>
      <c r="I466" s="131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spans="1:26" ht="17.25" customHeight="1">
      <c r="A467" s="72"/>
      <c r="B467" s="131"/>
      <c r="C467" s="131"/>
      <c r="D467" s="131"/>
      <c r="E467" s="143"/>
      <c r="F467" s="136"/>
      <c r="G467" s="131"/>
      <c r="H467" s="131"/>
      <c r="I467" s="131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spans="1:26" ht="17.25" customHeight="1">
      <c r="A468" s="72"/>
      <c r="B468" s="131"/>
      <c r="C468" s="131"/>
      <c r="D468" s="131"/>
      <c r="E468" s="143"/>
      <c r="F468" s="136"/>
      <c r="G468" s="131"/>
      <c r="H468" s="131"/>
      <c r="I468" s="131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spans="1:26" ht="17.25" customHeight="1">
      <c r="A469" s="72"/>
      <c r="B469" s="133"/>
      <c r="C469" s="133"/>
      <c r="D469" s="133"/>
      <c r="E469" s="144"/>
      <c r="F469" s="146"/>
      <c r="G469" s="133"/>
      <c r="H469" s="133"/>
      <c r="I469" s="133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spans="1:26" ht="17.25" customHeight="1">
      <c r="A470" s="72"/>
      <c r="B470" s="147" t="s">
        <v>20</v>
      </c>
      <c r="C470" s="135"/>
      <c r="D470" s="135"/>
      <c r="E470" s="142" t="e">
        <f>VLOOKUP(D459,NOTAS!$B$7:$AT$26,7,0)</f>
        <v>#N/A</v>
      </c>
      <c r="F470" s="134"/>
      <c r="G470" s="135"/>
      <c r="H470" s="135"/>
      <c r="I470" s="135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spans="1:26" ht="17.25" customHeight="1">
      <c r="A471" s="72"/>
      <c r="B471" s="131"/>
      <c r="C471" s="131"/>
      <c r="D471" s="131"/>
      <c r="E471" s="143"/>
      <c r="F471" s="130"/>
      <c r="G471" s="131"/>
      <c r="H471" s="131"/>
      <c r="I471" s="131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spans="1:26" ht="17.25" customHeight="1">
      <c r="A472" s="72"/>
      <c r="B472" s="131"/>
      <c r="C472" s="131"/>
      <c r="D472" s="131"/>
      <c r="E472" s="143"/>
      <c r="F472" s="130"/>
      <c r="G472" s="131"/>
      <c r="H472" s="131"/>
      <c r="I472" s="131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spans="1:26" ht="17.25" customHeight="1">
      <c r="A473" s="72"/>
      <c r="B473" s="131"/>
      <c r="C473" s="131"/>
      <c r="D473" s="131"/>
      <c r="E473" s="143"/>
      <c r="F473" s="130"/>
      <c r="G473" s="131"/>
      <c r="H473" s="131"/>
      <c r="I473" s="131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spans="1:26" ht="17.25" customHeight="1">
      <c r="A474" s="72"/>
      <c r="B474" s="131"/>
      <c r="C474" s="131"/>
      <c r="D474" s="131"/>
      <c r="E474" s="143"/>
      <c r="F474" s="130"/>
      <c r="G474" s="131"/>
      <c r="H474" s="131"/>
      <c r="I474" s="131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spans="1:26" ht="17.25" customHeight="1">
      <c r="A475" s="72"/>
      <c r="B475" s="133"/>
      <c r="C475" s="133"/>
      <c r="D475" s="133"/>
      <c r="E475" s="144"/>
      <c r="F475" s="132"/>
      <c r="G475" s="133"/>
      <c r="H475" s="133"/>
      <c r="I475" s="133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spans="1:26" ht="17.25" customHeight="1">
      <c r="A476" s="72"/>
      <c r="B476" s="147" t="s">
        <v>22</v>
      </c>
      <c r="C476" s="135"/>
      <c r="D476" s="135"/>
      <c r="E476" s="142" t="e">
        <f>VLOOKUP(D459,NOTAS!$B$7:$AT$26,10,0)</f>
        <v>#N/A</v>
      </c>
      <c r="F476" s="134"/>
      <c r="G476" s="135"/>
      <c r="H476" s="135"/>
      <c r="I476" s="135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spans="1:26" ht="17.25" customHeight="1">
      <c r="A477" s="72"/>
      <c r="B477" s="131"/>
      <c r="C477" s="131"/>
      <c r="D477" s="131"/>
      <c r="E477" s="143"/>
      <c r="F477" s="130"/>
      <c r="G477" s="131"/>
      <c r="H477" s="131"/>
      <c r="I477" s="131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spans="1:26" ht="17.25" customHeight="1">
      <c r="A478" s="72"/>
      <c r="B478" s="131"/>
      <c r="C478" s="131"/>
      <c r="D478" s="131"/>
      <c r="E478" s="143"/>
      <c r="F478" s="130"/>
      <c r="G478" s="131"/>
      <c r="H478" s="131"/>
      <c r="I478" s="131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spans="1:26" ht="17.25" customHeight="1">
      <c r="A479" s="72"/>
      <c r="B479" s="131"/>
      <c r="C479" s="131"/>
      <c r="D479" s="131"/>
      <c r="E479" s="143"/>
      <c r="F479" s="130"/>
      <c r="G479" s="131"/>
      <c r="H479" s="131"/>
      <c r="I479" s="131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spans="1:26" ht="17.25" customHeight="1">
      <c r="A480" s="72"/>
      <c r="B480" s="131"/>
      <c r="C480" s="131"/>
      <c r="D480" s="131"/>
      <c r="E480" s="143"/>
      <c r="F480" s="130"/>
      <c r="G480" s="131"/>
      <c r="H480" s="131"/>
      <c r="I480" s="131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spans="1:26" ht="17.25" customHeight="1">
      <c r="A481" s="72"/>
      <c r="B481" s="133"/>
      <c r="C481" s="133"/>
      <c r="D481" s="133"/>
      <c r="E481" s="144"/>
      <c r="F481" s="132"/>
      <c r="G481" s="133"/>
      <c r="H481" s="133"/>
      <c r="I481" s="133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spans="1:26" ht="17.25" customHeight="1">
      <c r="A482" s="72"/>
      <c r="B482" s="147" t="s">
        <v>23</v>
      </c>
      <c r="C482" s="135"/>
      <c r="D482" s="135"/>
      <c r="E482" s="142" t="e">
        <f>VLOOKUP(D459,NOTAS!$B$7:$AT$26,13,0)</f>
        <v>#N/A</v>
      </c>
      <c r="F482" s="134"/>
      <c r="G482" s="135"/>
      <c r="H482" s="135"/>
      <c r="I482" s="135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spans="1:26" ht="17.25" customHeight="1">
      <c r="A483" s="72"/>
      <c r="B483" s="131"/>
      <c r="C483" s="131"/>
      <c r="D483" s="131"/>
      <c r="E483" s="143"/>
      <c r="F483" s="130"/>
      <c r="G483" s="131"/>
      <c r="H483" s="131"/>
      <c r="I483" s="131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spans="1:26" ht="17.25" customHeight="1">
      <c r="A484" s="72"/>
      <c r="B484" s="131"/>
      <c r="C484" s="131"/>
      <c r="D484" s="131"/>
      <c r="E484" s="143"/>
      <c r="F484" s="130"/>
      <c r="G484" s="131"/>
      <c r="H484" s="131"/>
      <c r="I484" s="131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spans="1:26" ht="17.25" customHeight="1">
      <c r="A485" s="72"/>
      <c r="B485" s="131"/>
      <c r="C485" s="131"/>
      <c r="D485" s="131"/>
      <c r="E485" s="143"/>
      <c r="F485" s="130"/>
      <c r="G485" s="131"/>
      <c r="H485" s="131"/>
      <c r="I485" s="131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spans="1:26" ht="17.25" customHeight="1">
      <c r="A486" s="72"/>
      <c r="B486" s="131"/>
      <c r="C486" s="131"/>
      <c r="D486" s="131"/>
      <c r="E486" s="143"/>
      <c r="F486" s="130"/>
      <c r="G486" s="131"/>
      <c r="H486" s="131"/>
      <c r="I486" s="131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spans="1:26" ht="17.25" customHeight="1">
      <c r="A487" s="72"/>
      <c r="B487" s="133"/>
      <c r="C487" s="133"/>
      <c r="D487" s="133"/>
      <c r="E487" s="144"/>
      <c r="F487" s="132"/>
      <c r="G487" s="133"/>
      <c r="H487" s="133"/>
      <c r="I487" s="133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spans="1:26" ht="17.25" customHeight="1">
      <c r="A488" s="72"/>
      <c r="B488" s="147" t="s">
        <v>21</v>
      </c>
      <c r="C488" s="135"/>
      <c r="D488" s="135"/>
      <c r="E488" s="142" t="e">
        <f>VLOOKUP(D459,NOTAS!$B$7:$AT$26,16,0)</f>
        <v>#N/A</v>
      </c>
      <c r="F488" s="134"/>
      <c r="G488" s="135"/>
      <c r="H488" s="135"/>
      <c r="I488" s="135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spans="1:26" ht="17.25" customHeight="1">
      <c r="A489" s="72"/>
      <c r="B489" s="131"/>
      <c r="C489" s="131"/>
      <c r="D489" s="131"/>
      <c r="E489" s="143"/>
      <c r="F489" s="130"/>
      <c r="G489" s="131"/>
      <c r="H489" s="131"/>
      <c r="I489" s="131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spans="1:26" ht="17.25" customHeight="1">
      <c r="A490" s="72"/>
      <c r="B490" s="131"/>
      <c r="C490" s="131"/>
      <c r="D490" s="131"/>
      <c r="E490" s="143"/>
      <c r="F490" s="130"/>
      <c r="G490" s="131"/>
      <c r="H490" s="131"/>
      <c r="I490" s="131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spans="1:26" ht="17.25" customHeight="1">
      <c r="A491" s="72"/>
      <c r="B491" s="131"/>
      <c r="C491" s="131"/>
      <c r="D491" s="131"/>
      <c r="E491" s="143"/>
      <c r="F491" s="130"/>
      <c r="G491" s="131"/>
      <c r="H491" s="131"/>
      <c r="I491" s="131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spans="1:26" ht="17.25" customHeight="1">
      <c r="A492" s="72"/>
      <c r="B492" s="131"/>
      <c r="C492" s="131"/>
      <c r="D492" s="131"/>
      <c r="E492" s="143"/>
      <c r="F492" s="130"/>
      <c r="G492" s="131"/>
      <c r="H492" s="131"/>
      <c r="I492" s="131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spans="1:26" ht="17.25" customHeight="1">
      <c r="A493" s="72"/>
      <c r="B493" s="133"/>
      <c r="C493" s="133"/>
      <c r="D493" s="133"/>
      <c r="E493" s="144"/>
      <c r="F493" s="132"/>
      <c r="G493" s="133"/>
      <c r="H493" s="133"/>
      <c r="I493" s="133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spans="1:26" ht="17.25" customHeight="1">
      <c r="A494" s="72"/>
      <c r="B494" s="85"/>
      <c r="C494" s="85"/>
      <c r="D494" s="85"/>
      <c r="E494" s="86"/>
      <c r="F494" s="86"/>
      <c r="G494" s="86"/>
      <c r="H494" s="86"/>
      <c r="I494" s="86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spans="1:26" ht="17.25" customHeight="1">
      <c r="A495" s="72"/>
      <c r="B495" s="88"/>
      <c r="C495" s="88"/>
      <c r="D495" s="88"/>
      <c r="E495" s="88"/>
      <c r="F495" s="88"/>
      <c r="G495" s="88"/>
      <c r="H495" s="88"/>
      <c r="I495" s="88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spans="1:26" ht="17.25" customHeight="1">
      <c r="A496" s="72"/>
      <c r="B496" s="90"/>
      <c r="C496" s="90"/>
      <c r="D496" s="90"/>
      <c r="E496" s="90"/>
      <c r="F496" s="90"/>
      <c r="G496" s="90"/>
      <c r="H496" s="90"/>
      <c r="I496" s="90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spans="1:26" ht="17.25" customHeight="1">
      <c r="A497" s="72"/>
      <c r="B497" s="73"/>
      <c r="C497" s="73"/>
      <c r="D497" s="73"/>
      <c r="E497" s="74"/>
      <c r="F497" s="74"/>
      <c r="G497" s="74"/>
      <c r="H497" s="74"/>
      <c r="I497" s="74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spans="1:26" ht="17.25" customHeight="1">
      <c r="A498" s="72"/>
      <c r="B498" s="75"/>
      <c r="C498" s="73"/>
      <c r="D498" s="73"/>
      <c r="E498" s="74"/>
      <c r="F498" s="74"/>
      <c r="G498" s="74"/>
      <c r="H498" s="74"/>
      <c r="I498" s="74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spans="1:26" ht="17.25" customHeight="1">
      <c r="A499" s="72"/>
      <c r="B499" s="75"/>
      <c r="C499" s="73"/>
      <c r="D499" s="73"/>
      <c r="E499" s="74"/>
      <c r="F499" s="74"/>
      <c r="G499" s="74"/>
      <c r="H499" s="74"/>
      <c r="I499" s="74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spans="1:26" ht="17.25" customHeight="1">
      <c r="A500" s="72"/>
      <c r="B500" s="75"/>
      <c r="C500" s="73"/>
      <c r="D500" s="73"/>
      <c r="E500" s="74"/>
      <c r="F500" s="74"/>
      <c r="G500" s="74"/>
      <c r="H500" s="74"/>
      <c r="I500" s="74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spans="1:26" ht="17.25" customHeight="1">
      <c r="A501" s="72"/>
      <c r="B501" s="75"/>
      <c r="C501" s="73"/>
      <c r="D501" s="73"/>
      <c r="E501" s="74"/>
      <c r="F501" s="74"/>
      <c r="G501" s="74"/>
      <c r="H501" s="74"/>
      <c r="I501" s="74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spans="1:26" ht="17.25" customHeight="1">
      <c r="A502" s="72"/>
      <c r="B502" s="75"/>
      <c r="C502" s="73"/>
      <c r="D502" s="73"/>
      <c r="E502" s="74"/>
      <c r="F502" s="74"/>
      <c r="G502" s="74"/>
      <c r="H502" s="74"/>
      <c r="I502" s="74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spans="1:26" ht="17.25" customHeight="1">
      <c r="A503" s="72"/>
      <c r="B503" s="76"/>
      <c r="C503" s="76"/>
      <c r="D503" s="76"/>
      <c r="E503" s="76"/>
      <c r="F503" s="76"/>
      <c r="G503" s="76"/>
      <c r="H503" s="76"/>
      <c r="I503" s="76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spans="1:26" ht="17.25" customHeight="1">
      <c r="A504" s="72"/>
      <c r="B504" s="77" t="s">
        <v>32</v>
      </c>
      <c r="C504" s="78"/>
      <c r="D504" s="72">
        <f>NOTAS!B18</f>
        <v>0</v>
      </c>
      <c r="E504" s="72"/>
      <c r="F504" s="79"/>
      <c r="G504" s="79"/>
      <c r="H504" s="77" t="s">
        <v>33</v>
      </c>
      <c r="I504" s="72" t="str">
        <f>(NOTAS!$B$4)</f>
        <v>LAP 5/3TT</v>
      </c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spans="1:26" ht="17.25" customHeight="1">
      <c r="A505" s="72"/>
      <c r="B505" s="137" t="s">
        <v>34</v>
      </c>
      <c r="C505" s="131"/>
      <c r="D505" s="74">
        <f>NOTAS!$C$5</f>
        <v>0</v>
      </c>
      <c r="E505" s="73"/>
      <c r="F505" s="79"/>
      <c r="G505" s="79"/>
      <c r="H505" s="80" t="s">
        <v>51</v>
      </c>
      <c r="I505" s="74" t="str">
        <f>(NOTAS!$B$3)</f>
        <v>Douglas</v>
      </c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spans="1:26" ht="17.25" customHeight="1">
      <c r="A506" s="72"/>
      <c r="B506" s="77" t="s">
        <v>36</v>
      </c>
      <c r="C506" s="81"/>
      <c r="D506" s="138">
        <f>NOTAS!$AT$3</f>
        <v>36</v>
      </c>
      <c r="E506" s="131"/>
      <c r="F506" s="79"/>
      <c r="G506" s="79"/>
      <c r="H506" s="80" t="s">
        <v>37</v>
      </c>
      <c r="I506" s="74" t="e">
        <f>VLOOKUP(D504,NOTAS!$B$7:$AT$26,45,0)</f>
        <v>#N/A</v>
      </c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spans="1:26" ht="17.25" customHeight="1">
      <c r="A507" s="72"/>
      <c r="B507" s="82"/>
      <c r="C507" s="82"/>
      <c r="D507" s="82"/>
      <c r="E507" s="82"/>
      <c r="F507" s="82"/>
      <c r="G507" s="82"/>
      <c r="H507" s="82"/>
      <c r="I507" s="8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spans="1:26" ht="17.25" customHeight="1">
      <c r="A508" s="72"/>
      <c r="B508" s="139" t="s">
        <v>38</v>
      </c>
      <c r="C508" s="140"/>
      <c r="D508" s="141"/>
      <c r="E508" s="83" t="s">
        <v>39</v>
      </c>
      <c r="F508" s="139" t="s">
        <v>40</v>
      </c>
      <c r="G508" s="140"/>
      <c r="H508" s="140"/>
      <c r="I508" s="141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spans="1:26" ht="17.25" customHeight="1">
      <c r="A509" s="72"/>
      <c r="B509" s="147" t="s">
        <v>24</v>
      </c>
      <c r="C509" s="135"/>
      <c r="D509" s="135"/>
      <c r="E509" s="142" t="e">
        <f>VLOOKUP(D504,NOTAS!$B$7:$AT$26,4,0)</f>
        <v>#N/A</v>
      </c>
      <c r="F509" s="145"/>
      <c r="G509" s="135"/>
      <c r="H509" s="135"/>
      <c r="I509" s="135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spans="1:26" ht="17.25" customHeight="1">
      <c r="A510" s="72"/>
      <c r="B510" s="131"/>
      <c r="C510" s="131"/>
      <c r="D510" s="131"/>
      <c r="E510" s="143"/>
      <c r="F510" s="136"/>
      <c r="G510" s="131"/>
      <c r="H510" s="131"/>
      <c r="I510" s="131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spans="1:26" ht="17.25" customHeight="1">
      <c r="A511" s="72"/>
      <c r="B511" s="131"/>
      <c r="C511" s="131"/>
      <c r="D511" s="131"/>
      <c r="E511" s="143"/>
      <c r="F511" s="136"/>
      <c r="G511" s="131"/>
      <c r="H511" s="131"/>
      <c r="I511" s="131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spans="1:26" ht="17.25" customHeight="1">
      <c r="A512" s="72"/>
      <c r="B512" s="131"/>
      <c r="C512" s="131"/>
      <c r="D512" s="131"/>
      <c r="E512" s="143"/>
      <c r="F512" s="136"/>
      <c r="G512" s="131"/>
      <c r="H512" s="131"/>
      <c r="I512" s="131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spans="1:26" ht="17.25" customHeight="1">
      <c r="A513" s="72"/>
      <c r="B513" s="131"/>
      <c r="C513" s="131"/>
      <c r="D513" s="131"/>
      <c r="E513" s="143"/>
      <c r="F513" s="136"/>
      <c r="G513" s="131"/>
      <c r="H513" s="131"/>
      <c r="I513" s="131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spans="1:26" ht="17.25" customHeight="1">
      <c r="A514" s="72"/>
      <c r="B514" s="133"/>
      <c r="C514" s="133"/>
      <c r="D514" s="133"/>
      <c r="E514" s="144"/>
      <c r="F514" s="146"/>
      <c r="G514" s="133"/>
      <c r="H514" s="133"/>
      <c r="I514" s="133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spans="1:26" ht="17.25" customHeight="1">
      <c r="A515" s="72"/>
      <c r="B515" s="147" t="s">
        <v>20</v>
      </c>
      <c r="C515" s="135"/>
      <c r="D515" s="135"/>
      <c r="E515" s="142" t="e">
        <f>VLOOKUP(D504,NOTAS!$B$7:$AT$26,7,0)</f>
        <v>#N/A</v>
      </c>
      <c r="F515" s="134"/>
      <c r="G515" s="135"/>
      <c r="H515" s="135"/>
      <c r="I515" s="135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spans="1:26" ht="17.25" customHeight="1">
      <c r="A516" s="72"/>
      <c r="B516" s="131"/>
      <c r="C516" s="131"/>
      <c r="D516" s="131"/>
      <c r="E516" s="143"/>
      <c r="F516" s="130"/>
      <c r="G516" s="131"/>
      <c r="H516" s="131"/>
      <c r="I516" s="131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spans="1:26" ht="17.25" customHeight="1">
      <c r="A517" s="72"/>
      <c r="B517" s="131"/>
      <c r="C517" s="131"/>
      <c r="D517" s="131"/>
      <c r="E517" s="143"/>
      <c r="F517" s="130"/>
      <c r="G517" s="131"/>
      <c r="H517" s="131"/>
      <c r="I517" s="131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spans="1:26" ht="17.25" customHeight="1">
      <c r="A518" s="72"/>
      <c r="B518" s="131"/>
      <c r="C518" s="131"/>
      <c r="D518" s="131"/>
      <c r="E518" s="143"/>
      <c r="F518" s="130"/>
      <c r="G518" s="131"/>
      <c r="H518" s="131"/>
      <c r="I518" s="131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spans="1:26" ht="17.25" customHeight="1">
      <c r="A519" s="72"/>
      <c r="B519" s="131"/>
      <c r="C519" s="131"/>
      <c r="D519" s="131"/>
      <c r="E519" s="143"/>
      <c r="F519" s="130"/>
      <c r="G519" s="131"/>
      <c r="H519" s="131"/>
      <c r="I519" s="131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spans="1:26" ht="17.25" customHeight="1">
      <c r="A520" s="72"/>
      <c r="B520" s="133"/>
      <c r="C520" s="133"/>
      <c r="D520" s="133"/>
      <c r="E520" s="144"/>
      <c r="F520" s="132"/>
      <c r="G520" s="133"/>
      <c r="H520" s="133"/>
      <c r="I520" s="133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spans="1:26" ht="17.25" customHeight="1">
      <c r="A521" s="72"/>
      <c r="B521" s="147" t="s">
        <v>22</v>
      </c>
      <c r="C521" s="135"/>
      <c r="D521" s="135"/>
      <c r="E521" s="142" t="e">
        <f>VLOOKUP(D504,NOTAS!$B$7:$AT$26,10,0)</f>
        <v>#N/A</v>
      </c>
      <c r="F521" s="134"/>
      <c r="G521" s="135"/>
      <c r="H521" s="135"/>
      <c r="I521" s="135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spans="1:26" ht="17.25" customHeight="1">
      <c r="A522" s="72"/>
      <c r="B522" s="131"/>
      <c r="C522" s="131"/>
      <c r="D522" s="131"/>
      <c r="E522" s="143"/>
      <c r="F522" s="130"/>
      <c r="G522" s="131"/>
      <c r="H522" s="131"/>
      <c r="I522" s="131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spans="1:26" ht="17.25" customHeight="1">
      <c r="A523" s="72"/>
      <c r="B523" s="131"/>
      <c r="C523" s="131"/>
      <c r="D523" s="131"/>
      <c r="E523" s="143"/>
      <c r="F523" s="130"/>
      <c r="G523" s="131"/>
      <c r="H523" s="131"/>
      <c r="I523" s="131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spans="1:26" ht="17.25" customHeight="1">
      <c r="A524" s="72"/>
      <c r="B524" s="131"/>
      <c r="C524" s="131"/>
      <c r="D524" s="131"/>
      <c r="E524" s="143"/>
      <c r="F524" s="130"/>
      <c r="G524" s="131"/>
      <c r="H524" s="131"/>
      <c r="I524" s="131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spans="1:26" ht="17.25" customHeight="1">
      <c r="A525" s="72"/>
      <c r="B525" s="131"/>
      <c r="C525" s="131"/>
      <c r="D525" s="131"/>
      <c r="E525" s="143"/>
      <c r="F525" s="130"/>
      <c r="G525" s="131"/>
      <c r="H525" s="131"/>
      <c r="I525" s="131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spans="1:26" ht="17.25" customHeight="1">
      <c r="A526" s="72"/>
      <c r="B526" s="133"/>
      <c r="C526" s="133"/>
      <c r="D526" s="133"/>
      <c r="E526" s="144"/>
      <c r="F526" s="132"/>
      <c r="G526" s="133"/>
      <c r="H526" s="133"/>
      <c r="I526" s="133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spans="1:26" ht="17.25" customHeight="1">
      <c r="A527" s="72"/>
      <c r="B527" s="147" t="s">
        <v>23</v>
      </c>
      <c r="C527" s="135"/>
      <c r="D527" s="135"/>
      <c r="E527" s="142" t="e">
        <f>VLOOKUP(D504,NOTAS!$B$7:$AT$26,13,0)</f>
        <v>#N/A</v>
      </c>
      <c r="F527" s="134"/>
      <c r="G527" s="135"/>
      <c r="H527" s="135"/>
      <c r="I527" s="135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spans="1:26" ht="17.25" customHeight="1">
      <c r="A528" s="72"/>
      <c r="B528" s="131"/>
      <c r="C528" s="131"/>
      <c r="D528" s="131"/>
      <c r="E528" s="143"/>
      <c r="F528" s="130"/>
      <c r="G528" s="131"/>
      <c r="H528" s="131"/>
      <c r="I528" s="131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spans="1:26" ht="17.25" customHeight="1">
      <c r="A529" s="72"/>
      <c r="B529" s="131"/>
      <c r="C529" s="131"/>
      <c r="D529" s="131"/>
      <c r="E529" s="143"/>
      <c r="F529" s="130"/>
      <c r="G529" s="131"/>
      <c r="H529" s="131"/>
      <c r="I529" s="131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spans="1:26" ht="17.25" customHeight="1">
      <c r="A530" s="72"/>
      <c r="B530" s="131"/>
      <c r="C530" s="131"/>
      <c r="D530" s="131"/>
      <c r="E530" s="143"/>
      <c r="F530" s="130"/>
      <c r="G530" s="131"/>
      <c r="H530" s="131"/>
      <c r="I530" s="131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spans="1:26" ht="17.25" customHeight="1">
      <c r="A531" s="72"/>
      <c r="B531" s="131"/>
      <c r="C531" s="131"/>
      <c r="D531" s="131"/>
      <c r="E531" s="143"/>
      <c r="F531" s="130"/>
      <c r="G531" s="131"/>
      <c r="H531" s="131"/>
      <c r="I531" s="131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spans="1:26" ht="17.25" customHeight="1">
      <c r="A532" s="72"/>
      <c r="B532" s="133"/>
      <c r="C532" s="133"/>
      <c r="D532" s="133"/>
      <c r="E532" s="144"/>
      <c r="F532" s="132"/>
      <c r="G532" s="133"/>
      <c r="H532" s="133"/>
      <c r="I532" s="133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spans="1:26" ht="17.25" customHeight="1">
      <c r="A533" s="72"/>
      <c r="B533" s="147" t="s">
        <v>21</v>
      </c>
      <c r="C533" s="135"/>
      <c r="D533" s="135"/>
      <c r="E533" s="142" t="e">
        <f>VLOOKUP(D504,NOTAS!$B$7:$AT$26,16,0)</f>
        <v>#N/A</v>
      </c>
      <c r="F533" s="134"/>
      <c r="G533" s="135"/>
      <c r="H533" s="135"/>
      <c r="I533" s="135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spans="1:26" ht="17.25" customHeight="1">
      <c r="A534" s="72"/>
      <c r="B534" s="131"/>
      <c r="C534" s="131"/>
      <c r="D534" s="131"/>
      <c r="E534" s="143"/>
      <c r="F534" s="130"/>
      <c r="G534" s="131"/>
      <c r="H534" s="131"/>
      <c r="I534" s="131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spans="1:26" ht="17.25" customHeight="1">
      <c r="A535" s="72"/>
      <c r="B535" s="131"/>
      <c r="C535" s="131"/>
      <c r="D535" s="131"/>
      <c r="E535" s="143"/>
      <c r="F535" s="130"/>
      <c r="G535" s="131"/>
      <c r="H535" s="131"/>
      <c r="I535" s="131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spans="1:26" ht="17.25" customHeight="1">
      <c r="A536" s="72"/>
      <c r="B536" s="131"/>
      <c r="C536" s="131"/>
      <c r="D536" s="131"/>
      <c r="E536" s="143"/>
      <c r="F536" s="130"/>
      <c r="G536" s="131"/>
      <c r="H536" s="131"/>
      <c r="I536" s="131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spans="1:26" ht="17.25" customHeight="1">
      <c r="A537" s="72"/>
      <c r="B537" s="131"/>
      <c r="C537" s="131"/>
      <c r="D537" s="131"/>
      <c r="E537" s="143"/>
      <c r="F537" s="130"/>
      <c r="G537" s="131"/>
      <c r="H537" s="131"/>
      <c r="I537" s="131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spans="1:26" ht="17.25" customHeight="1">
      <c r="A538" s="72"/>
      <c r="B538" s="133"/>
      <c r="C538" s="133"/>
      <c r="D538" s="133"/>
      <c r="E538" s="144"/>
      <c r="F538" s="132"/>
      <c r="G538" s="133"/>
      <c r="H538" s="133"/>
      <c r="I538" s="133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spans="1:26" ht="17.25" customHeight="1">
      <c r="A539" s="72"/>
      <c r="B539" s="85"/>
      <c r="C539" s="85"/>
      <c r="D539" s="85"/>
      <c r="E539" s="86"/>
      <c r="F539" s="86"/>
      <c r="G539" s="86"/>
      <c r="H539" s="86"/>
      <c r="I539" s="86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spans="1:26" ht="17.25" customHeight="1">
      <c r="A540" s="72"/>
      <c r="B540" s="88"/>
      <c r="C540" s="88"/>
      <c r="D540" s="88"/>
      <c r="E540" s="88"/>
      <c r="F540" s="88"/>
      <c r="G540" s="88"/>
      <c r="H540" s="88"/>
      <c r="I540" s="88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spans="1:26" ht="17.25" customHeight="1">
      <c r="A541" s="72"/>
      <c r="B541" s="90"/>
      <c r="C541" s="90"/>
      <c r="D541" s="90"/>
      <c r="E541" s="90"/>
      <c r="F541" s="90"/>
      <c r="G541" s="90"/>
      <c r="H541" s="90"/>
      <c r="I541" s="90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spans="1:26" ht="17.25" customHeight="1">
      <c r="A542" s="72"/>
      <c r="B542" s="73"/>
      <c r="C542" s="73"/>
      <c r="D542" s="73"/>
      <c r="E542" s="74"/>
      <c r="F542" s="74"/>
      <c r="G542" s="74"/>
      <c r="H542" s="74"/>
      <c r="I542" s="74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spans="1:26" ht="17.25" customHeight="1">
      <c r="A543" s="72"/>
      <c r="B543" s="75"/>
      <c r="C543" s="73"/>
      <c r="D543" s="73"/>
      <c r="E543" s="74"/>
      <c r="F543" s="74"/>
      <c r="G543" s="74"/>
      <c r="H543" s="74"/>
      <c r="I543" s="74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spans="1:26" ht="17.25" customHeight="1">
      <c r="A544" s="72"/>
      <c r="B544" s="75"/>
      <c r="C544" s="73"/>
      <c r="D544" s="73"/>
      <c r="E544" s="74"/>
      <c r="F544" s="74"/>
      <c r="G544" s="74"/>
      <c r="H544" s="74"/>
      <c r="I544" s="74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spans="1:26" ht="17.25" customHeight="1">
      <c r="A545" s="72"/>
      <c r="B545" s="75"/>
      <c r="C545" s="73"/>
      <c r="D545" s="73"/>
      <c r="E545" s="74"/>
      <c r="F545" s="74"/>
      <c r="G545" s="74"/>
      <c r="H545" s="74"/>
      <c r="I545" s="74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spans="1:26" ht="17.25" customHeight="1">
      <c r="A546" s="72"/>
      <c r="B546" s="75"/>
      <c r="C546" s="73"/>
      <c r="D546" s="73"/>
      <c r="E546" s="74"/>
      <c r="F546" s="74"/>
      <c r="G546" s="74"/>
      <c r="H546" s="74"/>
      <c r="I546" s="74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spans="1:26" ht="17.25" customHeight="1">
      <c r="A547" s="72"/>
      <c r="B547" s="75"/>
      <c r="C547" s="73"/>
      <c r="D547" s="73"/>
      <c r="E547" s="74"/>
      <c r="F547" s="74"/>
      <c r="G547" s="74"/>
      <c r="H547" s="74"/>
      <c r="I547" s="74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spans="1:26" ht="17.25" customHeight="1">
      <c r="A548" s="72"/>
      <c r="B548" s="76"/>
      <c r="C548" s="76"/>
      <c r="D548" s="76"/>
      <c r="E548" s="76"/>
      <c r="F548" s="76"/>
      <c r="G548" s="76"/>
      <c r="H548" s="76"/>
      <c r="I548" s="76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spans="1:26" ht="17.25" customHeight="1">
      <c r="A549" s="72"/>
      <c r="B549" s="77" t="s">
        <v>32</v>
      </c>
      <c r="C549" s="78"/>
      <c r="D549" s="72">
        <f>NOTAS!B19</f>
        <v>0</v>
      </c>
      <c r="E549" s="72"/>
      <c r="F549" s="79"/>
      <c r="G549" s="79"/>
      <c r="H549" s="77" t="s">
        <v>33</v>
      </c>
      <c r="I549" s="72" t="str">
        <f>(NOTAS!$B$4)</f>
        <v>LAP 5/3TT</v>
      </c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spans="1:26" ht="17.25" customHeight="1">
      <c r="A550" s="72"/>
      <c r="B550" s="137" t="s">
        <v>34</v>
      </c>
      <c r="C550" s="131"/>
      <c r="D550" s="74">
        <f>NOTAS!$C$5</f>
        <v>0</v>
      </c>
      <c r="E550" s="73"/>
      <c r="F550" s="79"/>
      <c r="G550" s="79"/>
      <c r="H550" s="80" t="s">
        <v>52</v>
      </c>
      <c r="I550" s="74" t="str">
        <f>(NOTAS!$B$3)</f>
        <v>Douglas</v>
      </c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spans="1:26" ht="17.25" customHeight="1">
      <c r="A551" s="72"/>
      <c r="B551" s="77" t="s">
        <v>36</v>
      </c>
      <c r="C551" s="81"/>
      <c r="D551" s="138">
        <f>NOTAS!$AT$3</f>
        <v>36</v>
      </c>
      <c r="E551" s="131"/>
      <c r="F551" s="79"/>
      <c r="G551" s="79"/>
      <c r="H551" s="80" t="s">
        <v>37</v>
      </c>
      <c r="I551" s="74" t="e">
        <f>VLOOKUP(D549,NOTAS!$B$7:$AT$26,45,0)</f>
        <v>#N/A</v>
      </c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spans="1:26" ht="17.25" customHeight="1">
      <c r="A552" s="72"/>
      <c r="B552" s="82"/>
      <c r="C552" s="82"/>
      <c r="D552" s="82"/>
      <c r="E552" s="82"/>
      <c r="F552" s="82"/>
      <c r="G552" s="82"/>
      <c r="H552" s="82"/>
      <c r="I552" s="8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spans="1:26" ht="17.25" customHeight="1">
      <c r="A553" s="72"/>
      <c r="B553" s="139" t="s">
        <v>38</v>
      </c>
      <c r="C553" s="140"/>
      <c r="D553" s="141"/>
      <c r="E553" s="83" t="s">
        <v>39</v>
      </c>
      <c r="F553" s="139" t="s">
        <v>40</v>
      </c>
      <c r="G553" s="140"/>
      <c r="H553" s="140"/>
      <c r="I553" s="141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spans="1:26" ht="17.25" customHeight="1">
      <c r="A554" s="72"/>
      <c r="B554" s="147" t="s">
        <v>24</v>
      </c>
      <c r="C554" s="135"/>
      <c r="D554" s="135"/>
      <c r="E554" s="142" t="e">
        <f>VLOOKUP(D549,NOTAS!$B$7:$AT$26,4,0)</f>
        <v>#N/A</v>
      </c>
      <c r="F554" s="145"/>
      <c r="G554" s="135"/>
      <c r="H554" s="135"/>
      <c r="I554" s="135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spans="1:26" ht="17.25" customHeight="1">
      <c r="A555" s="72"/>
      <c r="B555" s="131"/>
      <c r="C555" s="131"/>
      <c r="D555" s="131"/>
      <c r="E555" s="143"/>
      <c r="F555" s="136"/>
      <c r="G555" s="131"/>
      <c r="H555" s="131"/>
      <c r="I555" s="131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spans="1:26" ht="17.25" customHeight="1">
      <c r="A556" s="72"/>
      <c r="B556" s="131"/>
      <c r="C556" s="131"/>
      <c r="D556" s="131"/>
      <c r="E556" s="143"/>
      <c r="F556" s="136"/>
      <c r="G556" s="131"/>
      <c r="H556" s="131"/>
      <c r="I556" s="131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spans="1:26" ht="17.25" customHeight="1">
      <c r="A557" s="72"/>
      <c r="B557" s="131"/>
      <c r="C557" s="131"/>
      <c r="D557" s="131"/>
      <c r="E557" s="143"/>
      <c r="F557" s="136"/>
      <c r="G557" s="131"/>
      <c r="H557" s="131"/>
      <c r="I557" s="131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spans="1:26" ht="17.25" customHeight="1">
      <c r="A558" s="72"/>
      <c r="B558" s="131"/>
      <c r="C558" s="131"/>
      <c r="D558" s="131"/>
      <c r="E558" s="143"/>
      <c r="F558" s="136"/>
      <c r="G558" s="131"/>
      <c r="H558" s="131"/>
      <c r="I558" s="131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spans="1:26" ht="17.25" customHeight="1">
      <c r="A559" s="72"/>
      <c r="B559" s="133"/>
      <c r="C559" s="133"/>
      <c r="D559" s="133"/>
      <c r="E559" s="144"/>
      <c r="F559" s="146"/>
      <c r="G559" s="133"/>
      <c r="H559" s="133"/>
      <c r="I559" s="133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spans="1:26" ht="17.25" customHeight="1">
      <c r="A560" s="72"/>
      <c r="B560" s="147" t="s">
        <v>20</v>
      </c>
      <c r="C560" s="135"/>
      <c r="D560" s="135"/>
      <c r="E560" s="142" t="e">
        <f>VLOOKUP(D549,NOTAS!$B$7:$AT$26,7,0)</f>
        <v>#N/A</v>
      </c>
      <c r="F560" s="134"/>
      <c r="G560" s="135"/>
      <c r="H560" s="135"/>
      <c r="I560" s="135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spans="1:26" ht="17.25" customHeight="1">
      <c r="A561" s="72"/>
      <c r="B561" s="131"/>
      <c r="C561" s="131"/>
      <c r="D561" s="131"/>
      <c r="E561" s="143"/>
      <c r="F561" s="130"/>
      <c r="G561" s="131"/>
      <c r="H561" s="131"/>
      <c r="I561" s="131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spans="1:26" ht="17.25" customHeight="1">
      <c r="A562" s="72"/>
      <c r="B562" s="131"/>
      <c r="C562" s="131"/>
      <c r="D562" s="131"/>
      <c r="E562" s="143"/>
      <c r="F562" s="130"/>
      <c r="G562" s="131"/>
      <c r="H562" s="131"/>
      <c r="I562" s="131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spans="1:26" ht="17.25" customHeight="1">
      <c r="A563" s="72"/>
      <c r="B563" s="131"/>
      <c r="C563" s="131"/>
      <c r="D563" s="131"/>
      <c r="E563" s="143"/>
      <c r="F563" s="130"/>
      <c r="G563" s="131"/>
      <c r="H563" s="131"/>
      <c r="I563" s="131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spans="1:26" ht="17.25" customHeight="1">
      <c r="A564" s="72"/>
      <c r="B564" s="131"/>
      <c r="C564" s="131"/>
      <c r="D564" s="131"/>
      <c r="E564" s="143"/>
      <c r="F564" s="130"/>
      <c r="G564" s="131"/>
      <c r="H564" s="131"/>
      <c r="I564" s="131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spans="1:26" ht="17.25" customHeight="1">
      <c r="A565" s="72"/>
      <c r="B565" s="133"/>
      <c r="C565" s="133"/>
      <c r="D565" s="133"/>
      <c r="E565" s="144"/>
      <c r="F565" s="132"/>
      <c r="G565" s="133"/>
      <c r="H565" s="133"/>
      <c r="I565" s="133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spans="1:26" ht="17.25" customHeight="1">
      <c r="A566" s="72"/>
      <c r="B566" s="147" t="s">
        <v>22</v>
      </c>
      <c r="C566" s="135"/>
      <c r="D566" s="135"/>
      <c r="E566" s="142" t="e">
        <f>VLOOKUP(D549,NOTAS!$B$7:$AT$26,10,0)</f>
        <v>#N/A</v>
      </c>
      <c r="F566" s="134"/>
      <c r="G566" s="135"/>
      <c r="H566" s="135"/>
      <c r="I566" s="135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spans="1:26" ht="17.25" customHeight="1">
      <c r="A567" s="72"/>
      <c r="B567" s="131"/>
      <c r="C567" s="131"/>
      <c r="D567" s="131"/>
      <c r="E567" s="143"/>
      <c r="F567" s="130"/>
      <c r="G567" s="131"/>
      <c r="H567" s="131"/>
      <c r="I567" s="131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spans="1:26" ht="17.25" customHeight="1">
      <c r="A568" s="72"/>
      <c r="B568" s="131"/>
      <c r="C568" s="131"/>
      <c r="D568" s="131"/>
      <c r="E568" s="143"/>
      <c r="F568" s="130"/>
      <c r="G568" s="131"/>
      <c r="H568" s="131"/>
      <c r="I568" s="131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spans="1:26" ht="17.25" customHeight="1">
      <c r="A569" s="72"/>
      <c r="B569" s="131"/>
      <c r="C569" s="131"/>
      <c r="D569" s="131"/>
      <c r="E569" s="143"/>
      <c r="F569" s="130"/>
      <c r="G569" s="131"/>
      <c r="H569" s="131"/>
      <c r="I569" s="131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spans="1:26" ht="17.25" customHeight="1">
      <c r="A570" s="72"/>
      <c r="B570" s="131"/>
      <c r="C570" s="131"/>
      <c r="D570" s="131"/>
      <c r="E570" s="143"/>
      <c r="F570" s="130"/>
      <c r="G570" s="131"/>
      <c r="H570" s="131"/>
      <c r="I570" s="131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spans="1:26" ht="17.25" customHeight="1">
      <c r="A571" s="72"/>
      <c r="B571" s="133"/>
      <c r="C571" s="133"/>
      <c r="D571" s="133"/>
      <c r="E571" s="144"/>
      <c r="F571" s="132"/>
      <c r="G571" s="133"/>
      <c r="H571" s="133"/>
      <c r="I571" s="133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spans="1:26" ht="17.25" customHeight="1">
      <c r="A572" s="72"/>
      <c r="B572" s="147" t="s">
        <v>23</v>
      </c>
      <c r="C572" s="135"/>
      <c r="D572" s="135"/>
      <c r="E572" s="142" t="e">
        <f>VLOOKUP(D549,NOTAS!$B$7:$AT$26,13,0)</f>
        <v>#N/A</v>
      </c>
      <c r="F572" s="134"/>
      <c r="G572" s="135"/>
      <c r="H572" s="135"/>
      <c r="I572" s="135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spans="1:26" ht="17.25" customHeight="1">
      <c r="A573" s="72"/>
      <c r="B573" s="131"/>
      <c r="C573" s="131"/>
      <c r="D573" s="131"/>
      <c r="E573" s="143"/>
      <c r="F573" s="130"/>
      <c r="G573" s="131"/>
      <c r="H573" s="131"/>
      <c r="I573" s="131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spans="1:26" ht="17.25" customHeight="1">
      <c r="A574" s="72"/>
      <c r="B574" s="131"/>
      <c r="C574" s="131"/>
      <c r="D574" s="131"/>
      <c r="E574" s="143"/>
      <c r="F574" s="130"/>
      <c r="G574" s="131"/>
      <c r="H574" s="131"/>
      <c r="I574" s="131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spans="1:26" ht="17.25" customHeight="1">
      <c r="A575" s="72"/>
      <c r="B575" s="131"/>
      <c r="C575" s="131"/>
      <c r="D575" s="131"/>
      <c r="E575" s="143"/>
      <c r="F575" s="130"/>
      <c r="G575" s="131"/>
      <c r="H575" s="131"/>
      <c r="I575" s="131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spans="1:26" ht="17.25" customHeight="1">
      <c r="A576" s="72"/>
      <c r="B576" s="131"/>
      <c r="C576" s="131"/>
      <c r="D576" s="131"/>
      <c r="E576" s="143"/>
      <c r="F576" s="130"/>
      <c r="G576" s="131"/>
      <c r="H576" s="131"/>
      <c r="I576" s="131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spans="1:26" ht="17.25" customHeight="1">
      <c r="A577" s="72"/>
      <c r="B577" s="133"/>
      <c r="C577" s="133"/>
      <c r="D577" s="133"/>
      <c r="E577" s="144"/>
      <c r="F577" s="132"/>
      <c r="G577" s="133"/>
      <c r="H577" s="133"/>
      <c r="I577" s="133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spans="1:26" ht="17.25" customHeight="1">
      <c r="A578" s="72"/>
      <c r="B578" s="147" t="s">
        <v>21</v>
      </c>
      <c r="C578" s="135"/>
      <c r="D578" s="135"/>
      <c r="E578" s="142" t="e">
        <f>VLOOKUP(D549,NOTAS!$B$7:$AT$26,16,0)</f>
        <v>#N/A</v>
      </c>
      <c r="F578" s="134"/>
      <c r="G578" s="135"/>
      <c r="H578" s="135"/>
      <c r="I578" s="135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spans="1:26" ht="17.25" customHeight="1">
      <c r="A579" s="72"/>
      <c r="B579" s="131"/>
      <c r="C579" s="131"/>
      <c r="D579" s="131"/>
      <c r="E579" s="143"/>
      <c r="F579" s="130"/>
      <c r="G579" s="131"/>
      <c r="H579" s="131"/>
      <c r="I579" s="131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spans="1:26" ht="17.25" customHeight="1">
      <c r="A580" s="72"/>
      <c r="B580" s="131"/>
      <c r="C580" s="131"/>
      <c r="D580" s="131"/>
      <c r="E580" s="143"/>
      <c r="F580" s="130"/>
      <c r="G580" s="131"/>
      <c r="H580" s="131"/>
      <c r="I580" s="131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spans="1:26" ht="17.25" customHeight="1">
      <c r="A581" s="72"/>
      <c r="B581" s="131"/>
      <c r="C581" s="131"/>
      <c r="D581" s="131"/>
      <c r="E581" s="143"/>
      <c r="F581" s="130"/>
      <c r="G581" s="131"/>
      <c r="H581" s="131"/>
      <c r="I581" s="131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spans="1:26" ht="17.25" customHeight="1">
      <c r="A582" s="72"/>
      <c r="B582" s="131"/>
      <c r="C582" s="131"/>
      <c r="D582" s="131"/>
      <c r="E582" s="143"/>
      <c r="F582" s="130"/>
      <c r="G582" s="131"/>
      <c r="H582" s="131"/>
      <c r="I582" s="131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spans="1:26" ht="17.25" customHeight="1">
      <c r="A583" s="72"/>
      <c r="B583" s="133"/>
      <c r="C583" s="133"/>
      <c r="D583" s="133"/>
      <c r="E583" s="144"/>
      <c r="F583" s="132"/>
      <c r="G583" s="133"/>
      <c r="H583" s="133"/>
      <c r="I583" s="133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spans="1:26" ht="17.25" customHeight="1">
      <c r="A584" s="72"/>
      <c r="B584" s="85"/>
      <c r="C584" s="85"/>
      <c r="D584" s="85"/>
      <c r="E584" s="86"/>
      <c r="F584" s="86"/>
      <c r="G584" s="86"/>
      <c r="H584" s="86"/>
      <c r="I584" s="86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spans="1:26" ht="17.25" customHeight="1">
      <c r="A585" s="72"/>
      <c r="B585" s="88"/>
      <c r="C585" s="88"/>
      <c r="D585" s="88"/>
      <c r="E585" s="88"/>
      <c r="F585" s="88"/>
      <c r="G585" s="88"/>
      <c r="H585" s="88"/>
      <c r="I585" s="88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spans="1:26" ht="17.25" customHeight="1">
      <c r="A586" s="72"/>
      <c r="B586" s="90"/>
      <c r="C586" s="90"/>
      <c r="D586" s="90"/>
      <c r="E586" s="90"/>
      <c r="F586" s="90"/>
      <c r="G586" s="90"/>
      <c r="H586" s="90"/>
      <c r="I586" s="90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spans="1:26" ht="17.25" customHeight="1">
      <c r="A587" s="72"/>
      <c r="B587" s="73"/>
      <c r="C587" s="73"/>
      <c r="D587" s="73"/>
      <c r="E587" s="74"/>
      <c r="F587" s="74"/>
      <c r="G587" s="74"/>
      <c r="H587" s="74"/>
      <c r="I587" s="74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spans="1:26" ht="17.25" customHeight="1">
      <c r="A588" s="72"/>
      <c r="B588" s="75"/>
      <c r="C588" s="73"/>
      <c r="D588" s="73"/>
      <c r="E588" s="74"/>
      <c r="F588" s="74"/>
      <c r="G588" s="74"/>
      <c r="H588" s="74"/>
      <c r="I588" s="74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spans="1:26" ht="17.25" customHeight="1">
      <c r="A589" s="72"/>
      <c r="B589" s="75"/>
      <c r="C589" s="73"/>
      <c r="D589" s="73"/>
      <c r="E589" s="74"/>
      <c r="F589" s="74"/>
      <c r="G589" s="74"/>
      <c r="H589" s="74"/>
      <c r="I589" s="74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spans="1:26" ht="17.25" customHeight="1">
      <c r="A590" s="72"/>
      <c r="B590" s="75"/>
      <c r="C590" s="73"/>
      <c r="D590" s="73"/>
      <c r="E590" s="74"/>
      <c r="F590" s="74"/>
      <c r="G590" s="74"/>
      <c r="H590" s="74"/>
      <c r="I590" s="74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spans="1:26" ht="17.25" customHeight="1">
      <c r="A591" s="72"/>
      <c r="B591" s="75"/>
      <c r="C591" s="73"/>
      <c r="D591" s="73"/>
      <c r="E591" s="74"/>
      <c r="F591" s="74"/>
      <c r="G591" s="74"/>
      <c r="H591" s="74"/>
      <c r="I591" s="74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spans="1:26" ht="17.25" customHeight="1">
      <c r="A592" s="72"/>
      <c r="B592" s="75"/>
      <c r="C592" s="73"/>
      <c r="D592" s="73"/>
      <c r="E592" s="74"/>
      <c r="F592" s="74"/>
      <c r="G592" s="74"/>
      <c r="H592" s="74"/>
      <c r="I592" s="74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spans="1:26" ht="17.25" customHeight="1">
      <c r="A593" s="72"/>
      <c r="B593" s="76"/>
      <c r="C593" s="76"/>
      <c r="D593" s="76"/>
      <c r="E593" s="76"/>
      <c r="F593" s="76"/>
      <c r="G593" s="76"/>
      <c r="H593" s="76"/>
      <c r="I593" s="76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spans="1:26" ht="17.25" customHeight="1">
      <c r="A594" s="72"/>
      <c r="B594" s="77" t="s">
        <v>32</v>
      </c>
      <c r="C594" s="78"/>
      <c r="D594" s="72">
        <f>NOTAS!B20</f>
        <v>0</v>
      </c>
      <c r="E594" s="72"/>
      <c r="F594" s="79"/>
      <c r="G594" s="79"/>
      <c r="H594" s="77" t="s">
        <v>33</v>
      </c>
      <c r="I594" s="72" t="str">
        <f>(NOTAS!$B$4)</f>
        <v>LAP 5/3TT</v>
      </c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spans="1:26" ht="17.25" customHeight="1">
      <c r="A595" s="72"/>
      <c r="B595" s="137" t="s">
        <v>34</v>
      </c>
      <c r="C595" s="131"/>
      <c r="D595" s="74">
        <f>NOTAS!$C$5</f>
        <v>0</v>
      </c>
      <c r="E595" s="73"/>
      <c r="F595" s="79"/>
      <c r="G595" s="79"/>
      <c r="H595" s="80" t="s">
        <v>53</v>
      </c>
      <c r="I595" s="74" t="str">
        <f>(NOTAS!$B$3)</f>
        <v>Douglas</v>
      </c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spans="1:26" ht="17.25" customHeight="1">
      <c r="A596" s="72"/>
      <c r="B596" s="77" t="s">
        <v>36</v>
      </c>
      <c r="C596" s="81"/>
      <c r="D596" s="138">
        <f>NOTAS!$AT$3</f>
        <v>36</v>
      </c>
      <c r="E596" s="131"/>
      <c r="F596" s="79"/>
      <c r="G596" s="79"/>
      <c r="H596" s="80" t="s">
        <v>37</v>
      </c>
      <c r="I596" s="74" t="e">
        <f>VLOOKUP(D594,NOTAS!$B$7:$AT$26,45,0)</f>
        <v>#N/A</v>
      </c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spans="1:26" ht="17.25" customHeight="1">
      <c r="A597" s="72"/>
      <c r="B597" s="82"/>
      <c r="C597" s="82"/>
      <c r="D597" s="82"/>
      <c r="E597" s="82"/>
      <c r="F597" s="82"/>
      <c r="G597" s="82"/>
      <c r="H597" s="82"/>
      <c r="I597" s="8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spans="1:26" ht="17.25" customHeight="1">
      <c r="A598" s="72"/>
      <c r="B598" s="139" t="s">
        <v>38</v>
      </c>
      <c r="C598" s="140"/>
      <c r="D598" s="141"/>
      <c r="E598" s="83" t="s">
        <v>39</v>
      </c>
      <c r="F598" s="139" t="s">
        <v>40</v>
      </c>
      <c r="G598" s="140"/>
      <c r="H598" s="140"/>
      <c r="I598" s="141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spans="1:26" ht="17.25" customHeight="1">
      <c r="A599" s="72"/>
      <c r="B599" s="147" t="s">
        <v>24</v>
      </c>
      <c r="C599" s="135"/>
      <c r="D599" s="135"/>
      <c r="E599" s="142" t="e">
        <f>VLOOKUP(D594,NOTAS!$B$7:$AT$26,4,0)</f>
        <v>#N/A</v>
      </c>
      <c r="F599" s="145"/>
      <c r="G599" s="135"/>
      <c r="H599" s="135"/>
      <c r="I599" s="135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spans="1:26" ht="17.25" customHeight="1">
      <c r="A600" s="72"/>
      <c r="B600" s="131"/>
      <c r="C600" s="131"/>
      <c r="D600" s="131"/>
      <c r="E600" s="143"/>
      <c r="F600" s="136"/>
      <c r="G600" s="131"/>
      <c r="H600" s="131"/>
      <c r="I600" s="131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spans="1:26" ht="17.25" customHeight="1">
      <c r="A601" s="72"/>
      <c r="B601" s="131"/>
      <c r="C601" s="131"/>
      <c r="D601" s="131"/>
      <c r="E601" s="143"/>
      <c r="F601" s="136"/>
      <c r="G601" s="131"/>
      <c r="H601" s="131"/>
      <c r="I601" s="131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spans="1:26" ht="17.25" customHeight="1">
      <c r="A602" s="72"/>
      <c r="B602" s="131"/>
      <c r="C602" s="131"/>
      <c r="D602" s="131"/>
      <c r="E602" s="143"/>
      <c r="F602" s="136"/>
      <c r="G602" s="131"/>
      <c r="H602" s="131"/>
      <c r="I602" s="131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spans="1:26" ht="17.25" customHeight="1">
      <c r="A603" s="72"/>
      <c r="B603" s="131"/>
      <c r="C603" s="131"/>
      <c r="D603" s="131"/>
      <c r="E603" s="143"/>
      <c r="F603" s="136"/>
      <c r="G603" s="131"/>
      <c r="H603" s="131"/>
      <c r="I603" s="131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spans="1:26" ht="17.25" customHeight="1">
      <c r="A604" s="72"/>
      <c r="B604" s="133"/>
      <c r="C604" s="133"/>
      <c r="D604" s="133"/>
      <c r="E604" s="144"/>
      <c r="F604" s="146"/>
      <c r="G604" s="133"/>
      <c r="H604" s="133"/>
      <c r="I604" s="133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spans="1:26" ht="17.25" customHeight="1">
      <c r="A605" s="72"/>
      <c r="B605" s="147" t="s">
        <v>20</v>
      </c>
      <c r="C605" s="135"/>
      <c r="D605" s="135"/>
      <c r="E605" s="142" t="e">
        <f>VLOOKUP(D594,NOTAS!$B$7:$AT$26,7,0)</f>
        <v>#N/A</v>
      </c>
      <c r="F605" s="134"/>
      <c r="G605" s="135"/>
      <c r="H605" s="135"/>
      <c r="I605" s="135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spans="1:26" ht="17.25" customHeight="1">
      <c r="A606" s="72"/>
      <c r="B606" s="131"/>
      <c r="C606" s="131"/>
      <c r="D606" s="131"/>
      <c r="E606" s="143"/>
      <c r="F606" s="130"/>
      <c r="G606" s="131"/>
      <c r="H606" s="131"/>
      <c r="I606" s="131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spans="1:26" ht="17.25" customHeight="1">
      <c r="A607" s="72"/>
      <c r="B607" s="131"/>
      <c r="C607" s="131"/>
      <c r="D607" s="131"/>
      <c r="E607" s="143"/>
      <c r="F607" s="130"/>
      <c r="G607" s="131"/>
      <c r="H607" s="131"/>
      <c r="I607" s="131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spans="1:26" ht="17.25" customHeight="1">
      <c r="A608" s="72"/>
      <c r="B608" s="131"/>
      <c r="C608" s="131"/>
      <c r="D608" s="131"/>
      <c r="E608" s="143"/>
      <c r="F608" s="130"/>
      <c r="G608" s="131"/>
      <c r="H608" s="131"/>
      <c r="I608" s="131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spans="1:26" ht="17.25" customHeight="1">
      <c r="A609" s="72"/>
      <c r="B609" s="131"/>
      <c r="C609" s="131"/>
      <c r="D609" s="131"/>
      <c r="E609" s="143"/>
      <c r="F609" s="130"/>
      <c r="G609" s="131"/>
      <c r="H609" s="131"/>
      <c r="I609" s="131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spans="1:26" ht="17.25" customHeight="1">
      <c r="A610" s="72"/>
      <c r="B610" s="133"/>
      <c r="C610" s="133"/>
      <c r="D610" s="133"/>
      <c r="E610" s="144"/>
      <c r="F610" s="132"/>
      <c r="G610" s="133"/>
      <c r="H610" s="133"/>
      <c r="I610" s="133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spans="1:26" ht="17.25" customHeight="1">
      <c r="A611" s="72"/>
      <c r="B611" s="147" t="s">
        <v>22</v>
      </c>
      <c r="C611" s="135"/>
      <c r="D611" s="135"/>
      <c r="E611" s="142" t="e">
        <f>VLOOKUP(D594,NOTAS!$B$7:$AT$26,10,0)</f>
        <v>#N/A</v>
      </c>
      <c r="F611" s="134"/>
      <c r="G611" s="135"/>
      <c r="H611" s="135"/>
      <c r="I611" s="135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spans="1:26" ht="17.25" customHeight="1">
      <c r="A612" s="72"/>
      <c r="B612" s="131"/>
      <c r="C612" s="131"/>
      <c r="D612" s="131"/>
      <c r="E612" s="143"/>
      <c r="F612" s="130"/>
      <c r="G612" s="131"/>
      <c r="H612" s="131"/>
      <c r="I612" s="131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spans="1:26" ht="17.25" customHeight="1">
      <c r="A613" s="72"/>
      <c r="B613" s="131"/>
      <c r="C613" s="131"/>
      <c r="D613" s="131"/>
      <c r="E613" s="143"/>
      <c r="F613" s="130"/>
      <c r="G613" s="131"/>
      <c r="H613" s="131"/>
      <c r="I613" s="131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spans="1:26" ht="17.25" customHeight="1">
      <c r="A614" s="72"/>
      <c r="B614" s="131"/>
      <c r="C614" s="131"/>
      <c r="D614" s="131"/>
      <c r="E614" s="143"/>
      <c r="F614" s="130"/>
      <c r="G614" s="131"/>
      <c r="H614" s="131"/>
      <c r="I614" s="131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spans="1:26" ht="17.25" customHeight="1">
      <c r="A615" s="72"/>
      <c r="B615" s="131"/>
      <c r="C615" s="131"/>
      <c r="D615" s="131"/>
      <c r="E615" s="143"/>
      <c r="F615" s="130"/>
      <c r="G615" s="131"/>
      <c r="H615" s="131"/>
      <c r="I615" s="131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spans="1:26" ht="17.25" customHeight="1">
      <c r="A616" s="72"/>
      <c r="B616" s="133"/>
      <c r="C616" s="133"/>
      <c r="D616" s="133"/>
      <c r="E616" s="144"/>
      <c r="F616" s="132"/>
      <c r="G616" s="133"/>
      <c r="H616" s="133"/>
      <c r="I616" s="133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spans="1:26" ht="17.25" customHeight="1">
      <c r="A617" s="72"/>
      <c r="B617" s="147" t="s">
        <v>23</v>
      </c>
      <c r="C617" s="135"/>
      <c r="D617" s="135"/>
      <c r="E617" s="142" t="e">
        <f>VLOOKUP(D594,NOTAS!$B$7:$AT$26,13,0)</f>
        <v>#N/A</v>
      </c>
      <c r="F617" s="134"/>
      <c r="G617" s="135"/>
      <c r="H617" s="135"/>
      <c r="I617" s="135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spans="1:26" ht="17.25" customHeight="1">
      <c r="A618" s="72"/>
      <c r="B618" s="131"/>
      <c r="C618" s="131"/>
      <c r="D618" s="131"/>
      <c r="E618" s="143"/>
      <c r="F618" s="130"/>
      <c r="G618" s="131"/>
      <c r="H618" s="131"/>
      <c r="I618" s="131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spans="1:26" ht="17.25" customHeight="1">
      <c r="A619" s="72"/>
      <c r="B619" s="131"/>
      <c r="C619" s="131"/>
      <c r="D619" s="131"/>
      <c r="E619" s="143"/>
      <c r="F619" s="130"/>
      <c r="G619" s="131"/>
      <c r="H619" s="131"/>
      <c r="I619" s="131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spans="1:26" ht="17.25" customHeight="1">
      <c r="A620" s="72"/>
      <c r="B620" s="131"/>
      <c r="C620" s="131"/>
      <c r="D620" s="131"/>
      <c r="E620" s="143"/>
      <c r="F620" s="130"/>
      <c r="G620" s="131"/>
      <c r="H620" s="131"/>
      <c r="I620" s="131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spans="1:26" ht="17.25" customHeight="1">
      <c r="A621" s="72"/>
      <c r="B621" s="131"/>
      <c r="C621" s="131"/>
      <c r="D621" s="131"/>
      <c r="E621" s="143"/>
      <c r="F621" s="130"/>
      <c r="G621" s="131"/>
      <c r="H621" s="131"/>
      <c r="I621" s="131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spans="1:26" ht="17.25" customHeight="1">
      <c r="A622" s="72"/>
      <c r="B622" s="133"/>
      <c r="C622" s="133"/>
      <c r="D622" s="133"/>
      <c r="E622" s="144"/>
      <c r="F622" s="132"/>
      <c r="G622" s="133"/>
      <c r="H622" s="133"/>
      <c r="I622" s="133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spans="1:26" ht="17.25" customHeight="1">
      <c r="A623" s="72"/>
      <c r="B623" s="147" t="s">
        <v>21</v>
      </c>
      <c r="C623" s="135"/>
      <c r="D623" s="135"/>
      <c r="E623" s="142" t="e">
        <f>VLOOKUP(D594,NOTAS!$B$7:$AT$26,16,0)</f>
        <v>#N/A</v>
      </c>
      <c r="F623" s="134"/>
      <c r="G623" s="135"/>
      <c r="H623" s="135"/>
      <c r="I623" s="135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spans="1:26" ht="17.25" customHeight="1">
      <c r="A624" s="72"/>
      <c r="B624" s="131"/>
      <c r="C624" s="131"/>
      <c r="D624" s="131"/>
      <c r="E624" s="143"/>
      <c r="F624" s="130"/>
      <c r="G624" s="131"/>
      <c r="H624" s="131"/>
      <c r="I624" s="131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spans="1:26" ht="17.25" customHeight="1">
      <c r="A625" s="72"/>
      <c r="B625" s="131"/>
      <c r="C625" s="131"/>
      <c r="D625" s="131"/>
      <c r="E625" s="143"/>
      <c r="F625" s="130"/>
      <c r="G625" s="131"/>
      <c r="H625" s="131"/>
      <c r="I625" s="131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spans="1:26" ht="17.25" customHeight="1">
      <c r="A626" s="72"/>
      <c r="B626" s="131"/>
      <c r="C626" s="131"/>
      <c r="D626" s="131"/>
      <c r="E626" s="143"/>
      <c r="F626" s="130"/>
      <c r="G626" s="131"/>
      <c r="H626" s="131"/>
      <c r="I626" s="131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spans="1:26" ht="17.25" customHeight="1">
      <c r="A627" s="72"/>
      <c r="B627" s="131"/>
      <c r="C627" s="131"/>
      <c r="D627" s="131"/>
      <c r="E627" s="143"/>
      <c r="F627" s="130"/>
      <c r="G627" s="131"/>
      <c r="H627" s="131"/>
      <c r="I627" s="131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spans="1:26" ht="17.25" customHeight="1">
      <c r="A628" s="72"/>
      <c r="B628" s="133"/>
      <c r="C628" s="133"/>
      <c r="D628" s="133"/>
      <c r="E628" s="144"/>
      <c r="F628" s="132"/>
      <c r="G628" s="133"/>
      <c r="H628" s="133"/>
      <c r="I628" s="133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spans="1:26" ht="17.25" customHeight="1">
      <c r="A629" s="72"/>
      <c r="B629" s="85"/>
      <c r="C629" s="85"/>
      <c r="D629" s="85"/>
      <c r="E629" s="86"/>
      <c r="F629" s="86"/>
      <c r="G629" s="86"/>
      <c r="H629" s="86"/>
      <c r="I629" s="86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spans="1:26" ht="17.25" customHeight="1">
      <c r="A630" s="72"/>
      <c r="B630" s="88"/>
      <c r="C630" s="88"/>
      <c r="D630" s="88"/>
      <c r="E630" s="88"/>
      <c r="F630" s="88"/>
      <c r="G630" s="88"/>
      <c r="H630" s="88"/>
      <c r="I630" s="88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spans="1:26" ht="17.25" customHeight="1">
      <c r="A631" s="72"/>
      <c r="B631" s="90"/>
      <c r="C631" s="90"/>
      <c r="D631" s="90"/>
      <c r="E631" s="90"/>
      <c r="F631" s="90"/>
      <c r="G631" s="90"/>
      <c r="H631" s="90"/>
      <c r="I631" s="90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spans="1:26" ht="17.25" customHeight="1">
      <c r="A632" s="72"/>
      <c r="B632" s="73"/>
      <c r="C632" s="73"/>
      <c r="D632" s="73"/>
      <c r="E632" s="74"/>
      <c r="F632" s="74"/>
      <c r="G632" s="74"/>
      <c r="H632" s="74"/>
      <c r="I632" s="74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spans="1:26" ht="17.25" customHeight="1">
      <c r="A633" s="72"/>
      <c r="B633" s="75"/>
      <c r="C633" s="73"/>
      <c r="D633" s="73"/>
      <c r="E633" s="74"/>
      <c r="F633" s="74"/>
      <c r="G633" s="74"/>
      <c r="H633" s="74"/>
      <c r="I633" s="74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spans="1:26" ht="17.25" customHeight="1">
      <c r="A634" s="72"/>
      <c r="B634" s="75"/>
      <c r="C634" s="73"/>
      <c r="D634" s="73"/>
      <c r="E634" s="74"/>
      <c r="F634" s="74"/>
      <c r="G634" s="74"/>
      <c r="H634" s="74"/>
      <c r="I634" s="74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spans="1:26" ht="17.25" customHeight="1">
      <c r="A635" s="72"/>
      <c r="B635" s="75"/>
      <c r="C635" s="73"/>
      <c r="D635" s="73"/>
      <c r="E635" s="74"/>
      <c r="F635" s="74"/>
      <c r="G635" s="74"/>
      <c r="H635" s="74"/>
      <c r="I635" s="74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spans="1:26" ht="17.25" customHeight="1">
      <c r="A636" s="72"/>
      <c r="B636" s="75"/>
      <c r="C636" s="73"/>
      <c r="D636" s="73"/>
      <c r="E636" s="74"/>
      <c r="F636" s="74"/>
      <c r="G636" s="74"/>
      <c r="H636" s="74"/>
      <c r="I636" s="74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spans="1:26" ht="17.25" customHeight="1">
      <c r="A637" s="72"/>
      <c r="B637" s="75"/>
      <c r="C637" s="73"/>
      <c r="D637" s="73"/>
      <c r="E637" s="74"/>
      <c r="F637" s="74"/>
      <c r="G637" s="74"/>
      <c r="H637" s="74"/>
      <c r="I637" s="74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spans="1:26" ht="17.25" customHeight="1">
      <c r="A638" s="72"/>
      <c r="B638" s="76"/>
      <c r="C638" s="76"/>
      <c r="D638" s="76"/>
      <c r="E638" s="76"/>
      <c r="F638" s="76"/>
      <c r="G638" s="76"/>
      <c r="H638" s="76"/>
      <c r="I638" s="76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spans="1:26" ht="17.25" customHeight="1">
      <c r="A639" s="72"/>
      <c r="B639" s="77" t="s">
        <v>32</v>
      </c>
      <c r="C639" s="78"/>
      <c r="D639" s="72">
        <f>NOTAS!B21</f>
        <v>0</v>
      </c>
      <c r="E639" s="72"/>
      <c r="F639" s="79"/>
      <c r="G639" s="79"/>
      <c r="H639" s="77" t="s">
        <v>33</v>
      </c>
      <c r="I639" s="72" t="str">
        <f>(NOTAS!$B$4)</f>
        <v>LAP 5/3TT</v>
      </c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spans="1:26" ht="17.25" customHeight="1">
      <c r="A640" s="72"/>
      <c r="B640" s="137" t="s">
        <v>34</v>
      </c>
      <c r="C640" s="131"/>
      <c r="D640" s="74">
        <f>NOTAS!$C$5</f>
        <v>0</v>
      </c>
      <c r="E640" s="73"/>
      <c r="F640" s="79"/>
      <c r="G640" s="79"/>
      <c r="H640" s="80" t="s">
        <v>54</v>
      </c>
      <c r="I640" s="74" t="str">
        <f>(NOTAS!$B$3)</f>
        <v>Douglas</v>
      </c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spans="1:26" ht="17.25" customHeight="1">
      <c r="A641" s="72"/>
      <c r="B641" s="77" t="s">
        <v>36</v>
      </c>
      <c r="C641" s="81"/>
      <c r="D641" s="138">
        <f>NOTAS!$AT$3</f>
        <v>36</v>
      </c>
      <c r="E641" s="131"/>
      <c r="F641" s="79"/>
      <c r="G641" s="79"/>
      <c r="H641" s="80" t="s">
        <v>37</v>
      </c>
      <c r="I641" s="74" t="e">
        <f>VLOOKUP(D639,NOTAS!$B$7:$AT$26,45,0)</f>
        <v>#N/A</v>
      </c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spans="1:26" ht="17.25" customHeight="1">
      <c r="A642" s="72"/>
      <c r="B642" s="82"/>
      <c r="C642" s="82"/>
      <c r="D642" s="82"/>
      <c r="E642" s="82"/>
      <c r="F642" s="82"/>
      <c r="G642" s="82"/>
      <c r="H642" s="82"/>
      <c r="I642" s="8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spans="1:26" ht="17.25" customHeight="1">
      <c r="A643" s="72"/>
      <c r="B643" s="139" t="s">
        <v>38</v>
      </c>
      <c r="C643" s="140"/>
      <c r="D643" s="141"/>
      <c r="E643" s="83" t="s">
        <v>39</v>
      </c>
      <c r="F643" s="139" t="s">
        <v>40</v>
      </c>
      <c r="G643" s="140"/>
      <c r="H643" s="140"/>
      <c r="I643" s="141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spans="1:26" ht="17.25" customHeight="1">
      <c r="A644" s="72"/>
      <c r="B644" s="147" t="s">
        <v>24</v>
      </c>
      <c r="C644" s="135"/>
      <c r="D644" s="135"/>
      <c r="E644" s="142" t="e">
        <f>VLOOKUP(D639,NOTAS!$B$7:$AT$26,4,0)</f>
        <v>#N/A</v>
      </c>
      <c r="F644" s="145"/>
      <c r="G644" s="135"/>
      <c r="H644" s="135"/>
      <c r="I644" s="135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spans="1:26" ht="17.25" customHeight="1">
      <c r="A645" s="72"/>
      <c r="B645" s="131"/>
      <c r="C645" s="131"/>
      <c r="D645" s="131"/>
      <c r="E645" s="143"/>
      <c r="F645" s="136"/>
      <c r="G645" s="131"/>
      <c r="H645" s="131"/>
      <c r="I645" s="131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spans="1:26" ht="17.25" customHeight="1">
      <c r="A646" s="72"/>
      <c r="B646" s="131"/>
      <c r="C646" s="131"/>
      <c r="D646" s="131"/>
      <c r="E646" s="143"/>
      <c r="F646" s="136"/>
      <c r="G646" s="131"/>
      <c r="H646" s="131"/>
      <c r="I646" s="131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spans="1:26" ht="17.25" customHeight="1">
      <c r="A647" s="72"/>
      <c r="B647" s="131"/>
      <c r="C647" s="131"/>
      <c r="D647" s="131"/>
      <c r="E647" s="143"/>
      <c r="F647" s="136"/>
      <c r="G647" s="131"/>
      <c r="H647" s="131"/>
      <c r="I647" s="131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spans="1:26" ht="17.25" customHeight="1">
      <c r="A648" s="72"/>
      <c r="B648" s="131"/>
      <c r="C648" s="131"/>
      <c r="D648" s="131"/>
      <c r="E648" s="143"/>
      <c r="F648" s="136"/>
      <c r="G648" s="131"/>
      <c r="H648" s="131"/>
      <c r="I648" s="131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spans="1:26" ht="17.25" customHeight="1">
      <c r="A649" s="72"/>
      <c r="B649" s="133"/>
      <c r="C649" s="133"/>
      <c r="D649" s="133"/>
      <c r="E649" s="144"/>
      <c r="F649" s="146"/>
      <c r="G649" s="133"/>
      <c r="H649" s="133"/>
      <c r="I649" s="133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spans="1:26" ht="17.25" customHeight="1">
      <c r="A650" s="72"/>
      <c r="B650" s="147" t="s">
        <v>20</v>
      </c>
      <c r="C650" s="135"/>
      <c r="D650" s="135"/>
      <c r="E650" s="142" t="e">
        <f>VLOOKUP(D639,NOTAS!$B$7:$AT$26,7,0)</f>
        <v>#N/A</v>
      </c>
      <c r="F650" s="134"/>
      <c r="G650" s="135"/>
      <c r="H650" s="135"/>
      <c r="I650" s="135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spans="1:26" ht="17.25" customHeight="1">
      <c r="A651" s="72"/>
      <c r="B651" s="131"/>
      <c r="C651" s="131"/>
      <c r="D651" s="131"/>
      <c r="E651" s="143"/>
      <c r="F651" s="130"/>
      <c r="G651" s="131"/>
      <c r="H651" s="131"/>
      <c r="I651" s="131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spans="1:26" ht="17.25" customHeight="1">
      <c r="A652" s="72"/>
      <c r="B652" s="131"/>
      <c r="C652" s="131"/>
      <c r="D652" s="131"/>
      <c r="E652" s="143"/>
      <c r="F652" s="130"/>
      <c r="G652" s="131"/>
      <c r="H652" s="131"/>
      <c r="I652" s="131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spans="1:26" ht="17.25" customHeight="1">
      <c r="A653" s="72"/>
      <c r="B653" s="131"/>
      <c r="C653" s="131"/>
      <c r="D653" s="131"/>
      <c r="E653" s="143"/>
      <c r="F653" s="130"/>
      <c r="G653" s="131"/>
      <c r="H653" s="131"/>
      <c r="I653" s="131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spans="1:26" ht="17.25" customHeight="1">
      <c r="A654" s="72"/>
      <c r="B654" s="131"/>
      <c r="C654" s="131"/>
      <c r="D654" s="131"/>
      <c r="E654" s="143"/>
      <c r="F654" s="130"/>
      <c r="G654" s="131"/>
      <c r="H654" s="131"/>
      <c r="I654" s="131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spans="1:26" ht="17.25" customHeight="1">
      <c r="A655" s="72"/>
      <c r="B655" s="133"/>
      <c r="C655" s="133"/>
      <c r="D655" s="133"/>
      <c r="E655" s="144"/>
      <c r="F655" s="132"/>
      <c r="G655" s="133"/>
      <c r="H655" s="133"/>
      <c r="I655" s="133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spans="1:26" ht="17.25" customHeight="1">
      <c r="A656" s="72"/>
      <c r="B656" s="147" t="s">
        <v>22</v>
      </c>
      <c r="C656" s="135"/>
      <c r="D656" s="135"/>
      <c r="E656" s="142" t="e">
        <f>VLOOKUP(D639,NOTAS!$B$7:$AT$26,10,0)</f>
        <v>#N/A</v>
      </c>
      <c r="F656" s="134"/>
      <c r="G656" s="135"/>
      <c r="H656" s="135"/>
      <c r="I656" s="135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spans="1:26" ht="17.25" customHeight="1">
      <c r="A657" s="72"/>
      <c r="B657" s="131"/>
      <c r="C657" s="131"/>
      <c r="D657" s="131"/>
      <c r="E657" s="143"/>
      <c r="F657" s="130"/>
      <c r="G657" s="131"/>
      <c r="H657" s="131"/>
      <c r="I657" s="131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spans="1:26" ht="17.25" customHeight="1">
      <c r="A658" s="72"/>
      <c r="B658" s="131"/>
      <c r="C658" s="131"/>
      <c r="D658" s="131"/>
      <c r="E658" s="143"/>
      <c r="F658" s="130"/>
      <c r="G658" s="131"/>
      <c r="H658" s="131"/>
      <c r="I658" s="131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spans="1:26" ht="17.25" customHeight="1">
      <c r="A659" s="72"/>
      <c r="B659" s="131"/>
      <c r="C659" s="131"/>
      <c r="D659" s="131"/>
      <c r="E659" s="143"/>
      <c r="F659" s="130"/>
      <c r="G659" s="131"/>
      <c r="H659" s="131"/>
      <c r="I659" s="131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spans="1:26" ht="17.25" customHeight="1">
      <c r="A660" s="72"/>
      <c r="B660" s="131"/>
      <c r="C660" s="131"/>
      <c r="D660" s="131"/>
      <c r="E660" s="143"/>
      <c r="F660" s="130"/>
      <c r="G660" s="131"/>
      <c r="H660" s="131"/>
      <c r="I660" s="131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spans="1:26" ht="17.25" customHeight="1">
      <c r="A661" s="72"/>
      <c r="B661" s="133"/>
      <c r="C661" s="133"/>
      <c r="D661" s="133"/>
      <c r="E661" s="144"/>
      <c r="F661" s="132"/>
      <c r="G661" s="133"/>
      <c r="H661" s="133"/>
      <c r="I661" s="133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spans="1:26" ht="17.25" customHeight="1">
      <c r="A662" s="72"/>
      <c r="B662" s="147" t="s">
        <v>23</v>
      </c>
      <c r="C662" s="135"/>
      <c r="D662" s="135"/>
      <c r="E662" s="142" t="e">
        <f>VLOOKUP(D639,NOTAS!$B$7:$AT$26,13,0)</f>
        <v>#N/A</v>
      </c>
      <c r="F662" s="134"/>
      <c r="G662" s="135"/>
      <c r="H662" s="135"/>
      <c r="I662" s="135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spans="1:26" ht="17.25" customHeight="1">
      <c r="A663" s="72"/>
      <c r="B663" s="131"/>
      <c r="C663" s="131"/>
      <c r="D663" s="131"/>
      <c r="E663" s="143"/>
      <c r="F663" s="130"/>
      <c r="G663" s="131"/>
      <c r="H663" s="131"/>
      <c r="I663" s="131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spans="1:26" ht="17.25" customHeight="1">
      <c r="A664" s="72"/>
      <c r="B664" s="131"/>
      <c r="C664" s="131"/>
      <c r="D664" s="131"/>
      <c r="E664" s="143"/>
      <c r="F664" s="130"/>
      <c r="G664" s="131"/>
      <c r="H664" s="131"/>
      <c r="I664" s="131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spans="1:26" ht="17.25" customHeight="1">
      <c r="A665" s="72"/>
      <c r="B665" s="131"/>
      <c r="C665" s="131"/>
      <c r="D665" s="131"/>
      <c r="E665" s="143"/>
      <c r="F665" s="130"/>
      <c r="G665" s="131"/>
      <c r="H665" s="131"/>
      <c r="I665" s="131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spans="1:26" ht="17.25" customHeight="1">
      <c r="A666" s="72"/>
      <c r="B666" s="131"/>
      <c r="C666" s="131"/>
      <c r="D666" s="131"/>
      <c r="E666" s="143"/>
      <c r="F666" s="130"/>
      <c r="G666" s="131"/>
      <c r="H666" s="131"/>
      <c r="I666" s="131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spans="1:26" ht="17.25" customHeight="1">
      <c r="A667" s="72"/>
      <c r="B667" s="133"/>
      <c r="C667" s="133"/>
      <c r="D667" s="133"/>
      <c r="E667" s="144"/>
      <c r="F667" s="132"/>
      <c r="G667" s="133"/>
      <c r="H667" s="133"/>
      <c r="I667" s="133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spans="1:26" ht="17.25" customHeight="1">
      <c r="A668" s="72"/>
      <c r="B668" s="147" t="s">
        <v>21</v>
      </c>
      <c r="C668" s="135"/>
      <c r="D668" s="135"/>
      <c r="E668" s="142" t="e">
        <f>VLOOKUP(D639,NOTAS!$B$7:$AT$26,16,0)</f>
        <v>#N/A</v>
      </c>
      <c r="F668" s="134"/>
      <c r="G668" s="135"/>
      <c r="H668" s="135"/>
      <c r="I668" s="135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spans="1:26" ht="17.25" customHeight="1">
      <c r="A669" s="72"/>
      <c r="B669" s="131"/>
      <c r="C669" s="131"/>
      <c r="D669" s="131"/>
      <c r="E669" s="143"/>
      <c r="F669" s="130"/>
      <c r="G669" s="131"/>
      <c r="H669" s="131"/>
      <c r="I669" s="131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spans="1:26" ht="17.25" customHeight="1">
      <c r="A670" s="72"/>
      <c r="B670" s="131"/>
      <c r="C670" s="131"/>
      <c r="D670" s="131"/>
      <c r="E670" s="143"/>
      <c r="F670" s="130"/>
      <c r="G670" s="131"/>
      <c r="H670" s="131"/>
      <c r="I670" s="131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spans="1:26" ht="17.25" customHeight="1">
      <c r="A671" s="72"/>
      <c r="B671" s="131"/>
      <c r="C671" s="131"/>
      <c r="D671" s="131"/>
      <c r="E671" s="143"/>
      <c r="F671" s="130"/>
      <c r="G671" s="131"/>
      <c r="H671" s="131"/>
      <c r="I671" s="131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spans="1:26" ht="17.25" customHeight="1">
      <c r="A672" s="72"/>
      <c r="B672" s="131"/>
      <c r="C672" s="131"/>
      <c r="D672" s="131"/>
      <c r="E672" s="143"/>
      <c r="F672" s="130"/>
      <c r="G672" s="131"/>
      <c r="H672" s="131"/>
      <c r="I672" s="131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spans="1:26" ht="17.25" customHeight="1">
      <c r="A673" s="72"/>
      <c r="B673" s="133"/>
      <c r="C673" s="133"/>
      <c r="D673" s="133"/>
      <c r="E673" s="144"/>
      <c r="F673" s="132"/>
      <c r="G673" s="133"/>
      <c r="H673" s="133"/>
      <c r="I673" s="133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spans="1:26" ht="17.25" customHeight="1">
      <c r="A674" s="72"/>
      <c r="B674" s="85"/>
      <c r="C674" s="85"/>
      <c r="D674" s="85"/>
      <c r="E674" s="86"/>
      <c r="F674" s="86"/>
      <c r="G674" s="86"/>
      <c r="H674" s="86"/>
      <c r="I674" s="86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spans="1:26" ht="17.25" customHeight="1">
      <c r="A675" s="72"/>
      <c r="B675" s="88"/>
      <c r="C675" s="88"/>
      <c r="D675" s="88"/>
      <c r="E675" s="88"/>
      <c r="F675" s="88"/>
      <c r="G675" s="88"/>
      <c r="H675" s="88"/>
      <c r="I675" s="88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spans="1:26" ht="17.25" customHeight="1">
      <c r="A676" s="72"/>
      <c r="B676" s="90"/>
      <c r="C676" s="90"/>
      <c r="D676" s="90"/>
      <c r="E676" s="90"/>
      <c r="F676" s="90"/>
      <c r="G676" s="90"/>
      <c r="H676" s="90"/>
      <c r="I676" s="90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spans="1:26" ht="17.25" customHeight="1">
      <c r="A677" s="72"/>
      <c r="B677" s="73"/>
      <c r="C677" s="73"/>
      <c r="D677" s="73"/>
      <c r="E677" s="74"/>
      <c r="F677" s="74"/>
      <c r="G677" s="74"/>
      <c r="H677" s="74"/>
      <c r="I677" s="74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spans="1:26" ht="17.25" customHeight="1">
      <c r="A678" s="72"/>
      <c r="B678" s="75"/>
      <c r="C678" s="73"/>
      <c r="D678" s="73"/>
      <c r="E678" s="74"/>
      <c r="F678" s="74"/>
      <c r="G678" s="74"/>
      <c r="H678" s="74"/>
      <c r="I678" s="74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spans="1:26" ht="17.25" customHeight="1">
      <c r="A679" s="72"/>
      <c r="B679" s="75"/>
      <c r="C679" s="73"/>
      <c r="D679" s="73"/>
      <c r="E679" s="74"/>
      <c r="F679" s="74"/>
      <c r="G679" s="74"/>
      <c r="H679" s="74"/>
      <c r="I679" s="74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spans="1:26" ht="17.25" customHeight="1">
      <c r="A680" s="72"/>
      <c r="B680" s="75"/>
      <c r="C680" s="73"/>
      <c r="D680" s="73"/>
      <c r="E680" s="74"/>
      <c r="F680" s="74"/>
      <c r="G680" s="74"/>
      <c r="H680" s="74"/>
      <c r="I680" s="74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spans="1:26" ht="17.25" customHeight="1">
      <c r="A681" s="72"/>
      <c r="B681" s="75"/>
      <c r="C681" s="73"/>
      <c r="D681" s="73"/>
      <c r="E681" s="74"/>
      <c r="F681" s="74"/>
      <c r="G681" s="74"/>
      <c r="H681" s="74"/>
      <c r="I681" s="74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spans="1:26" ht="17.25" customHeight="1">
      <c r="A682" s="72"/>
      <c r="B682" s="75"/>
      <c r="C682" s="73"/>
      <c r="D682" s="73"/>
      <c r="E682" s="74"/>
      <c r="F682" s="74"/>
      <c r="G682" s="74"/>
      <c r="H682" s="74"/>
      <c r="I682" s="74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spans="1:26" ht="17.25" customHeight="1">
      <c r="A683" s="72"/>
      <c r="B683" s="76"/>
      <c r="C683" s="76"/>
      <c r="D683" s="76"/>
      <c r="E683" s="76"/>
      <c r="F683" s="76"/>
      <c r="G683" s="76"/>
      <c r="H683" s="76"/>
      <c r="I683" s="76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spans="1:26" ht="17.25" customHeight="1">
      <c r="A684" s="72"/>
      <c r="B684" s="77" t="s">
        <v>32</v>
      </c>
      <c r="C684" s="78"/>
      <c r="D684" s="72">
        <f>NOTAS!B22</f>
        <v>0</v>
      </c>
      <c r="E684" s="72"/>
      <c r="F684" s="79"/>
      <c r="G684" s="79"/>
      <c r="H684" s="77" t="s">
        <v>33</v>
      </c>
      <c r="I684" s="72" t="str">
        <f>(NOTAS!$B$4)</f>
        <v>LAP 5/3TT</v>
      </c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spans="1:26" ht="17.25" customHeight="1">
      <c r="A685" s="72"/>
      <c r="B685" s="137" t="s">
        <v>34</v>
      </c>
      <c r="C685" s="131"/>
      <c r="D685" s="74">
        <f>NOTAS!$C$5</f>
        <v>0</v>
      </c>
      <c r="E685" s="73"/>
      <c r="F685" s="79"/>
      <c r="G685" s="79"/>
      <c r="H685" s="80" t="s">
        <v>55</v>
      </c>
      <c r="I685" s="74" t="str">
        <f>(NOTAS!$B$3)</f>
        <v>Douglas</v>
      </c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spans="1:26" ht="17.25" customHeight="1">
      <c r="A686" s="72"/>
      <c r="B686" s="77" t="s">
        <v>36</v>
      </c>
      <c r="C686" s="81"/>
      <c r="D686" s="138">
        <f>NOTAS!$AT$3</f>
        <v>36</v>
      </c>
      <c r="E686" s="131"/>
      <c r="F686" s="79"/>
      <c r="G686" s="79"/>
      <c r="H686" s="80" t="s">
        <v>37</v>
      </c>
      <c r="I686" s="74" t="e">
        <f>VLOOKUP(D684,NOTAS!$B$7:$AT$26,45,0)</f>
        <v>#N/A</v>
      </c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spans="1:26" ht="17.25" customHeight="1">
      <c r="A687" s="72"/>
      <c r="B687" s="82"/>
      <c r="C687" s="82"/>
      <c r="D687" s="82"/>
      <c r="E687" s="82"/>
      <c r="F687" s="82"/>
      <c r="G687" s="82"/>
      <c r="H687" s="82"/>
      <c r="I687" s="8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spans="1:26" ht="17.25" customHeight="1">
      <c r="A688" s="72"/>
      <c r="B688" s="139" t="s">
        <v>38</v>
      </c>
      <c r="C688" s="140"/>
      <c r="D688" s="141"/>
      <c r="E688" s="83" t="s">
        <v>39</v>
      </c>
      <c r="F688" s="139" t="s">
        <v>40</v>
      </c>
      <c r="G688" s="140"/>
      <c r="H688" s="140"/>
      <c r="I688" s="141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spans="1:26" ht="17.25" customHeight="1">
      <c r="A689" s="72"/>
      <c r="B689" s="147" t="s">
        <v>24</v>
      </c>
      <c r="C689" s="135"/>
      <c r="D689" s="135"/>
      <c r="E689" s="142" t="e">
        <f>VLOOKUP(D684,NOTAS!$B$7:$AT$26,4,0)</f>
        <v>#N/A</v>
      </c>
      <c r="F689" s="145"/>
      <c r="G689" s="135"/>
      <c r="H689" s="135"/>
      <c r="I689" s="135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spans="1:26" ht="17.25" customHeight="1">
      <c r="A690" s="72"/>
      <c r="B690" s="131"/>
      <c r="C690" s="131"/>
      <c r="D690" s="131"/>
      <c r="E690" s="143"/>
      <c r="F690" s="136"/>
      <c r="G690" s="131"/>
      <c r="H690" s="131"/>
      <c r="I690" s="131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spans="1:26" ht="17.25" customHeight="1">
      <c r="A691" s="72"/>
      <c r="B691" s="131"/>
      <c r="C691" s="131"/>
      <c r="D691" s="131"/>
      <c r="E691" s="143"/>
      <c r="F691" s="136"/>
      <c r="G691" s="131"/>
      <c r="H691" s="131"/>
      <c r="I691" s="131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spans="1:26" ht="17.25" customHeight="1">
      <c r="A692" s="72"/>
      <c r="B692" s="131"/>
      <c r="C692" s="131"/>
      <c r="D692" s="131"/>
      <c r="E692" s="143"/>
      <c r="F692" s="136"/>
      <c r="G692" s="131"/>
      <c r="H692" s="131"/>
      <c r="I692" s="131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spans="1:26" ht="17.25" customHeight="1">
      <c r="A693" s="72"/>
      <c r="B693" s="131"/>
      <c r="C693" s="131"/>
      <c r="D693" s="131"/>
      <c r="E693" s="143"/>
      <c r="F693" s="136"/>
      <c r="G693" s="131"/>
      <c r="H693" s="131"/>
      <c r="I693" s="131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spans="1:26" ht="17.25" customHeight="1">
      <c r="A694" s="72"/>
      <c r="B694" s="133"/>
      <c r="C694" s="133"/>
      <c r="D694" s="133"/>
      <c r="E694" s="144"/>
      <c r="F694" s="146"/>
      <c r="G694" s="133"/>
      <c r="H694" s="133"/>
      <c r="I694" s="133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spans="1:26" ht="17.25" customHeight="1">
      <c r="A695" s="72"/>
      <c r="B695" s="147" t="s">
        <v>20</v>
      </c>
      <c r="C695" s="135"/>
      <c r="D695" s="135"/>
      <c r="E695" s="142" t="e">
        <f>VLOOKUP(D684,NOTAS!$B$7:$AT$26,7,0)</f>
        <v>#N/A</v>
      </c>
      <c r="F695" s="134"/>
      <c r="G695" s="135"/>
      <c r="H695" s="135"/>
      <c r="I695" s="135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spans="1:26" ht="17.25" customHeight="1">
      <c r="A696" s="72"/>
      <c r="B696" s="131"/>
      <c r="C696" s="131"/>
      <c r="D696" s="131"/>
      <c r="E696" s="143"/>
      <c r="F696" s="130"/>
      <c r="G696" s="131"/>
      <c r="H696" s="131"/>
      <c r="I696" s="131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spans="1:26" ht="17.25" customHeight="1">
      <c r="A697" s="72"/>
      <c r="B697" s="131"/>
      <c r="C697" s="131"/>
      <c r="D697" s="131"/>
      <c r="E697" s="143"/>
      <c r="F697" s="130"/>
      <c r="G697" s="131"/>
      <c r="H697" s="131"/>
      <c r="I697" s="131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spans="1:26" ht="17.25" customHeight="1">
      <c r="A698" s="72"/>
      <c r="B698" s="131"/>
      <c r="C698" s="131"/>
      <c r="D698" s="131"/>
      <c r="E698" s="143"/>
      <c r="F698" s="130"/>
      <c r="G698" s="131"/>
      <c r="H698" s="131"/>
      <c r="I698" s="131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spans="1:26" ht="17.25" customHeight="1">
      <c r="A699" s="72"/>
      <c r="B699" s="131"/>
      <c r="C699" s="131"/>
      <c r="D699" s="131"/>
      <c r="E699" s="143"/>
      <c r="F699" s="130"/>
      <c r="G699" s="131"/>
      <c r="H699" s="131"/>
      <c r="I699" s="131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spans="1:26" ht="17.25" customHeight="1">
      <c r="A700" s="72"/>
      <c r="B700" s="133"/>
      <c r="C700" s="133"/>
      <c r="D700" s="133"/>
      <c r="E700" s="144"/>
      <c r="F700" s="132"/>
      <c r="G700" s="133"/>
      <c r="H700" s="133"/>
      <c r="I700" s="133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spans="1:26" ht="17.25" customHeight="1">
      <c r="A701" s="72"/>
      <c r="B701" s="147" t="s">
        <v>22</v>
      </c>
      <c r="C701" s="135"/>
      <c r="D701" s="135"/>
      <c r="E701" s="142" t="e">
        <f>VLOOKUP(D684,NOTAS!$B$7:$AT$26,10,0)</f>
        <v>#N/A</v>
      </c>
      <c r="F701" s="134"/>
      <c r="G701" s="135"/>
      <c r="H701" s="135"/>
      <c r="I701" s="135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spans="1:26" ht="17.25" customHeight="1">
      <c r="A702" s="72"/>
      <c r="B702" s="131"/>
      <c r="C702" s="131"/>
      <c r="D702" s="131"/>
      <c r="E702" s="143"/>
      <c r="F702" s="130"/>
      <c r="G702" s="131"/>
      <c r="H702" s="131"/>
      <c r="I702" s="131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spans="1:26" ht="17.25" customHeight="1">
      <c r="A703" s="72"/>
      <c r="B703" s="131"/>
      <c r="C703" s="131"/>
      <c r="D703" s="131"/>
      <c r="E703" s="143"/>
      <c r="F703" s="130"/>
      <c r="G703" s="131"/>
      <c r="H703" s="131"/>
      <c r="I703" s="131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spans="1:26" ht="17.25" customHeight="1">
      <c r="A704" s="72"/>
      <c r="B704" s="131"/>
      <c r="C704" s="131"/>
      <c r="D704" s="131"/>
      <c r="E704" s="143"/>
      <c r="F704" s="130"/>
      <c r="G704" s="131"/>
      <c r="H704" s="131"/>
      <c r="I704" s="131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spans="1:26" ht="17.25" customHeight="1">
      <c r="A705" s="72"/>
      <c r="B705" s="131"/>
      <c r="C705" s="131"/>
      <c r="D705" s="131"/>
      <c r="E705" s="143"/>
      <c r="F705" s="130"/>
      <c r="G705" s="131"/>
      <c r="H705" s="131"/>
      <c r="I705" s="131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spans="1:26" ht="17.25" customHeight="1">
      <c r="A706" s="72"/>
      <c r="B706" s="133"/>
      <c r="C706" s="133"/>
      <c r="D706" s="133"/>
      <c r="E706" s="144"/>
      <c r="F706" s="132"/>
      <c r="G706" s="133"/>
      <c r="H706" s="133"/>
      <c r="I706" s="133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spans="1:26" ht="17.25" customHeight="1">
      <c r="A707" s="72"/>
      <c r="B707" s="147" t="s">
        <v>23</v>
      </c>
      <c r="C707" s="135"/>
      <c r="D707" s="135"/>
      <c r="E707" s="142" t="e">
        <f>VLOOKUP(D684,NOTAS!$B$7:$AT$26,13,0)</f>
        <v>#N/A</v>
      </c>
      <c r="F707" s="134"/>
      <c r="G707" s="135"/>
      <c r="H707" s="135"/>
      <c r="I707" s="135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spans="1:26" ht="17.25" customHeight="1">
      <c r="A708" s="72"/>
      <c r="B708" s="131"/>
      <c r="C708" s="131"/>
      <c r="D708" s="131"/>
      <c r="E708" s="143"/>
      <c r="F708" s="130"/>
      <c r="G708" s="131"/>
      <c r="H708" s="131"/>
      <c r="I708" s="131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spans="1:26" ht="17.25" customHeight="1">
      <c r="A709" s="72"/>
      <c r="B709" s="131"/>
      <c r="C709" s="131"/>
      <c r="D709" s="131"/>
      <c r="E709" s="143"/>
      <c r="F709" s="130"/>
      <c r="G709" s="131"/>
      <c r="H709" s="131"/>
      <c r="I709" s="131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spans="1:26" ht="17.25" customHeight="1">
      <c r="A710" s="72"/>
      <c r="B710" s="131"/>
      <c r="C710" s="131"/>
      <c r="D710" s="131"/>
      <c r="E710" s="143"/>
      <c r="F710" s="130"/>
      <c r="G710" s="131"/>
      <c r="H710" s="131"/>
      <c r="I710" s="131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spans="1:26" ht="17.25" customHeight="1">
      <c r="A711" s="72"/>
      <c r="B711" s="131"/>
      <c r="C711" s="131"/>
      <c r="D711" s="131"/>
      <c r="E711" s="143"/>
      <c r="F711" s="130"/>
      <c r="G711" s="131"/>
      <c r="H711" s="131"/>
      <c r="I711" s="131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spans="1:26" ht="17.25" customHeight="1">
      <c r="A712" s="72"/>
      <c r="B712" s="133"/>
      <c r="C712" s="133"/>
      <c r="D712" s="133"/>
      <c r="E712" s="144"/>
      <c r="F712" s="132"/>
      <c r="G712" s="133"/>
      <c r="H712" s="133"/>
      <c r="I712" s="133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spans="1:26" ht="17.25" customHeight="1">
      <c r="A713" s="72"/>
      <c r="B713" s="147" t="s">
        <v>21</v>
      </c>
      <c r="C713" s="135"/>
      <c r="D713" s="135"/>
      <c r="E713" s="142" t="e">
        <f>VLOOKUP(D684,NOTAS!$B$7:$AT$26,16,0)</f>
        <v>#N/A</v>
      </c>
      <c r="F713" s="134"/>
      <c r="G713" s="135"/>
      <c r="H713" s="135"/>
      <c r="I713" s="135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spans="1:26" ht="17.25" customHeight="1">
      <c r="A714" s="72"/>
      <c r="B714" s="131"/>
      <c r="C714" s="131"/>
      <c r="D714" s="131"/>
      <c r="E714" s="143"/>
      <c r="F714" s="130"/>
      <c r="G714" s="131"/>
      <c r="H714" s="131"/>
      <c r="I714" s="131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spans="1:26" ht="17.25" customHeight="1">
      <c r="A715" s="72"/>
      <c r="B715" s="131"/>
      <c r="C715" s="131"/>
      <c r="D715" s="131"/>
      <c r="E715" s="143"/>
      <c r="F715" s="130"/>
      <c r="G715" s="131"/>
      <c r="H715" s="131"/>
      <c r="I715" s="131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spans="1:26" ht="17.25" customHeight="1">
      <c r="A716" s="72"/>
      <c r="B716" s="131"/>
      <c r="C716" s="131"/>
      <c r="D716" s="131"/>
      <c r="E716" s="143"/>
      <c r="F716" s="130"/>
      <c r="G716" s="131"/>
      <c r="H716" s="131"/>
      <c r="I716" s="131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spans="1:26" ht="17.25" customHeight="1">
      <c r="A717" s="72"/>
      <c r="B717" s="131"/>
      <c r="C717" s="131"/>
      <c r="D717" s="131"/>
      <c r="E717" s="143"/>
      <c r="F717" s="130"/>
      <c r="G717" s="131"/>
      <c r="H717" s="131"/>
      <c r="I717" s="131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spans="1:26" ht="17.25" customHeight="1">
      <c r="A718" s="72"/>
      <c r="B718" s="133"/>
      <c r="C718" s="133"/>
      <c r="D718" s="133"/>
      <c r="E718" s="144"/>
      <c r="F718" s="132"/>
      <c r="G718" s="133"/>
      <c r="H718" s="133"/>
      <c r="I718" s="133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spans="1:26" ht="17.25" customHeight="1">
      <c r="A719" s="72"/>
      <c r="B719" s="85"/>
      <c r="C719" s="85"/>
      <c r="D719" s="85"/>
      <c r="E719" s="86"/>
      <c r="F719" s="86"/>
      <c r="G719" s="86"/>
      <c r="H719" s="86"/>
      <c r="I719" s="86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spans="1:26" ht="17.25" customHeight="1">
      <c r="A720" s="72"/>
      <c r="B720" s="88"/>
      <c r="C720" s="88"/>
      <c r="D720" s="88"/>
      <c r="E720" s="88"/>
      <c r="F720" s="88"/>
      <c r="G720" s="88"/>
      <c r="H720" s="88"/>
      <c r="I720" s="88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spans="1:26" ht="17.25" customHeight="1">
      <c r="A721" s="72"/>
      <c r="B721" s="90"/>
      <c r="C721" s="90"/>
      <c r="D721" s="90"/>
      <c r="E721" s="90"/>
      <c r="F721" s="90"/>
      <c r="G721" s="90"/>
      <c r="H721" s="90"/>
      <c r="I721" s="90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spans="1:26" ht="17.25" customHeight="1">
      <c r="A722" s="72"/>
      <c r="B722" s="73"/>
      <c r="C722" s="73"/>
      <c r="D722" s="73"/>
      <c r="E722" s="74"/>
      <c r="F722" s="74"/>
      <c r="G722" s="74"/>
      <c r="H722" s="74"/>
      <c r="I722" s="74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spans="1:26" ht="17.25" customHeight="1">
      <c r="A723" s="72"/>
      <c r="B723" s="75"/>
      <c r="C723" s="73"/>
      <c r="D723" s="73"/>
      <c r="E723" s="74"/>
      <c r="F723" s="74"/>
      <c r="G723" s="74"/>
      <c r="H723" s="74"/>
      <c r="I723" s="74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spans="1:26" ht="17.25" customHeight="1">
      <c r="A724" s="72"/>
      <c r="B724" s="75"/>
      <c r="C724" s="73"/>
      <c r="D724" s="73"/>
      <c r="E724" s="74"/>
      <c r="F724" s="74"/>
      <c r="G724" s="74"/>
      <c r="H724" s="74"/>
      <c r="I724" s="74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spans="1:26" ht="17.25" customHeight="1">
      <c r="A725" s="72"/>
      <c r="B725" s="75"/>
      <c r="C725" s="73"/>
      <c r="D725" s="73"/>
      <c r="E725" s="74"/>
      <c r="F725" s="74"/>
      <c r="G725" s="74"/>
      <c r="H725" s="74"/>
      <c r="I725" s="74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spans="1:26" ht="17.25" customHeight="1">
      <c r="A726" s="72"/>
      <c r="B726" s="75"/>
      <c r="C726" s="73"/>
      <c r="D726" s="73"/>
      <c r="E726" s="74"/>
      <c r="F726" s="74"/>
      <c r="G726" s="74"/>
      <c r="H726" s="74"/>
      <c r="I726" s="74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spans="1:26" ht="17.25" customHeight="1">
      <c r="A727" s="72"/>
      <c r="B727" s="75"/>
      <c r="C727" s="73"/>
      <c r="D727" s="73"/>
      <c r="E727" s="74"/>
      <c r="F727" s="74"/>
      <c r="G727" s="74"/>
      <c r="H727" s="74"/>
      <c r="I727" s="74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spans="1:26" ht="17.25" customHeight="1">
      <c r="A728" s="72"/>
      <c r="B728" s="76"/>
      <c r="C728" s="76"/>
      <c r="D728" s="76"/>
      <c r="E728" s="76"/>
      <c r="F728" s="76"/>
      <c r="G728" s="76"/>
      <c r="H728" s="76"/>
      <c r="I728" s="76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spans="1:26" ht="17.25" customHeight="1">
      <c r="A729" s="72"/>
      <c r="B729" s="77" t="s">
        <v>32</v>
      </c>
      <c r="C729" s="78"/>
      <c r="D729" s="72">
        <f>NOTAS!B23</f>
        <v>0</v>
      </c>
      <c r="E729" s="72"/>
      <c r="F729" s="79"/>
      <c r="G729" s="79"/>
      <c r="H729" s="77" t="s">
        <v>33</v>
      </c>
      <c r="I729" s="72" t="str">
        <f>(NOTAS!$B$4)</f>
        <v>LAP 5/3TT</v>
      </c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spans="1:26" ht="17.25" customHeight="1">
      <c r="A730" s="72"/>
      <c r="B730" s="137" t="s">
        <v>34</v>
      </c>
      <c r="C730" s="131"/>
      <c r="D730" s="74">
        <f>NOTAS!$C$5</f>
        <v>0</v>
      </c>
      <c r="E730" s="73"/>
      <c r="F730" s="79"/>
      <c r="G730" s="79"/>
      <c r="H730" s="80" t="s">
        <v>56</v>
      </c>
      <c r="I730" s="74" t="str">
        <f>(NOTAS!$B$3)</f>
        <v>Douglas</v>
      </c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spans="1:26" ht="17.25" customHeight="1">
      <c r="A731" s="72"/>
      <c r="B731" s="77" t="s">
        <v>36</v>
      </c>
      <c r="C731" s="81"/>
      <c r="D731" s="138">
        <f>NOTAS!$AT$3</f>
        <v>36</v>
      </c>
      <c r="E731" s="131"/>
      <c r="F731" s="79"/>
      <c r="G731" s="79"/>
      <c r="H731" s="80" t="s">
        <v>37</v>
      </c>
      <c r="I731" s="74" t="e">
        <f>VLOOKUP(D729,NOTAS!$B$7:$AT$26,45,0)</f>
        <v>#N/A</v>
      </c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spans="1:26" ht="17.25" customHeight="1">
      <c r="A732" s="72"/>
      <c r="B732" s="82"/>
      <c r="C732" s="82"/>
      <c r="D732" s="82"/>
      <c r="E732" s="82"/>
      <c r="F732" s="82"/>
      <c r="G732" s="82"/>
      <c r="H732" s="82"/>
      <c r="I732" s="8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spans="1:26" ht="17.25" customHeight="1">
      <c r="A733" s="72"/>
      <c r="B733" s="139" t="s">
        <v>38</v>
      </c>
      <c r="C733" s="140"/>
      <c r="D733" s="141"/>
      <c r="E733" s="83" t="s">
        <v>39</v>
      </c>
      <c r="F733" s="139" t="s">
        <v>40</v>
      </c>
      <c r="G733" s="140"/>
      <c r="H733" s="140"/>
      <c r="I733" s="141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spans="1:26" ht="17.25" customHeight="1">
      <c r="A734" s="72"/>
      <c r="B734" s="147" t="s">
        <v>24</v>
      </c>
      <c r="C734" s="135"/>
      <c r="D734" s="135"/>
      <c r="E734" s="142" t="e">
        <f>VLOOKUP(D729,NOTAS!$B$7:$AT$26,4,0)</f>
        <v>#N/A</v>
      </c>
      <c r="F734" s="145"/>
      <c r="G734" s="135"/>
      <c r="H734" s="135"/>
      <c r="I734" s="135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spans="1:26" ht="17.25" customHeight="1">
      <c r="A735" s="72"/>
      <c r="B735" s="131"/>
      <c r="C735" s="131"/>
      <c r="D735" s="131"/>
      <c r="E735" s="143"/>
      <c r="F735" s="136"/>
      <c r="G735" s="131"/>
      <c r="H735" s="131"/>
      <c r="I735" s="131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spans="1:26" ht="17.25" customHeight="1">
      <c r="A736" s="72"/>
      <c r="B736" s="131"/>
      <c r="C736" s="131"/>
      <c r="D736" s="131"/>
      <c r="E736" s="143"/>
      <c r="F736" s="136"/>
      <c r="G736" s="131"/>
      <c r="H736" s="131"/>
      <c r="I736" s="131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spans="1:26" ht="17.25" customHeight="1">
      <c r="A737" s="72"/>
      <c r="B737" s="131"/>
      <c r="C737" s="131"/>
      <c r="D737" s="131"/>
      <c r="E737" s="143"/>
      <c r="F737" s="136"/>
      <c r="G737" s="131"/>
      <c r="H737" s="131"/>
      <c r="I737" s="131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spans="1:26" ht="17.25" customHeight="1">
      <c r="A738" s="72"/>
      <c r="B738" s="131"/>
      <c r="C738" s="131"/>
      <c r="D738" s="131"/>
      <c r="E738" s="143"/>
      <c r="F738" s="136"/>
      <c r="G738" s="131"/>
      <c r="H738" s="131"/>
      <c r="I738" s="131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spans="1:26" ht="17.25" customHeight="1">
      <c r="A739" s="72"/>
      <c r="B739" s="133"/>
      <c r="C739" s="133"/>
      <c r="D739" s="133"/>
      <c r="E739" s="144"/>
      <c r="F739" s="146"/>
      <c r="G739" s="133"/>
      <c r="H739" s="133"/>
      <c r="I739" s="133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spans="1:26" ht="17.25" customHeight="1">
      <c r="A740" s="72"/>
      <c r="B740" s="147" t="s">
        <v>20</v>
      </c>
      <c r="C740" s="135"/>
      <c r="D740" s="135"/>
      <c r="E740" s="142" t="e">
        <f>VLOOKUP(D729,NOTAS!$B$7:$AT$26,7,0)</f>
        <v>#N/A</v>
      </c>
      <c r="F740" s="134"/>
      <c r="G740" s="135"/>
      <c r="H740" s="135"/>
      <c r="I740" s="135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spans="1:26" ht="17.25" customHeight="1">
      <c r="A741" s="72"/>
      <c r="B741" s="131"/>
      <c r="C741" s="131"/>
      <c r="D741" s="131"/>
      <c r="E741" s="143"/>
      <c r="F741" s="130"/>
      <c r="G741" s="131"/>
      <c r="H741" s="131"/>
      <c r="I741" s="131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spans="1:26" ht="17.25" customHeight="1">
      <c r="A742" s="72"/>
      <c r="B742" s="131"/>
      <c r="C742" s="131"/>
      <c r="D742" s="131"/>
      <c r="E742" s="143"/>
      <c r="F742" s="130"/>
      <c r="G742" s="131"/>
      <c r="H742" s="131"/>
      <c r="I742" s="131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spans="1:26" ht="17.25" customHeight="1">
      <c r="A743" s="72"/>
      <c r="B743" s="131"/>
      <c r="C743" s="131"/>
      <c r="D743" s="131"/>
      <c r="E743" s="143"/>
      <c r="F743" s="130"/>
      <c r="G743" s="131"/>
      <c r="H743" s="131"/>
      <c r="I743" s="131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spans="1:26" ht="17.25" customHeight="1">
      <c r="A744" s="72"/>
      <c r="B744" s="131"/>
      <c r="C744" s="131"/>
      <c r="D744" s="131"/>
      <c r="E744" s="143"/>
      <c r="F744" s="130"/>
      <c r="G744" s="131"/>
      <c r="H744" s="131"/>
      <c r="I744" s="131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spans="1:26" ht="17.25" customHeight="1">
      <c r="A745" s="72"/>
      <c r="B745" s="133"/>
      <c r="C745" s="133"/>
      <c r="D745" s="133"/>
      <c r="E745" s="144"/>
      <c r="F745" s="132"/>
      <c r="G745" s="133"/>
      <c r="H745" s="133"/>
      <c r="I745" s="133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spans="1:26" ht="17.25" customHeight="1">
      <c r="A746" s="72"/>
      <c r="B746" s="147" t="s">
        <v>22</v>
      </c>
      <c r="C746" s="135"/>
      <c r="D746" s="135"/>
      <c r="E746" s="142" t="e">
        <f>VLOOKUP(D729,NOTAS!$B$7:$AT$26,10,0)</f>
        <v>#N/A</v>
      </c>
      <c r="F746" s="134"/>
      <c r="G746" s="135"/>
      <c r="H746" s="135"/>
      <c r="I746" s="135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spans="1:26" ht="17.25" customHeight="1">
      <c r="A747" s="72"/>
      <c r="B747" s="131"/>
      <c r="C747" s="131"/>
      <c r="D747" s="131"/>
      <c r="E747" s="143"/>
      <c r="F747" s="130"/>
      <c r="G747" s="131"/>
      <c r="H747" s="131"/>
      <c r="I747" s="131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spans="1:26" ht="17.25" customHeight="1">
      <c r="A748" s="72"/>
      <c r="B748" s="131"/>
      <c r="C748" s="131"/>
      <c r="D748" s="131"/>
      <c r="E748" s="143"/>
      <c r="F748" s="130"/>
      <c r="G748" s="131"/>
      <c r="H748" s="131"/>
      <c r="I748" s="131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spans="1:26" ht="17.25" customHeight="1">
      <c r="A749" s="72"/>
      <c r="B749" s="131"/>
      <c r="C749" s="131"/>
      <c r="D749" s="131"/>
      <c r="E749" s="143"/>
      <c r="F749" s="130"/>
      <c r="G749" s="131"/>
      <c r="H749" s="131"/>
      <c r="I749" s="131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spans="1:26" ht="17.25" customHeight="1">
      <c r="A750" s="72"/>
      <c r="B750" s="131"/>
      <c r="C750" s="131"/>
      <c r="D750" s="131"/>
      <c r="E750" s="143"/>
      <c r="F750" s="130"/>
      <c r="G750" s="131"/>
      <c r="H750" s="131"/>
      <c r="I750" s="131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spans="1:26" ht="17.25" customHeight="1">
      <c r="A751" s="72"/>
      <c r="B751" s="133"/>
      <c r="C751" s="133"/>
      <c r="D751" s="133"/>
      <c r="E751" s="144"/>
      <c r="F751" s="132"/>
      <c r="G751" s="133"/>
      <c r="H751" s="133"/>
      <c r="I751" s="133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spans="1:26" ht="17.25" customHeight="1">
      <c r="A752" s="72"/>
      <c r="B752" s="147" t="s">
        <v>23</v>
      </c>
      <c r="C752" s="135"/>
      <c r="D752" s="135"/>
      <c r="E752" s="142" t="e">
        <f>VLOOKUP(D729,NOTAS!$B$7:$AT$26,13,0)</f>
        <v>#N/A</v>
      </c>
      <c r="F752" s="134"/>
      <c r="G752" s="135"/>
      <c r="H752" s="135"/>
      <c r="I752" s="135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spans="1:26" ht="17.25" customHeight="1">
      <c r="A753" s="72"/>
      <c r="B753" s="131"/>
      <c r="C753" s="131"/>
      <c r="D753" s="131"/>
      <c r="E753" s="143"/>
      <c r="F753" s="130"/>
      <c r="G753" s="131"/>
      <c r="H753" s="131"/>
      <c r="I753" s="131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spans="1:26" ht="17.25" customHeight="1">
      <c r="A754" s="72"/>
      <c r="B754" s="131"/>
      <c r="C754" s="131"/>
      <c r="D754" s="131"/>
      <c r="E754" s="143"/>
      <c r="F754" s="130"/>
      <c r="G754" s="131"/>
      <c r="H754" s="131"/>
      <c r="I754" s="131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spans="1:26" ht="17.25" customHeight="1">
      <c r="A755" s="72"/>
      <c r="B755" s="131"/>
      <c r="C755" s="131"/>
      <c r="D755" s="131"/>
      <c r="E755" s="143"/>
      <c r="F755" s="130"/>
      <c r="G755" s="131"/>
      <c r="H755" s="131"/>
      <c r="I755" s="131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spans="1:26" ht="17.25" customHeight="1">
      <c r="A756" s="72"/>
      <c r="B756" s="131"/>
      <c r="C756" s="131"/>
      <c r="D756" s="131"/>
      <c r="E756" s="143"/>
      <c r="F756" s="130"/>
      <c r="G756" s="131"/>
      <c r="H756" s="131"/>
      <c r="I756" s="131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spans="1:26" ht="17.25" customHeight="1">
      <c r="A757" s="72"/>
      <c r="B757" s="133"/>
      <c r="C757" s="133"/>
      <c r="D757" s="133"/>
      <c r="E757" s="144"/>
      <c r="F757" s="132"/>
      <c r="G757" s="133"/>
      <c r="H757" s="133"/>
      <c r="I757" s="133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spans="1:26" ht="17.25" customHeight="1">
      <c r="A758" s="72"/>
      <c r="B758" s="147" t="s">
        <v>21</v>
      </c>
      <c r="C758" s="135"/>
      <c r="D758" s="135"/>
      <c r="E758" s="142" t="e">
        <f>VLOOKUP(D729,NOTAS!$B$7:$AT$26,16,0)</f>
        <v>#N/A</v>
      </c>
      <c r="F758" s="134"/>
      <c r="G758" s="135"/>
      <c r="H758" s="135"/>
      <c r="I758" s="135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spans="1:26" ht="17.25" customHeight="1">
      <c r="A759" s="72"/>
      <c r="B759" s="131"/>
      <c r="C759" s="131"/>
      <c r="D759" s="131"/>
      <c r="E759" s="143"/>
      <c r="F759" s="130"/>
      <c r="G759" s="131"/>
      <c r="H759" s="131"/>
      <c r="I759" s="131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spans="1:26" ht="17.25" customHeight="1">
      <c r="A760" s="72"/>
      <c r="B760" s="131"/>
      <c r="C760" s="131"/>
      <c r="D760" s="131"/>
      <c r="E760" s="143"/>
      <c r="F760" s="130"/>
      <c r="G760" s="131"/>
      <c r="H760" s="131"/>
      <c r="I760" s="131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spans="1:26" ht="17.25" customHeight="1">
      <c r="A761" s="72"/>
      <c r="B761" s="131"/>
      <c r="C761" s="131"/>
      <c r="D761" s="131"/>
      <c r="E761" s="143"/>
      <c r="F761" s="130"/>
      <c r="G761" s="131"/>
      <c r="H761" s="131"/>
      <c r="I761" s="131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spans="1:26" ht="17.25" customHeight="1">
      <c r="A762" s="72"/>
      <c r="B762" s="131"/>
      <c r="C762" s="131"/>
      <c r="D762" s="131"/>
      <c r="E762" s="143"/>
      <c r="F762" s="130"/>
      <c r="G762" s="131"/>
      <c r="H762" s="131"/>
      <c r="I762" s="131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spans="1:26" ht="17.25" customHeight="1">
      <c r="A763" s="72"/>
      <c r="B763" s="133"/>
      <c r="C763" s="133"/>
      <c r="D763" s="133"/>
      <c r="E763" s="144"/>
      <c r="F763" s="132"/>
      <c r="G763" s="133"/>
      <c r="H763" s="133"/>
      <c r="I763" s="133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spans="1:26" ht="17.25" customHeight="1">
      <c r="A764" s="72"/>
      <c r="B764" s="85"/>
      <c r="C764" s="85"/>
      <c r="D764" s="85"/>
      <c r="E764" s="86"/>
      <c r="F764" s="86"/>
      <c r="G764" s="86"/>
      <c r="H764" s="86"/>
      <c r="I764" s="86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spans="1:26" ht="17.25" customHeight="1">
      <c r="A765" s="72"/>
      <c r="B765" s="88"/>
      <c r="C765" s="88"/>
      <c r="D765" s="88"/>
      <c r="E765" s="88"/>
      <c r="F765" s="88"/>
      <c r="G765" s="88"/>
      <c r="H765" s="88"/>
      <c r="I765" s="88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spans="1:26" ht="17.25" customHeight="1">
      <c r="A766" s="72"/>
      <c r="B766" s="90"/>
      <c r="C766" s="90"/>
      <c r="D766" s="90"/>
      <c r="E766" s="90"/>
      <c r="F766" s="90"/>
      <c r="G766" s="90"/>
      <c r="H766" s="90"/>
      <c r="I766" s="90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spans="1:26" ht="17.25" customHeight="1">
      <c r="A767" s="72"/>
      <c r="B767" s="73"/>
      <c r="C767" s="73"/>
      <c r="D767" s="73"/>
      <c r="E767" s="74"/>
      <c r="F767" s="74"/>
      <c r="G767" s="74"/>
      <c r="H767" s="74"/>
      <c r="I767" s="74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spans="1:26" ht="17.25" customHeight="1">
      <c r="A768" s="72"/>
      <c r="B768" s="75"/>
      <c r="C768" s="73"/>
      <c r="D768" s="73"/>
      <c r="E768" s="74"/>
      <c r="F768" s="74"/>
      <c r="G768" s="74"/>
      <c r="H768" s="74"/>
      <c r="I768" s="74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spans="1:26" ht="17.25" customHeight="1">
      <c r="A769" s="72"/>
      <c r="B769" s="75"/>
      <c r="C769" s="73"/>
      <c r="D769" s="73"/>
      <c r="E769" s="74"/>
      <c r="F769" s="74"/>
      <c r="G769" s="74"/>
      <c r="H769" s="74"/>
      <c r="I769" s="74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spans="1:26" ht="17.25" customHeight="1">
      <c r="A770" s="72"/>
      <c r="B770" s="75"/>
      <c r="C770" s="73"/>
      <c r="D770" s="73"/>
      <c r="E770" s="74"/>
      <c r="F770" s="74"/>
      <c r="G770" s="74"/>
      <c r="H770" s="74"/>
      <c r="I770" s="74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spans="1:26" ht="17.25" customHeight="1">
      <c r="A771" s="72"/>
      <c r="B771" s="75"/>
      <c r="C771" s="73"/>
      <c r="D771" s="73"/>
      <c r="E771" s="74"/>
      <c r="F771" s="74"/>
      <c r="G771" s="74"/>
      <c r="H771" s="74"/>
      <c r="I771" s="74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spans="1:26" ht="17.25" customHeight="1">
      <c r="A772" s="72"/>
      <c r="B772" s="75"/>
      <c r="C772" s="73"/>
      <c r="D772" s="73"/>
      <c r="E772" s="74"/>
      <c r="F772" s="74"/>
      <c r="G772" s="74"/>
      <c r="H772" s="74"/>
      <c r="I772" s="74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spans="1:26" ht="17.25" customHeight="1">
      <c r="A773" s="72"/>
      <c r="B773" s="76"/>
      <c r="C773" s="76"/>
      <c r="D773" s="76"/>
      <c r="E773" s="76"/>
      <c r="F773" s="76"/>
      <c r="G773" s="76"/>
      <c r="H773" s="76"/>
      <c r="I773" s="76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spans="1:26" ht="17.25" customHeight="1">
      <c r="A774" s="72"/>
      <c r="B774" s="77" t="s">
        <v>32</v>
      </c>
      <c r="C774" s="78"/>
      <c r="D774" s="72">
        <f>NOTAS!B24</f>
        <v>0</v>
      </c>
      <c r="E774" s="72"/>
      <c r="F774" s="79"/>
      <c r="G774" s="79"/>
      <c r="H774" s="77" t="s">
        <v>33</v>
      </c>
      <c r="I774" s="72" t="str">
        <f>(NOTAS!$B$4)</f>
        <v>LAP 5/3TT</v>
      </c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spans="1:26" ht="17.25" customHeight="1">
      <c r="A775" s="72"/>
      <c r="B775" s="137" t="s">
        <v>34</v>
      </c>
      <c r="C775" s="131"/>
      <c r="D775" s="74">
        <f>NOTAS!$C$5</f>
        <v>0</v>
      </c>
      <c r="E775" s="73"/>
      <c r="F775" s="79"/>
      <c r="G775" s="79"/>
      <c r="H775" s="80" t="s">
        <v>57</v>
      </c>
      <c r="I775" s="74" t="str">
        <f>(NOTAS!$B$3)</f>
        <v>Douglas</v>
      </c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spans="1:26" ht="17.25" customHeight="1">
      <c r="A776" s="72"/>
      <c r="B776" s="77" t="s">
        <v>36</v>
      </c>
      <c r="C776" s="81"/>
      <c r="D776" s="138">
        <f>NOTAS!$AT$3</f>
        <v>36</v>
      </c>
      <c r="E776" s="131"/>
      <c r="F776" s="79"/>
      <c r="G776" s="79"/>
      <c r="H776" s="80" t="s">
        <v>37</v>
      </c>
      <c r="I776" s="74" t="e">
        <f>VLOOKUP(D774,NOTAS!$B$7:$AT$26,45,0)</f>
        <v>#N/A</v>
      </c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spans="1:26" ht="17.25" customHeight="1">
      <c r="A777" s="72"/>
      <c r="B777" s="82"/>
      <c r="C777" s="82"/>
      <c r="D777" s="82"/>
      <c r="E777" s="82"/>
      <c r="F777" s="82"/>
      <c r="G777" s="82"/>
      <c r="H777" s="82"/>
      <c r="I777" s="8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spans="1:26" ht="17.25" customHeight="1">
      <c r="A778" s="72"/>
      <c r="B778" s="139" t="s">
        <v>38</v>
      </c>
      <c r="C778" s="140"/>
      <c r="D778" s="141"/>
      <c r="E778" s="83" t="s">
        <v>39</v>
      </c>
      <c r="F778" s="139" t="s">
        <v>40</v>
      </c>
      <c r="G778" s="140"/>
      <c r="H778" s="140"/>
      <c r="I778" s="141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spans="1:26" ht="17.25" customHeight="1">
      <c r="A779" s="72"/>
      <c r="B779" s="147" t="s">
        <v>24</v>
      </c>
      <c r="C779" s="135"/>
      <c r="D779" s="135"/>
      <c r="E779" s="142" t="e">
        <f>VLOOKUP(D774,NOTAS!$B$7:$AT$26,4,0)</f>
        <v>#N/A</v>
      </c>
      <c r="F779" s="145"/>
      <c r="G779" s="135"/>
      <c r="H779" s="135"/>
      <c r="I779" s="135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spans="1:26" ht="17.25" customHeight="1">
      <c r="A780" s="72"/>
      <c r="B780" s="131"/>
      <c r="C780" s="131"/>
      <c r="D780" s="131"/>
      <c r="E780" s="143"/>
      <c r="F780" s="136"/>
      <c r="G780" s="131"/>
      <c r="H780" s="131"/>
      <c r="I780" s="131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spans="1:26" ht="17.25" customHeight="1">
      <c r="A781" s="72"/>
      <c r="B781" s="131"/>
      <c r="C781" s="131"/>
      <c r="D781" s="131"/>
      <c r="E781" s="143"/>
      <c r="F781" s="136"/>
      <c r="G781" s="131"/>
      <c r="H781" s="131"/>
      <c r="I781" s="131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spans="1:26" ht="17.25" customHeight="1">
      <c r="A782" s="72"/>
      <c r="B782" s="131"/>
      <c r="C782" s="131"/>
      <c r="D782" s="131"/>
      <c r="E782" s="143"/>
      <c r="F782" s="136"/>
      <c r="G782" s="131"/>
      <c r="H782" s="131"/>
      <c r="I782" s="131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spans="1:26" ht="17.25" customHeight="1">
      <c r="A783" s="72"/>
      <c r="B783" s="131"/>
      <c r="C783" s="131"/>
      <c r="D783" s="131"/>
      <c r="E783" s="143"/>
      <c r="F783" s="136"/>
      <c r="G783" s="131"/>
      <c r="H783" s="131"/>
      <c r="I783" s="131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spans="1:26" ht="17.25" customHeight="1">
      <c r="A784" s="72"/>
      <c r="B784" s="133"/>
      <c r="C784" s="133"/>
      <c r="D784" s="133"/>
      <c r="E784" s="144"/>
      <c r="F784" s="146"/>
      <c r="G784" s="133"/>
      <c r="H784" s="133"/>
      <c r="I784" s="133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spans="1:26" ht="17.25" customHeight="1">
      <c r="A785" s="72"/>
      <c r="B785" s="147" t="s">
        <v>20</v>
      </c>
      <c r="C785" s="135"/>
      <c r="D785" s="135"/>
      <c r="E785" s="142" t="e">
        <f>VLOOKUP(D774,NOTAS!$B$7:$AT$26,7,0)</f>
        <v>#N/A</v>
      </c>
      <c r="F785" s="134"/>
      <c r="G785" s="135"/>
      <c r="H785" s="135"/>
      <c r="I785" s="135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spans="1:26" ht="17.25" customHeight="1">
      <c r="A786" s="72"/>
      <c r="B786" s="131"/>
      <c r="C786" s="131"/>
      <c r="D786" s="131"/>
      <c r="E786" s="143"/>
      <c r="F786" s="130"/>
      <c r="G786" s="131"/>
      <c r="H786" s="131"/>
      <c r="I786" s="131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spans="1:26" ht="17.25" customHeight="1">
      <c r="A787" s="72"/>
      <c r="B787" s="131"/>
      <c r="C787" s="131"/>
      <c r="D787" s="131"/>
      <c r="E787" s="143"/>
      <c r="F787" s="130"/>
      <c r="G787" s="131"/>
      <c r="H787" s="131"/>
      <c r="I787" s="131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spans="1:26" ht="17.25" customHeight="1">
      <c r="A788" s="72"/>
      <c r="B788" s="131"/>
      <c r="C788" s="131"/>
      <c r="D788" s="131"/>
      <c r="E788" s="143"/>
      <c r="F788" s="130"/>
      <c r="G788" s="131"/>
      <c r="H788" s="131"/>
      <c r="I788" s="131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spans="1:26" ht="17.25" customHeight="1">
      <c r="A789" s="72"/>
      <c r="B789" s="131"/>
      <c r="C789" s="131"/>
      <c r="D789" s="131"/>
      <c r="E789" s="143"/>
      <c r="F789" s="130"/>
      <c r="G789" s="131"/>
      <c r="H789" s="131"/>
      <c r="I789" s="131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spans="1:26" ht="17.25" customHeight="1">
      <c r="A790" s="72"/>
      <c r="B790" s="133"/>
      <c r="C790" s="133"/>
      <c r="D790" s="133"/>
      <c r="E790" s="144"/>
      <c r="F790" s="132"/>
      <c r="G790" s="133"/>
      <c r="H790" s="133"/>
      <c r="I790" s="133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spans="1:26" ht="17.25" customHeight="1">
      <c r="A791" s="72"/>
      <c r="B791" s="147" t="s">
        <v>22</v>
      </c>
      <c r="C791" s="135"/>
      <c r="D791" s="135"/>
      <c r="E791" s="142" t="e">
        <f>VLOOKUP(D774,NOTAS!$B$7:$AT$26,10,0)</f>
        <v>#N/A</v>
      </c>
      <c r="F791" s="134"/>
      <c r="G791" s="135"/>
      <c r="H791" s="135"/>
      <c r="I791" s="135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spans="1:26" ht="17.25" customHeight="1">
      <c r="A792" s="72"/>
      <c r="B792" s="131"/>
      <c r="C792" s="131"/>
      <c r="D792" s="131"/>
      <c r="E792" s="143"/>
      <c r="F792" s="130"/>
      <c r="G792" s="131"/>
      <c r="H792" s="131"/>
      <c r="I792" s="131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spans="1:26" ht="17.25" customHeight="1">
      <c r="A793" s="72"/>
      <c r="B793" s="131"/>
      <c r="C793" s="131"/>
      <c r="D793" s="131"/>
      <c r="E793" s="143"/>
      <c r="F793" s="130"/>
      <c r="G793" s="131"/>
      <c r="H793" s="131"/>
      <c r="I793" s="131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spans="1:26" ht="17.25" customHeight="1">
      <c r="A794" s="72"/>
      <c r="B794" s="131"/>
      <c r="C794" s="131"/>
      <c r="D794" s="131"/>
      <c r="E794" s="143"/>
      <c r="F794" s="130"/>
      <c r="G794" s="131"/>
      <c r="H794" s="131"/>
      <c r="I794" s="131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spans="1:26" ht="17.25" customHeight="1">
      <c r="A795" s="72"/>
      <c r="B795" s="131"/>
      <c r="C795" s="131"/>
      <c r="D795" s="131"/>
      <c r="E795" s="143"/>
      <c r="F795" s="130"/>
      <c r="G795" s="131"/>
      <c r="H795" s="131"/>
      <c r="I795" s="131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spans="1:26" ht="17.25" customHeight="1">
      <c r="A796" s="72"/>
      <c r="B796" s="133"/>
      <c r="C796" s="133"/>
      <c r="D796" s="133"/>
      <c r="E796" s="144"/>
      <c r="F796" s="132"/>
      <c r="G796" s="133"/>
      <c r="H796" s="133"/>
      <c r="I796" s="133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spans="1:26" ht="17.25" customHeight="1">
      <c r="A797" s="72"/>
      <c r="B797" s="147" t="s">
        <v>23</v>
      </c>
      <c r="C797" s="135"/>
      <c r="D797" s="135"/>
      <c r="E797" s="142" t="e">
        <f>VLOOKUP(D774,NOTAS!$B$7:$AT$26,13,0)</f>
        <v>#N/A</v>
      </c>
      <c r="F797" s="134"/>
      <c r="G797" s="135"/>
      <c r="H797" s="135"/>
      <c r="I797" s="135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spans="1:26" ht="17.25" customHeight="1">
      <c r="A798" s="72"/>
      <c r="B798" s="131"/>
      <c r="C798" s="131"/>
      <c r="D798" s="131"/>
      <c r="E798" s="143"/>
      <c r="F798" s="130"/>
      <c r="G798" s="131"/>
      <c r="H798" s="131"/>
      <c r="I798" s="131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spans="1:26" ht="17.25" customHeight="1">
      <c r="A799" s="72"/>
      <c r="B799" s="131"/>
      <c r="C799" s="131"/>
      <c r="D799" s="131"/>
      <c r="E799" s="143"/>
      <c r="F799" s="130"/>
      <c r="G799" s="131"/>
      <c r="H799" s="131"/>
      <c r="I799" s="131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spans="1:26" ht="17.25" customHeight="1">
      <c r="A800" s="72"/>
      <c r="B800" s="131"/>
      <c r="C800" s="131"/>
      <c r="D800" s="131"/>
      <c r="E800" s="143"/>
      <c r="F800" s="130"/>
      <c r="G800" s="131"/>
      <c r="H800" s="131"/>
      <c r="I800" s="131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spans="1:26" ht="17.25" customHeight="1">
      <c r="A801" s="72"/>
      <c r="B801" s="131"/>
      <c r="C801" s="131"/>
      <c r="D801" s="131"/>
      <c r="E801" s="143"/>
      <c r="F801" s="130"/>
      <c r="G801" s="131"/>
      <c r="H801" s="131"/>
      <c r="I801" s="131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spans="1:26" ht="17.25" customHeight="1">
      <c r="A802" s="72"/>
      <c r="B802" s="133"/>
      <c r="C802" s="133"/>
      <c r="D802" s="133"/>
      <c r="E802" s="144"/>
      <c r="F802" s="132"/>
      <c r="G802" s="133"/>
      <c r="H802" s="133"/>
      <c r="I802" s="133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spans="1:26" ht="17.25" customHeight="1">
      <c r="A803" s="72"/>
      <c r="B803" s="147" t="s">
        <v>21</v>
      </c>
      <c r="C803" s="135"/>
      <c r="D803" s="135"/>
      <c r="E803" s="142" t="e">
        <f>VLOOKUP(D774,NOTAS!$B$7:$AT$26,16,0)</f>
        <v>#N/A</v>
      </c>
      <c r="F803" s="134"/>
      <c r="G803" s="135"/>
      <c r="H803" s="135"/>
      <c r="I803" s="135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spans="1:26" ht="17.25" customHeight="1">
      <c r="A804" s="72"/>
      <c r="B804" s="131"/>
      <c r="C804" s="131"/>
      <c r="D804" s="131"/>
      <c r="E804" s="143"/>
      <c r="F804" s="130"/>
      <c r="G804" s="131"/>
      <c r="H804" s="131"/>
      <c r="I804" s="131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spans="1:26" ht="17.25" customHeight="1">
      <c r="A805" s="72"/>
      <c r="B805" s="131"/>
      <c r="C805" s="131"/>
      <c r="D805" s="131"/>
      <c r="E805" s="143"/>
      <c r="F805" s="130"/>
      <c r="G805" s="131"/>
      <c r="H805" s="131"/>
      <c r="I805" s="131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spans="1:26" ht="17.25" customHeight="1">
      <c r="A806" s="72"/>
      <c r="B806" s="131"/>
      <c r="C806" s="131"/>
      <c r="D806" s="131"/>
      <c r="E806" s="143"/>
      <c r="F806" s="130"/>
      <c r="G806" s="131"/>
      <c r="H806" s="131"/>
      <c r="I806" s="131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spans="1:26" ht="17.25" customHeight="1">
      <c r="A807" s="72"/>
      <c r="B807" s="131"/>
      <c r="C807" s="131"/>
      <c r="D807" s="131"/>
      <c r="E807" s="143"/>
      <c r="F807" s="130"/>
      <c r="G807" s="131"/>
      <c r="H807" s="131"/>
      <c r="I807" s="131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spans="1:26" ht="17.25" customHeight="1">
      <c r="A808" s="72"/>
      <c r="B808" s="133"/>
      <c r="C808" s="133"/>
      <c r="D808" s="133"/>
      <c r="E808" s="144"/>
      <c r="F808" s="132"/>
      <c r="G808" s="133"/>
      <c r="H808" s="133"/>
      <c r="I808" s="133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spans="1:26" ht="17.25" customHeight="1">
      <c r="A809" s="72"/>
      <c r="B809" s="85"/>
      <c r="C809" s="85"/>
      <c r="D809" s="85"/>
      <c r="E809" s="86"/>
      <c r="F809" s="86"/>
      <c r="G809" s="86"/>
      <c r="H809" s="86"/>
      <c r="I809" s="86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spans="1:26" ht="17.25" customHeight="1">
      <c r="A810" s="72"/>
      <c r="B810" s="88"/>
      <c r="C810" s="88"/>
      <c r="D810" s="88"/>
      <c r="E810" s="88"/>
      <c r="F810" s="88"/>
      <c r="G810" s="88"/>
      <c r="H810" s="88"/>
      <c r="I810" s="88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spans="1:26" ht="17.25" customHeight="1">
      <c r="A811" s="72"/>
      <c r="B811" s="90"/>
      <c r="C811" s="90"/>
      <c r="D811" s="90"/>
      <c r="E811" s="90"/>
      <c r="F811" s="90"/>
      <c r="G811" s="90"/>
      <c r="H811" s="90"/>
      <c r="I811" s="90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spans="1:26" ht="17.25" customHeight="1">
      <c r="A812" s="72"/>
      <c r="B812" s="73"/>
      <c r="C812" s="73"/>
      <c r="D812" s="73"/>
      <c r="E812" s="74"/>
      <c r="F812" s="74"/>
      <c r="G812" s="74"/>
      <c r="H812" s="74"/>
      <c r="I812" s="74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spans="1:26" ht="17.25" customHeight="1">
      <c r="A813" s="72"/>
      <c r="B813" s="75"/>
      <c r="C813" s="73"/>
      <c r="D813" s="73"/>
      <c r="E813" s="74"/>
      <c r="F813" s="74"/>
      <c r="G813" s="74"/>
      <c r="H813" s="74"/>
      <c r="I813" s="74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spans="1:26" ht="17.25" customHeight="1">
      <c r="A814" s="72"/>
      <c r="B814" s="75"/>
      <c r="C814" s="73"/>
      <c r="D814" s="73"/>
      <c r="E814" s="74"/>
      <c r="F814" s="74"/>
      <c r="G814" s="74"/>
      <c r="H814" s="74"/>
      <c r="I814" s="74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spans="1:26" ht="17.25" customHeight="1">
      <c r="A815" s="72"/>
      <c r="B815" s="75"/>
      <c r="C815" s="73"/>
      <c r="D815" s="73"/>
      <c r="E815" s="74"/>
      <c r="F815" s="74"/>
      <c r="G815" s="74"/>
      <c r="H815" s="74"/>
      <c r="I815" s="74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spans="1:26" ht="17.25" customHeight="1">
      <c r="A816" s="72"/>
      <c r="B816" s="75"/>
      <c r="C816" s="73"/>
      <c r="D816" s="73"/>
      <c r="E816" s="74"/>
      <c r="F816" s="74"/>
      <c r="G816" s="74"/>
      <c r="H816" s="74"/>
      <c r="I816" s="74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spans="1:26" ht="17.25" customHeight="1">
      <c r="A817" s="72"/>
      <c r="B817" s="75"/>
      <c r="C817" s="73"/>
      <c r="D817" s="73"/>
      <c r="E817" s="74"/>
      <c r="F817" s="74"/>
      <c r="G817" s="74"/>
      <c r="H817" s="74"/>
      <c r="I817" s="74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spans="1:26" ht="17.25" customHeight="1">
      <c r="A818" s="72"/>
      <c r="B818" s="76"/>
      <c r="C818" s="76"/>
      <c r="D818" s="76"/>
      <c r="E818" s="76"/>
      <c r="F818" s="76"/>
      <c r="G818" s="76"/>
      <c r="H818" s="76"/>
      <c r="I818" s="76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spans="1:26" ht="17.25" customHeight="1">
      <c r="A819" s="72"/>
      <c r="B819" s="77" t="s">
        <v>32</v>
      </c>
      <c r="C819" s="78"/>
      <c r="D819" s="72">
        <f>NOTAS!B25</f>
        <v>0</v>
      </c>
      <c r="E819" s="72"/>
      <c r="F819" s="79"/>
      <c r="G819" s="79"/>
      <c r="H819" s="77" t="s">
        <v>33</v>
      </c>
      <c r="I819" s="72" t="str">
        <f>(NOTAS!$B$4)</f>
        <v>LAP 5/3TT</v>
      </c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spans="1:26" ht="17.25" customHeight="1">
      <c r="A820" s="72"/>
      <c r="B820" s="137" t="s">
        <v>34</v>
      </c>
      <c r="C820" s="131"/>
      <c r="D820" s="74">
        <f>NOTAS!$C$5</f>
        <v>0</v>
      </c>
      <c r="E820" s="73"/>
      <c r="F820" s="79"/>
      <c r="G820" s="79"/>
      <c r="H820" s="80" t="s">
        <v>58</v>
      </c>
      <c r="I820" s="74" t="str">
        <f>(NOTAS!$B$3)</f>
        <v>Douglas</v>
      </c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spans="1:26" ht="17.25" customHeight="1">
      <c r="A821" s="72"/>
      <c r="B821" s="77" t="s">
        <v>36</v>
      </c>
      <c r="C821" s="81"/>
      <c r="D821" s="138">
        <f>NOTAS!$AT$3</f>
        <v>36</v>
      </c>
      <c r="E821" s="131"/>
      <c r="F821" s="79"/>
      <c r="G821" s="79"/>
      <c r="H821" s="80" t="s">
        <v>37</v>
      </c>
      <c r="I821" s="74" t="e">
        <f>VLOOKUP(D819,NOTAS!$B$7:$AT$26,45,0)</f>
        <v>#N/A</v>
      </c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spans="1:26" ht="17.25" customHeight="1">
      <c r="A822" s="72"/>
      <c r="B822" s="82"/>
      <c r="C822" s="82"/>
      <c r="D822" s="82"/>
      <c r="E822" s="82"/>
      <c r="F822" s="82"/>
      <c r="G822" s="82"/>
      <c r="H822" s="82"/>
      <c r="I822" s="8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spans="1:26" ht="17.25" customHeight="1">
      <c r="A823" s="72"/>
      <c r="B823" s="139" t="s">
        <v>38</v>
      </c>
      <c r="C823" s="140"/>
      <c r="D823" s="141"/>
      <c r="E823" s="83" t="s">
        <v>39</v>
      </c>
      <c r="F823" s="139" t="s">
        <v>40</v>
      </c>
      <c r="G823" s="140"/>
      <c r="H823" s="140"/>
      <c r="I823" s="141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spans="1:26" ht="17.25" customHeight="1">
      <c r="A824" s="72"/>
      <c r="B824" s="147" t="s">
        <v>24</v>
      </c>
      <c r="C824" s="135"/>
      <c r="D824" s="135"/>
      <c r="E824" s="142" t="e">
        <f>VLOOKUP(D819,NOTAS!$B$7:$AT$26,4,0)</f>
        <v>#N/A</v>
      </c>
      <c r="F824" s="145"/>
      <c r="G824" s="135"/>
      <c r="H824" s="135"/>
      <c r="I824" s="135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spans="1:26" ht="17.25" customHeight="1">
      <c r="A825" s="72"/>
      <c r="B825" s="131"/>
      <c r="C825" s="131"/>
      <c r="D825" s="131"/>
      <c r="E825" s="143"/>
      <c r="F825" s="136"/>
      <c r="G825" s="131"/>
      <c r="H825" s="131"/>
      <c r="I825" s="131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spans="1:26" ht="17.25" customHeight="1">
      <c r="A826" s="72"/>
      <c r="B826" s="131"/>
      <c r="C826" s="131"/>
      <c r="D826" s="131"/>
      <c r="E826" s="143"/>
      <c r="F826" s="136"/>
      <c r="G826" s="131"/>
      <c r="H826" s="131"/>
      <c r="I826" s="131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spans="1:26" ht="17.25" customHeight="1">
      <c r="A827" s="72"/>
      <c r="B827" s="131"/>
      <c r="C827" s="131"/>
      <c r="D827" s="131"/>
      <c r="E827" s="143"/>
      <c r="F827" s="136"/>
      <c r="G827" s="131"/>
      <c r="H827" s="131"/>
      <c r="I827" s="131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spans="1:26" ht="17.25" customHeight="1">
      <c r="A828" s="72"/>
      <c r="B828" s="131"/>
      <c r="C828" s="131"/>
      <c r="D828" s="131"/>
      <c r="E828" s="143"/>
      <c r="F828" s="136"/>
      <c r="G828" s="131"/>
      <c r="H828" s="131"/>
      <c r="I828" s="131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spans="1:26" ht="17.25" customHeight="1">
      <c r="A829" s="72"/>
      <c r="B829" s="133"/>
      <c r="C829" s="133"/>
      <c r="D829" s="133"/>
      <c r="E829" s="144"/>
      <c r="F829" s="146"/>
      <c r="G829" s="133"/>
      <c r="H829" s="133"/>
      <c r="I829" s="133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spans="1:26" ht="17.25" customHeight="1">
      <c r="A830" s="72"/>
      <c r="B830" s="147" t="s">
        <v>20</v>
      </c>
      <c r="C830" s="135"/>
      <c r="D830" s="135"/>
      <c r="E830" s="142" t="e">
        <f>VLOOKUP(D819,NOTAS!$B$7:$AT$26,7,0)</f>
        <v>#N/A</v>
      </c>
      <c r="F830" s="134"/>
      <c r="G830" s="135"/>
      <c r="H830" s="135"/>
      <c r="I830" s="135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spans="1:26" ht="17.25" customHeight="1">
      <c r="A831" s="72"/>
      <c r="B831" s="131"/>
      <c r="C831" s="131"/>
      <c r="D831" s="131"/>
      <c r="E831" s="143"/>
      <c r="F831" s="130"/>
      <c r="G831" s="131"/>
      <c r="H831" s="131"/>
      <c r="I831" s="131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spans="1:26" ht="17.25" customHeight="1">
      <c r="A832" s="72"/>
      <c r="B832" s="131"/>
      <c r="C832" s="131"/>
      <c r="D832" s="131"/>
      <c r="E832" s="143"/>
      <c r="F832" s="130"/>
      <c r="G832" s="131"/>
      <c r="H832" s="131"/>
      <c r="I832" s="131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spans="1:26" ht="17.25" customHeight="1">
      <c r="A833" s="72"/>
      <c r="B833" s="131"/>
      <c r="C833" s="131"/>
      <c r="D833" s="131"/>
      <c r="E833" s="143"/>
      <c r="F833" s="130"/>
      <c r="G833" s="131"/>
      <c r="H833" s="131"/>
      <c r="I833" s="131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spans="1:26" ht="17.25" customHeight="1">
      <c r="A834" s="72"/>
      <c r="B834" s="131"/>
      <c r="C834" s="131"/>
      <c r="D834" s="131"/>
      <c r="E834" s="143"/>
      <c r="F834" s="130"/>
      <c r="G834" s="131"/>
      <c r="H834" s="131"/>
      <c r="I834" s="131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spans="1:26" ht="17.25" customHeight="1">
      <c r="A835" s="72"/>
      <c r="B835" s="133"/>
      <c r="C835" s="133"/>
      <c r="D835" s="133"/>
      <c r="E835" s="144"/>
      <c r="F835" s="132"/>
      <c r="G835" s="133"/>
      <c r="H835" s="133"/>
      <c r="I835" s="133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spans="1:26" ht="17.25" customHeight="1">
      <c r="A836" s="72"/>
      <c r="B836" s="147" t="s">
        <v>22</v>
      </c>
      <c r="C836" s="135"/>
      <c r="D836" s="135"/>
      <c r="E836" s="142" t="e">
        <f>VLOOKUP(D819,NOTAS!$B$7:$AT$26,10,0)</f>
        <v>#N/A</v>
      </c>
      <c r="F836" s="134"/>
      <c r="G836" s="135"/>
      <c r="H836" s="135"/>
      <c r="I836" s="135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spans="1:26" ht="17.25" customHeight="1">
      <c r="A837" s="72"/>
      <c r="B837" s="131"/>
      <c r="C837" s="131"/>
      <c r="D837" s="131"/>
      <c r="E837" s="143"/>
      <c r="F837" s="130"/>
      <c r="G837" s="131"/>
      <c r="H837" s="131"/>
      <c r="I837" s="131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spans="1:26" ht="17.25" customHeight="1">
      <c r="A838" s="72"/>
      <c r="B838" s="131"/>
      <c r="C838" s="131"/>
      <c r="D838" s="131"/>
      <c r="E838" s="143"/>
      <c r="F838" s="130"/>
      <c r="G838" s="131"/>
      <c r="H838" s="131"/>
      <c r="I838" s="131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spans="1:26" ht="17.25" customHeight="1">
      <c r="A839" s="72"/>
      <c r="B839" s="131"/>
      <c r="C839" s="131"/>
      <c r="D839" s="131"/>
      <c r="E839" s="143"/>
      <c r="F839" s="130"/>
      <c r="G839" s="131"/>
      <c r="H839" s="131"/>
      <c r="I839" s="131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spans="1:26" ht="17.25" customHeight="1">
      <c r="A840" s="72"/>
      <c r="B840" s="131"/>
      <c r="C840" s="131"/>
      <c r="D840" s="131"/>
      <c r="E840" s="143"/>
      <c r="F840" s="130"/>
      <c r="G840" s="131"/>
      <c r="H840" s="131"/>
      <c r="I840" s="131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spans="1:26" ht="17.25" customHeight="1">
      <c r="A841" s="72"/>
      <c r="B841" s="133"/>
      <c r="C841" s="133"/>
      <c r="D841" s="133"/>
      <c r="E841" s="144"/>
      <c r="F841" s="132"/>
      <c r="G841" s="133"/>
      <c r="H841" s="133"/>
      <c r="I841" s="133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spans="1:26" ht="17.25" customHeight="1">
      <c r="A842" s="72"/>
      <c r="B842" s="147" t="s">
        <v>23</v>
      </c>
      <c r="C842" s="135"/>
      <c r="D842" s="135"/>
      <c r="E842" s="142" t="e">
        <f>VLOOKUP(D819,NOTAS!$B$7:$AT$26,13,0)</f>
        <v>#N/A</v>
      </c>
      <c r="F842" s="134"/>
      <c r="G842" s="135"/>
      <c r="H842" s="135"/>
      <c r="I842" s="135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spans="1:26" ht="17.25" customHeight="1">
      <c r="A843" s="72"/>
      <c r="B843" s="131"/>
      <c r="C843" s="131"/>
      <c r="D843" s="131"/>
      <c r="E843" s="143"/>
      <c r="F843" s="130"/>
      <c r="G843" s="131"/>
      <c r="H843" s="131"/>
      <c r="I843" s="131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spans="1:26" ht="17.25" customHeight="1">
      <c r="A844" s="72"/>
      <c r="B844" s="131"/>
      <c r="C844" s="131"/>
      <c r="D844" s="131"/>
      <c r="E844" s="143"/>
      <c r="F844" s="130"/>
      <c r="G844" s="131"/>
      <c r="H844" s="131"/>
      <c r="I844" s="131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spans="1:26" ht="17.25" customHeight="1">
      <c r="A845" s="72"/>
      <c r="B845" s="131"/>
      <c r="C845" s="131"/>
      <c r="D845" s="131"/>
      <c r="E845" s="143"/>
      <c r="F845" s="130"/>
      <c r="G845" s="131"/>
      <c r="H845" s="131"/>
      <c r="I845" s="131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spans="1:26" ht="17.25" customHeight="1">
      <c r="A846" s="72"/>
      <c r="B846" s="131"/>
      <c r="C846" s="131"/>
      <c r="D846" s="131"/>
      <c r="E846" s="143"/>
      <c r="F846" s="130"/>
      <c r="G846" s="131"/>
      <c r="H846" s="131"/>
      <c r="I846" s="131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spans="1:26" ht="17.25" customHeight="1">
      <c r="A847" s="72"/>
      <c r="B847" s="133"/>
      <c r="C847" s="133"/>
      <c r="D847" s="133"/>
      <c r="E847" s="144"/>
      <c r="F847" s="132"/>
      <c r="G847" s="133"/>
      <c r="H847" s="133"/>
      <c r="I847" s="133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spans="1:26" ht="17.25" customHeight="1">
      <c r="A848" s="72"/>
      <c r="B848" s="147" t="s">
        <v>21</v>
      </c>
      <c r="C848" s="135"/>
      <c r="D848" s="135"/>
      <c r="E848" s="142" t="e">
        <f>VLOOKUP(D819,NOTAS!$B$7:$AT$26,16,0)</f>
        <v>#N/A</v>
      </c>
      <c r="F848" s="134"/>
      <c r="G848" s="135"/>
      <c r="H848" s="135"/>
      <c r="I848" s="135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spans="1:26" ht="17.25" customHeight="1">
      <c r="A849" s="72"/>
      <c r="B849" s="131"/>
      <c r="C849" s="131"/>
      <c r="D849" s="131"/>
      <c r="E849" s="143"/>
      <c r="F849" s="130"/>
      <c r="G849" s="131"/>
      <c r="H849" s="131"/>
      <c r="I849" s="131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spans="1:26" ht="17.25" customHeight="1">
      <c r="A850" s="72"/>
      <c r="B850" s="131"/>
      <c r="C850" s="131"/>
      <c r="D850" s="131"/>
      <c r="E850" s="143"/>
      <c r="F850" s="130"/>
      <c r="G850" s="131"/>
      <c r="H850" s="131"/>
      <c r="I850" s="131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spans="1:26" ht="17.25" customHeight="1">
      <c r="A851" s="72"/>
      <c r="B851" s="131"/>
      <c r="C851" s="131"/>
      <c r="D851" s="131"/>
      <c r="E851" s="143"/>
      <c r="F851" s="130"/>
      <c r="G851" s="131"/>
      <c r="H851" s="131"/>
      <c r="I851" s="131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spans="1:26" ht="17.25" customHeight="1">
      <c r="A852" s="72"/>
      <c r="B852" s="131"/>
      <c r="C852" s="131"/>
      <c r="D852" s="131"/>
      <c r="E852" s="143"/>
      <c r="F852" s="130"/>
      <c r="G852" s="131"/>
      <c r="H852" s="131"/>
      <c r="I852" s="131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spans="1:26" ht="17.25" customHeight="1">
      <c r="A853" s="72"/>
      <c r="B853" s="133"/>
      <c r="C853" s="133"/>
      <c r="D853" s="133"/>
      <c r="E853" s="144"/>
      <c r="F853" s="132"/>
      <c r="G853" s="133"/>
      <c r="H853" s="133"/>
      <c r="I853" s="133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spans="1:26" ht="17.25" customHeight="1">
      <c r="A854" s="72"/>
      <c r="B854" s="85"/>
      <c r="C854" s="85"/>
      <c r="D854" s="85"/>
      <c r="E854" s="86"/>
      <c r="F854" s="86"/>
      <c r="G854" s="86"/>
      <c r="H854" s="86"/>
      <c r="I854" s="86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spans="1:26" ht="17.25" customHeight="1">
      <c r="A855" s="72"/>
      <c r="B855" s="88"/>
      <c r="C855" s="88"/>
      <c r="D855" s="88"/>
      <c r="E855" s="88"/>
      <c r="F855" s="88"/>
      <c r="G855" s="88"/>
      <c r="H855" s="88"/>
      <c r="I855" s="88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spans="1:26" ht="17.25" customHeight="1">
      <c r="A856" s="72"/>
      <c r="B856" s="90"/>
      <c r="C856" s="90"/>
      <c r="D856" s="90"/>
      <c r="E856" s="90"/>
      <c r="F856" s="90"/>
      <c r="G856" s="90"/>
      <c r="H856" s="90"/>
      <c r="I856" s="90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spans="1:26" ht="17.25" customHeight="1">
      <c r="A857" s="72"/>
      <c r="B857" s="73"/>
      <c r="C857" s="73"/>
      <c r="D857" s="73"/>
      <c r="E857" s="74"/>
      <c r="F857" s="74"/>
      <c r="G857" s="74"/>
      <c r="H857" s="74"/>
      <c r="I857" s="74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spans="1:26" ht="17.25" customHeight="1">
      <c r="A858" s="72"/>
      <c r="B858" s="75"/>
      <c r="C858" s="73"/>
      <c r="D858" s="73"/>
      <c r="E858" s="74"/>
      <c r="F858" s="74"/>
      <c r="G858" s="74"/>
      <c r="H858" s="74"/>
      <c r="I858" s="74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spans="1:26" ht="17.25" customHeight="1">
      <c r="A859" s="72"/>
      <c r="B859" s="75"/>
      <c r="C859" s="73"/>
      <c r="D859" s="73"/>
      <c r="E859" s="74"/>
      <c r="F859" s="74"/>
      <c r="G859" s="74"/>
      <c r="H859" s="74"/>
      <c r="I859" s="74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spans="1:26" ht="17.25" customHeight="1">
      <c r="A860" s="72"/>
      <c r="B860" s="75"/>
      <c r="C860" s="73"/>
      <c r="D860" s="73"/>
      <c r="E860" s="74"/>
      <c r="F860" s="74"/>
      <c r="G860" s="74"/>
      <c r="H860" s="74"/>
      <c r="I860" s="74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spans="1:26" ht="17.25" customHeight="1">
      <c r="A861" s="72"/>
      <c r="B861" s="75"/>
      <c r="C861" s="73"/>
      <c r="D861" s="73"/>
      <c r="E861" s="74"/>
      <c r="F861" s="74"/>
      <c r="G861" s="74"/>
      <c r="H861" s="74"/>
      <c r="I861" s="74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spans="1:26" ht="17.25" customHeight="1">
      <c r="A862" s="72"/>
      <c r="B862" s="75"/>
      <c r="C862" s="73"/>
      <c r="D862" s="73"/>
      <c r="E862" s="74"/>
      <c r="F862" s="74"/>
      <c r="G862" s="74"/>
      <c r="H862" s="74"/>
      <c r="I862" s="74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spans="1:26" ht="17.25" customHeight="1">
      <c r="A863" s="72"/>
      <c r="B863" s="76"/>
      <c r="C863" s="76"/>
      <c r="D863" s="76"/>
      <c r="E863" s="76"/>
      <c r="F863" s="76"/>
      <c r="G863" s="76"/>
      <c r="H863" s="76"/>
      <c r="I863" s="76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spans="1:26" ht="17.25" customHeight="1">
      <c r="A864" s="72"/>
      <c r="B864" s="77" t="s">
        <v>32</v>
      </c>
      <c r="C864" s="78"/>
      <c r="D864" s="72">
        <f>NOTAS!B26</f>
        <v>0</v>
      </c>
      <c r="E864" s="72"/>
      <c r="F864" s="79"/>
      <c r="G864" s="79"/>
      <c r="H864" s="77" t="s">
        <v>33</v>
      </c>
      <c r="I864" s="72" t="str">
        <f>(NOTAS!$B$4)</f>
        <v>LAP 5/3TT</v>
      </c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spans="1:26" ht="17.25" customHeight="1">
      <c r="A865" s="72"/>
      <c r="B865" s="137" t="s">
        <v>34</v>
      </c>
      <c r="C865" s="131"/>
      <c r="D865" s="74">
        <f>NOTAS!$C$5</f>
        <v>0</v>
      </c>
      <c r="E865" s="73"/>
      <c r="F865" s="79"/>
      <c r="G865" s="79"/>
      <c r="H865" s="80" t="s">
        <v>59</v>
      </c>
      <c r="I865" s="74" t="str">
        <f>(NOTAS!$B$3)</f>
        <v>Douglas</v>
      </c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spans="1:26" ht="17.25" customHeight="1">
      <c r="A866" s="72"/>
      <c r="B866" s="77" t="s">
        <v>36</v>
      </c>
      <c r="C866" s="81"/>
      <c r="D866" s="138">
        <f>NOTAS!$AT$3</f>
        <v>36</v>
      </c>
      <c r="E866" s="131"/>
      <c r="F866" s="79"/>
      <c r="G866" s="79"/>
      <c r="H866" s="80" t="s">
        <v>37</v>
      </c>
      <c r="I866" s="74" t="e">
        <f>VLOOKUP(D864,NOTAS!$B$7:$AT$26,45,0)</f>
        <v>#N/A</v>
      </c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spans="1:26" ht="17.25" customHeight="1">
      <c r="A867" s="72"/>
      <c r="B867" s="82"/>
      <c r="C867" s="82"/>
      <c r="D867" s="82"/>
      <c r="E867" s="82"/>
      <c r="F867" s="82"/>
      <c r="G867" s="82"/>
      <c r="H867" s="82"/>
      <c r="I867" s="8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spans="1:26" ht="17.25" customHeight="1">
      <c r="A868" s="72"/>
      <c r="B868" s="139" t="s">
        <v>38</v>
      </c>
      <c r="C868" s="140"/>
      <c r="D868" s="141"/>
      <c r="E868" s="83" t="s">
        <v>39</v>
      </c>
      <c r="F868" s="139" t="s">
        <v>40</v>
      </c>
      <c r="G868" s="140"/>
      <c r="H868" s="140"/>
      <c r="I868" s="141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spans="1:26" ht="17.25" customHeight="1">
      <c r="A869" s="72"/>
      <c r="B869" s="147" t="s">
        <v>24</v>
      </c>
      <c r="C869" s="135"/>
      <c r="D869" s="135"/>
      <c r="E869" s="142" t="e">
        <f>VLOOKUP(D864,NOTAS!$B$7:$AT$26,4,0)</f>
        <v>#N/A</v>
      </c>
      <c r="F869" s="145"/>
      <c r="G869" s="135"/>
      <c r="H869" s="135"/>
      <c r="I869" s="135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spans="1:26" ht="17.25" customHeight="1">
      <c r="A870" s="72"/>
      <c r="B870" s="131"/>
      <c r="C870" s="131"/>
      <c r="D870" s="131"/>
      <c r="E870" s="143"/>
      <c r="F870" s="136"/>
      <c r="G870" s="131"/>
      <c r="H870" s="131"/>
      <c r="I870" s="131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spans="1:26" ht="17.25" customHeight="1">
      <c r="A871" s="72"/>
      <c r="B871" s="131"/>
      <c r="C871" s="131"/>
      <c r="D871" s="131"/>
      <c r="E871" s="143"/>
      <c r="F871" s="136"/>
      <c r="G871" s="131"/>
      <c r="H871" s="131"/>
      <c r="I871" s="131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spans="1:26" ht="17.25" customHeight="1">
      <c r="A872" s="72"/>
      <c r="B872" s="131"/>
      <c r="C872" s="131"/>
      <c r="D872" s="131"/>
      <c r="E872" s="143"/>
      <c r="F872" s="136"/>
      <c r="G872" s="131"/>
      <c r="H872" s="131"/>
      <c r="I872" s="131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spans="1:26" ht="17.25" customHeight="1">
      <c r="A873" s="72"/>
      <c r="B873" s="131"/>
      <c r="C873" s="131"/>
      <c r="D873" s="131"/>
      <c r="E873" s="143"/>
      <c r="F873" s="136"/>
      <c r="G873" s="131"/>
      <c r="H873" s="131"/>
      <c r="I873" s="131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spans="1:26" ht="17.25" customHeight="1">
      <c r="A874" s="72"/>
      <c r="B874" s="133"/>
      <c r="C874" s="133"/>
      <c r="D874" s="133"/>
      <c r="E874" s="144"/>
      <c r="F874" s="146"/>
      <c r="G874" s="133"/>
      <c r="H874" s="133"/>
      <c r="I874" s="133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spans="1:26" ht="17.25" customHeight="1">
      <c r="A875" s="72"/>
      <c r="B875" s="147" t="s">
        <v>20</v>
      </c>
      <c r="C875" s="135"/>
      <c r="D875" s="135"/>
      <c r="E875" s="142" t="e">
        <f>VLOOKUP(D864,NOTAS!$B$7:$AT$26,7,0)</f>
        <v>#N/A</v>
      </c>
      <c r="F875" s="134"/>
      <c r="G875" s="135"/>
      <c r="H875" s="135"/>
      <c r="I875" s="135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spans="1:26" ht="17.25" customHeight="1">
      <c r="A876" s="72"/>
      <c r="B876" s="131"/>
      <c r="C876" s="131"/>
      <c r="D876" s="131"/>
      <c r="E876" s="143"/>
      <c r="F876" s="130"/>
      <c r="G876" s="131"/>
      <c r="H876" s="131"/>
      <c r="I876" s="131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spans="1:26" ht="17.25" customHeight="1">
      <c r="A877" s="72"/>
      <c r="B877" s="131"/>
      <c r="C877" s="131"/>
      <c r="D877" s="131"/>
      <c r="E877" s="143"/>
      <c r="F877" s="130"/>
      <c r="G877" s="131"/>
      <c r="H877" s="131"/>
      <c r="I877" s="131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spans="1:26" ht="17.25" customHeight="1">
      <c r="A878" s="72"/>
      <c r="B878" s="131"/>
      <c r="C878" s="131"/>
      <c r="D878" s="131"/>
      <c r="E878" s="143"/>
      <c r="F878" s="130"/>
      <c r="G878" s="131"/>
      <c r="H878" s="131"/>
      <c r="I878" s="131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spans="1:26" ht="17.25" customHeight="1">
      <c r="A879" s="72"/>
      <c r="B879" s="131"/>
      <c r="C879" s="131"/>
      <c r="D879" s="131"/>
      <c r="E879" s="143"/>
      <c r="F879" s="130"/>
      <c r="G879" s="131"/>
      <c r="H879" s="131"/>
      <c r="I879" s="131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spans="1:26" ht="17.25" customHeight="1">
      <c r="A880" s="72"/>
      <c r="B880" s="133"/>
      <c r="C880" s="133"/>
      <c r="D880" s="133"/>
      <c r="E880" s="144"/>
      <c r="F880" s="132"/>
      <c r="G880" s="133"/>
      <c r="H880" s="133"/>
      <c r="I880" s="133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spans="1:26" ht="17.25" customHeight="1">
      <c r="A881" s="72"/>
      <c r="B881" s="147" t="s">
        <v>22</v>
      </c>
      <c r="C881" s="135"/>
      <c r="D881" s="135"/>
      <c r="E881" s="142" t="e">
        <f>VLOOKUP(D864,NOTAS!$B$7:$AT$26,10,0)</f>
        <v>#N/A</v>
      </c>
      <c r="F881" s="134"/>
      <c r="G881" s="135"/>
      <c r="H881" s="135"/>
      <c r="I881" s="135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spans="1:26" ht="17.25" customHeight="1">
      <c r="A882" s="72"/>
      <c r="B882" s="131"/>
      <c r="C882" s="131"/>
      <c r="D882" s="131"/>
      <c r="E882" s="143"/>
      <c r="F882" s="130"/>
      <c r="G882" s="131"/>
      <c r="H882" s="131"/>
      <c r="I882" s="131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spans="1:26" ht="17.25" customHeight="1">
      <c r="A883" s="72"/>
      <c r="B883" s="131"/>
      <c r="C883" s="131"/>
      <c r="D883" s="131"/>
      <c r="E883" s="143"/>
      <c r="F883" s="130"/>
      <c r="G883" s="131"/>
      <c r="H883" s="131"/>
      <c r="I883" s="131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spans="1:26" ht="17.25" customHeight="1">
      <c r="A884" s="72"/>
      <c r="B884" s="131"/>
      <c r="C884" s="131"/>
      <c r="D884" s="131"/>
      <c r="E884" s="143"/>
      <c r="F884" s="130"/>
      <c r="G884" s="131"/>
      <c r="H884" s="131"/>
      <c r="I884" s="131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spans="1:26" ht="17.25" customHeight="1">
      <c r="A885" s="72"/>
      <c r="B885" s="131"/>
      <c r="C885" s="131"/>
      <c r="D885" s="131"/>
      <c r="E885" s="143"/>
      <c r="F885" s="130"/>
      <c r="G885" s="131"/>
      <c r="H885" s="131"/>
      <c r="I885" s="131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spans="1:26" ht="17.25" customHeight="1">
      <c r="A886" s="72"/>
      <c r="B886" s="133"/>
      <c r="C886" s="133"/>
      <c r="D886" s="133"/>
      <c r="E886" s="144"/>
      <c r="F886" s="132"/>
      <c r="G886" s="133"/>
      <c r="H886" s="133"/>
      <c r="I886" s="133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spans="1:26" ht="17.25" customHeight="1">
      <c r="A887" s="72"/>
      <c r="B887" s="147" t="s">
        <v>23</v>
      </c>
      <c r="C887" s="135"/>
      <c r="D887" s="135"/>
      <c r="E887" s="142" t="e">
        <f>VLOOKUP(D864,NOTAS!$B$7:$AT$26,13,0)</f>
        <v>#N/A</v>
      </c>
      <c r="F887" s="134"/>
      <c r="G887" s="135"/>
      <c r="H887" s="135"/>
      <c r="I887" s="135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spans="1:26" ht="17.25" customHeight="1">
      <c r="A888" s="72"/>
      <c r="B888" s="131"/>
      <c r="C888" s="131"/>
      <c r="D888" s="131"/>
      <c r="E888" s="143"/>
      <c r="F888" s="130"/>
      <c r="G888" s="131"/>
      <c r="H888" s="131"/>
      <c r="I888" s="131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spans="1:26" ht="17.25" customHeight="1">
      <c r="A889" s="72"/>
      <c r="B889" s="131"/>
      <c r="C889" s="131"/>
      <c r="D889" s="131"/>
      <c r="E889" s="143"/>
      <c r="F889" s="130"/>
      <c r="G889" s="131"/>
      <c r="H889" s="131"/>
      <c r="I889" s="131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spans="1:26" ht="17.25" customHeight="1">
      <c r="A890" s="72"/>
      <c r="B890" s="131"/>
      <c r="C890" s="131"/>
      <c r="D890" s="131"/>
      <c r="E890" s="143"/>
      <c r="F890" s="130"/>
      <c r="G890" s="131"/>
      <c r="H890" s="131"/>
      <c r="I890" s="131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spans="1:26" ht="17.25" customHeight="1">
      <c r="A891" s="72"/>
      <c r="B891" s="131"/>
      <c r="C891" s="131"/>
      <c r="D891" s="131"/>
      <c r="E891" s="143"/>
      <c r="F891" s="130"/>
      <c r="G891" s="131"/>
      <c r="H891" s="131"/>
      <c r="I891" s="131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spans="1:26" ht="17.25" customHeight="1">
      <c r="A892" s="72"/>
      <c r="B892" s="133"/>
      <c r="C892" s="133"/>
      <c r="D892" s="133"/>
      <c r="E892" s="144"/>
      <c r="F892" s="132"/>
      <c r="G892" s="133"/>
      <c r="H892" s="133"/>
      <c r="I892" s="133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spans="1:26" ht="17.25" customHeight="1">
      <c r="A893" s="72"/>
      <c r="B893" s="147" t="s">
        <v>21</v>
      </c>
      <c r="C893" s="135"/>
      <c r="D893" s="135"/>
      <c r="E893" s="142" t="e">
        <f>VLOOKUP(D864,NOTAS!$B$7:$AT$26,16,0)</f>
        <v>#N/A</v>
      </c>
      <c r="F893" s="134"/>
      <c r="G893" s="135"/>
      <c r="H893" s="135"/>
      <c r="I893" s="135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spans="1:26" ht="17.25" customHeight="1">
      <c r="A894" s="72"/>
      <c r="B894" s="131"/>
      <c r="C894" s="131"/>
      <c r="D894" s="131"/>
      <c r="E894" s="143"/>
      <c r="F894" s="130"/>
      <c r="G894" s="131"/>
      <c r="H894" s="131"/>
      <c r="I894" s="131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spans="1:26" ht="17.25" customHeight="1">
      <c r="A895" s="72"/>
      <c r="B895" s="131"/>
      <c r="C895" s="131"/>
      <c r="D895" s="131"/>
      <c r="E895" s="143"/>
      <c r="F895" s="130"/>
      <c r="G895" s="131"/>
      <c r="H895" s="131"/>
      <c r="I895" s="131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spans="1:26" ht="17.25" customHeight="1">
      <c r="A896" s="72"/>
      <c r="B896" s="131"/>
      <c r="C896" s="131"/>
      <c r="D896" s="131"/>
      <c r="E896" s="143"/>
      <c r="F896" s="130"/>
      <c r="G896" s="131"/>
      <c r="H896" s="131"/>
      <c r="I896" s="131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spans="1:26" ht="17.25" customHeight="1">
      <c r="A897" s="72"/>
      <c r="B897" s="131"/>
      <c r="C897" s="131"/>
      <c r="D897" s="131"/>
      <c r="E897" s="143"/>
      <c r="F897" s="130"/>
      <c r="G897" s="131"/>
      <c r="H897" s="131"/>
      <c r="I897" s="131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spans="1:26" ht="17.25" customHeight="1">
      <c r="A898" s="72"/>
      <c r="B898" s="133"/>
      <c r="C898" s="133"/>
      <c r="D898" s="133"/>
      <c r="E898" s="144"/>
      <c r="F898" s="132"/>
      <c r="G898" s="133"/>
      <c r="H898" s="133"/>
      <c r="I898" s="133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spans="1:26" ht="17.25" customHeight="1">
      <c r="A899" s="72"/>
      <c r="B899" s="85"/>
      <c r="C899" s="85"/>
      <c r="D899" s="85"/>
      <c r="E899" s="86"/>
      <c r="F899" s="86"/>
      <c r="G899" s="86"/>
      <c r="H899" s="86"/>
      <c r="I899" s="86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spans="1:26" ht="17.25" customHeight="1">
      <c r="A900" s="72"/>
      <c r="B900" s="88"/>
      <c r="C900" s="88"/>
      <c r="D900" s="88"/>
      <c r="E900" s="88"/>
      <c r="F900" s="88"/>
      <c r="G900" s="88"/>
      <c r="H900" s="88"/>
      <c r="I900" s="88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spans="1:26" ht="17.25" customHeight="1">
      <c r="A901" s="72"/>
      <c r="B901" s="90"/>
      <c r="C901" s="90"/>
      <c r="D901" s="90"/>
      <c r="E901" s="90"/>
      <c r="F901" s="90"/>
      <c r="G901" s="90"/>
      <c r="H901" s="90"/>
      <c r="I901" s="90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spans="1:26" ht="17.25" customHeight="1">
      <c r="A902" s="72"/>
      <c r="B902" s="72"/>
      <c r="C902" s="72"/>
      <c r="D902" s="72"/>
      <c r="E902" s="79"/>
      <c r="F902" s="79"/>
      <c r="G902" s="79"/>
      <c r="H902" s="79"/>
      <c r="I902" s="79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spans="1:26" ht="17.25" customHeight="1">
      <c r="A903" s="72"/>
      <c r="B903" s="72"/>
      <c r="C903" s="72"/>
      <c r="D903" s="72"/>
      <c r="E903" s="79"/>
      <c r="F903" s="79"/>
      <c r="G903" s="79"/>
      <c r="H903" s="79"/>
      <c r="I903" s="79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spans="1:26" ht="17.25" customHeight="1">
      <c r="A904" s="72"/>
      <c r="B904" s="72"/>
      <c r="C904" s="72"/>
      <c r="D904" s="72"/>
      <c r="E904" s="79"/>
      <c r="F904" s="79"/>
      <c r="G904" s="79"/>
      <c r="H904" s="79"/>
      <c r="I904" s="79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spans="1:26" ht="17.25" customHeight="1">
      <c r="A905" s="72"/>
      <c r="B905" s="72"/>
      <c r="C905" s="72"/>
      <c r="D905" s="72"/>
      <c r="E905" s="79"/>
      <c r="F905" s="79"/>
      <c r="G905" s="79"/>
      <c r="H905" s="79"/>
      <c r="I905" s="79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spans="1:26" ht="17.25" customHeight="1">
      <c r="A906" s="72"/>
      <c r="B906" s="72"/>
      <c r="C906" s="72"/>
      <c r="D906" s="72"/>
      <c r="E906" s="79"/>
      <c r="F906" s="79"/>
      <c r="G906" s="79"/>
      <c r="H906" s="79"/>
      <c r="I906" s="79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spans="1:26" ht="17.25" customHeight="1">
      <c r="A907" s="72"/>
      <c r="B907" s="72"/>
      <c r="C907" s="72"/>
      <c r="D907" s="72"/>
      <c r="E907" s="79"/>
      <c r="F907" s="79"/>
      <c r="G907" s="79"/>
      <c r="H907" s="79"/>
      <c r="I907" s="79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spans="1:26" ht="17.25" customHeight="1">
      <c r="A908" s="72"/>
      <c r="B908" s="72"/>
      <c r="C908" s="72"/>
      <c r="D908" s="72"/>
      <c r="E908" s="79"/>
      <c r="F908" s="79"/>
      <c r="G908" s="79"/>
      <c r="H908" s="79"/>
      <c r="I908" s="79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spans="1:26" ht="17.25" customHeight="1">
      <c r="A909" s="72"/>
      <c r="B909" s="72"/>
      <c r="C909" s="72"/>
      <c r="D909" s="72"/>
      <c r="E909" s="79"/>
      <c r="F909" s="79"/>
      <c r="G909" s="79"/>
      <c r="H909" s="79"/>
      <c r="I909" s="79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spans="1:26" ht="17.25" customHeight="1">
      <c r="A910" s="72"/>
      <c r="B910" s="72"/>
      <c r="C910" s="72"/>
      <c r="D910" s="72"/>
      <c r="E910" s="79"/>
      <c r="F910" s="79"/>
      <c r="G910" s="79"/>
      <c r="H910" s="79"/>
      <c r="I910" s="79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spans="1:26" ht="17.25" customHeight="1">
      <c r="A911" s="72"/>
      <c r="B911" s="72"/>
      <c r="C911" s="72"/>
      <c r="D911" s="72"/>
      <c r="E911" s="79"/>
      <c r="F911" s="79"/>
      <c r="G911" s="79"/>
      <c r="H911" s="79"/>
      <c r="I911" s="79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spans="1:26" ht="17.25" customHeight="1">
      <c r="A912" s="72"/>
      <c r="B912" s="72"/>
      <c r="C912" s="72"/>
      <c r="D912" s="72"/>
      <c r="E912" s="79"/>
      <c r="F912" s="79"/>
      <c r="G912" s="79"/>
      <c r="H912" s="79"/>
      <c r="I912" s="79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spans="1:26" ht="17.25" customHeight="1">
      <c r="A913" s="72"/>
      <c r="B913" s="72"/>
      <c r="C913" s="72"/>
      <c r="D913" s="72"/>
      <c r="E913" s="79"/>
      <c r="F913" s="79"/>
      <c r="G913" s="79"/>
      <c r="H913" s="79"/>
      <c r="I913" s="79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spans="1:26" ht="17.25" customHeight="1">
      <c r="A914" s="72"/>
      <c r="B914" s="72"/>
      <c r="C914" s="72"/>
      <c r="D914" s="72"/>
      <c r="E914" s="79"/>
      <c r="F914" s="79"/>
      <c r="G914" s="79"/>
      <c r="H914" s="79"/>
      <c r="I914" s="79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spans="1:26" ht="17.25" customHeight="1">
      <c r="A915" s="72"/>
      <c r="B915" s="72"/>
      <c r="C915" s="72"/>
      <c r="D915" s="72"/>
      <c r="E915" s="79"/>
      <c r="F915" s="79"/>
      <c r="G915" s="79"/>
      <c r="H915" s="79"/>
      <c r="I915" s="79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spans="1:26" ht="17.25" customHeight="1">
      <c r="A916" s="72"/>
      <c r="B916" s="72"/>
      <c r="C916" s="72"/>
      <c r="D916" s="72"/>
      <c r="E916" s="79"/>
      <c r="F916" s="79"/>
      <c r="G916" s="79"/>
      <c r="H916" s="79"/>
      <c r="I916" s="79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spans="1:26" ht="17.25" customHeight="1">
      <c r="A917" s="72"/>
      <c r="B917" s="72"/>
      <c r="C917" s="72"/>
      <c r="D917" s="72"/>
      <c r="E917" s="79"/>
      <c r="F917" s="79"/>
      <c r="G917" s="79"/>
      <c r="H917" s="79"/>
      <c r="I917" s="79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spans="1:26" ht="17.25" customHeight="1">
      <c r="A918" s="72"/>
      <c r="B918" s="72"/>
      <c r="C918" s="72"/>
      <c r="D918" s="72"/>
      <c r="E918" s="79"/>
      <c r="F918" s="79"/>
      <c r="G918" s="79"/>
      <c r="H918" s="79"/>
      <c r="I918" s="79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spans="1:26" ht="17.25" customHeight="1">
      <c r="A919" s="72"/>
      <c r="B919" s="72"/>
      <c r="C919" s="72"/>
      <c r="D919" s="72"/>
      <c r="E919" s="79"/>
      <c r="F919" s="79"/>
      <c r="G919" s="79"/>
      <c r="H919" s="79"/>
      <c r="I919" s="79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spans="1:26" ht="17.25" customHeight="1">
      <c r="A920" s="72"/>
      <c r="B920" s="72"/>
      <c r="C920" s="72"/>
      <c r="D920" s="72"/>
      <c r="E920" s="79"/>
      <c r="F920" s="79"/>
      <c r="G920" s="79"/>
      <c r="H920" s="79"/>
      <c r="I920" s="79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spans="1:26" ht="17.25" customHeight="1">
      <c r="A921" s="72"/>
      <c r="B921" s="72"/>
      <c r="C921" s="72"/>
      <c r="D921" s="72"/>
      <c r="E921" s="79"/>
      <c r="F921" s="79"/>
      <c r="G921" s="79"/>
      <c r="H921" s="79"/>
      <c r="I921" s="79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spans="1:26" ht="17.25" customHeight="1">
      <c r="A922" s="72"/>
      <c r="B922" s="72"/>
      <c r="C922" s="72"/>
      <c r="D922" s="72"/>
      <c r="E922" s="79"/>
      <c r="F922" s="79"/>
      <c r="G922" s="79"/>
      <c r="H922" s="79"/>
      <c r="I922" s="79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spans="1:26" ht="17.25" customHeight="1">
      <c r="A923" s="72"/>
      <c r="B923" s="72"/>
      <c r="C923" s="72"/>
      <c r="D923" s="72"/>
      <c r="E923" s="79"/>
      <c r="F923" s="79"/>
      <c r="G923" s="79"/>
      <c r="H923" s="79"/>
      <c r="I923" s="79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spans="1:26" ht="17.25" customHeight="1">
      <c r="A924" s="72"/>
      <c r="B924" s="72"/>
      <c r="C924" s="72"/>
      <c r="D924" s="72"/>
      <c r="E924" s="79"/>
      <c r="F924" s="79"/>
      <c r="G924" s="79"/>
      <c r="H924" s="79"/>
      <c r="I924" s="79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spans="1:26" ht="17.25" customHeight="1">
      <c r="A925" s="72"/>
      <c r="B925" s="72"/>
      <c r="C925" s="72"/>
      <c r="D925" s="72"/>
      <c r="E925" s="79"/>
      <c r="F925" s="79"/>
      <c r="G925" s="79"/>
      <c r="H925" s="79"/>
      <c r="I925" s="79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spans="1:26" ht="17.25" customHeight="1">
      <c r="A926" s="72"/>
      <c r="B926" s="72"/>
      <c r="C926" s="72"/>
      <c r="D926" s="72"/>
      <c r="E926" s="79"/>
      <c r="F926" s="79"/>
      <c r="G926" s="79"/>
      <c r="H926" s="79"/>
      <c r="I926" s="79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spans="1:26" ht="17.25" customHeight="1">
      <c r="A927" s="72"/>
      <c r="B927" s="72"/>
      <c r="C927" s="72"/>
      <c r="D927" s="72"/>
      <c r="E927" s="79"/>
      <c r="F927" s="79"/>
      <c r="G927" s="79"/>
      <c r="H927" s="79"/>
      <c r="I927" s="79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spans="1:26" ht="17.25" customHeight="1">
      <c r="A928" s="72"/>
      <c r="B928" s="72"/>
      <c r="C928" s="72"/>
      <c r="D928" s="72"/>
      <c r="E928" s="79"/>
      <c r="F928" s="79"/>
      <c r="G928" s="79"/>
      <c r="H928" s="79"/>
      <c r="I928" s="79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spans="1:26" ht="17.25" customHeight="1">
      <c r="A929" s="72"/>
      <c r="B929" s="72"/>
      <c r="C929" s="72"/>
      <c r="D929" s="72"/>
      <c r="E929" s="79"/>
      <c r="F929" s="79"/>
      <c r="G929" s="79"/>
      <c r="H929" s="79"/>
      <c r="I929" s="79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spans="1:26" ht="17.25" customHeight="1">
      <c r="A930" s="72"/>
      <c r="B930" s="72"/>
      <c r="C930" s="72"/>
      <c r="D930" s="72"/>
      <c r="E930" s="79"/>
      <c r="F930" s="79"/>
      <c r="G930" s="79"/>
      <c r="H930" s="79"/>
      <c r="I930" s="79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spans="1:26" ht="17.25" customHeight="1">
      <c r="A931" s="72"/>
      <c r="B931" s="72"/>
      <c r="C931" s="72"/>
      <c r="D931" s="72"/>
      <c r="E931" s="79"/>
      <c r="F931" s="79"/>
      <c r="G931" s="79"/>
      <c r="H931" s="79"/>
      <c r="I931" s="79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spans="1:26" ht="17.25" customHeight="1">
      <c r="A932" s="72"/>
      <c r="B932" s="72"/>
      <c r="C932" s="72"/>
      <c r="D932" s="72"/>
      <c r="E932" s="79"/>
      <c r="F932" s="79"/>
      <c r="G932" s="79"/>
      <c r="H932" s="79"/>
      <c r="I932" s="79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spans="1:26" ht="17.25" customHeight="1">
      <c r="A933" s="72"/>
      <c r="B933" s="72"/>
      <c r="C933" s="72"/>
      <c r="D933" s="72"/>
      <c r="E933" s="79"/>
      <c r="F933" s="79"/>
      <c r="G933" s="79"/>
      <c r="H933" s="79"/>
      <c r="I933" s="79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spans="1:26" ht="17.25" customHeight="1">
      <c r="A934" s="72"/>
      <c r="B934" s="72"/>
      <c r="C934" s="72"/>
      <c r="D934" s="72"/>
      <c r="E934" s="79"/>
      <c r="F934" s="79"/>
      <c r="G934" s="79"/>
      <c r="H934" s="79"/>
      <c r="I934" s="79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spans="1:26" ht="17.25" customHeight="1">
      <c r="A935" s="72"/>
      <c r="B935" s="72"/>
      <c r="C935" s="72"/>
      <c r="D935" s="72"/>
      <c r="E935" s="79"/>
      <c r="F935" s="79"/>
      <c r="G935" s="79"/>
      <c r="H935" s="79"/>
      <c r="I935" s="79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spans="1:26" ht="17.25" customHeight="1">
      <c r="A936" s="72"/>
      <c r="B936" s="72"/>
      <c r="C936" s="72"/>
      <c r="D936" s="72"/>
      <c r="E936" s="79"/>
      <c r="F936" s="79"/>
      <c r="G936" s="79"/>
      <c r="H936" s="79"/>
      <c r="I936" s="79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spans="1:26" ht="17.25" customHeight="1">
      <c r="A937" s="72"/>
      <c r="B937" s="72"/>
      <c r="C937" s="72"/>
      <c r="D937" s="72"/>
      <c r="E937" s="79"/>
      <c r="F937" s="79"/>
      <c r="G937" s="79"/>
      <c r="H937" s="79"/>
      <c r="I937" s="79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spans="1:26" ht="17.25" customHeight="1">
      <c r="A938" s="72"/>
      <c r="B938" s="72"/>
      <c r="C938" s="72"/>
      <c r="D938" s="72"/>
      <c r="E938" s="79"/>
      <c r="F938" s="79"/>
      <c r="G938" s="79"/>
      <c r="H938" s="79"/>
      <c r="I938" s="79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spans="1:26" ht="17.25" customHeight="1">
      <c r="A939" s="72"/>
      <c r="B939" s="72"/>
      <c r="C939" s="72"/>
      <c r="D939" s="72"/>
      <c r="E939" s="79"/>
      <c r="F939" s="79"/>
      <c r="G939" s="79"/>
      <c r="H939" s="79"/>
      <c r="I939" s="79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spans="1:26" ht="17.25" customHeight="1">
      <c r="A940" s="72"/>
      <c r="B940" s="72"/>
      <c r="C940" s="72"/>
      <c r="D940" s="72"/>
      <c r="E940" s="79"/>
      <c r="F940" s="79"/>
      <c r="G940" s="79"/>
      <c r="H940" s="79"/>
      <c r="I940" s="79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spans="1:26" ht="17.25" customHeight="1">
      <c r="A941" s="72"/>
      <c r="B941" s="72"/>
      <c r="C941" s="72"/>
      <c r="D941" s="72"/>
      <c r="E941" s="79"/>
      <c r="F941" s="79"/>
      <c r="G941" s="79"/>
      <c r="H941" s="79"/>
      <c r="I941" s="79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spans="1:26" ht="17.25" customHeight="1">
      <c r="A942" s="72"/>
      <c r="B942" s="72"/>
      <c r="C942" s="72"/>
      <c r="D942" s="72"/>
      <c r="E942" s="79"/>
      <c r="F942" s="79"/>
      <c r="G942" s="79"/>
      <c r="H942" s="79"/>
      <c r="I942" s="79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spans="1:26" ht="17.25" customHeight="1">
      <c r="A943" s="72"/>
      <c r="B943" s="72"/>
      <c r="C943" s="72"/>
      <c r="D943" s="72"/>
      <c r="E943" s="79"/>
      <c r="F943" s="79"/>
      <c r="G943" s="79"/>
      <c r="H943" s="79"/>
      <c r="I943" s="79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spans="1:26" ht="17.25" customHeight="1">
      <c r="A944" s="72"/>
      <c r="B944" s="72"/>
      <c r="C944" s="72"/>
      <c r="D944" s="72"/>
      <c r="E944" s="79"/>
      <c r="F944" s="79"/>
      <c r="G944" s="79"/>
      <c r="H944" s="79"/>
      <c r="I944" s="79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spans="1:26" ht="17.25" customHeight="1">
      <c r="A945" s="72"/>
      <c r="B945" s="72"/>
      <c r="C945" s="72"/>
      <c r="D945" s="72"/>
      <c r="E945" s="79"/>
      <c r="F945" s="79"/>
      <c r="G945" s="79"/>
      <c r="H945" s="79"/>
      <c r="I945" s="79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spans="1:26" ht="17.25" customHeight="1">
      <c r="A946" s="72"/>
      <c r="B946" s="72"/>
      <c r="C946" s="72"/>
      <c r="D946" s="72"/>
      <c r="E946" s="79"/>
      <c r="F946" s="79"/>
      <c r="G946" s="79"/>
      <c r="H946" s="79"/>
      <c r="I946" s="79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spans="1:26" ht="17.25" customHeight="1">
      <c r="A947" s="72"/>
      <c r="B947" s="72"/>
      <c r="C947" s="72"/>
      <c r="D947" s="72"/>
      <c r="E947" s="79"/>
      <c r="F947" s="79"/>
      <c r="G947" s="79"/>
      <c r="H947" s="79"/>
      <c r="I947" s="79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spans="1:26" ht="17.25" customHeight="1">
      <c r="A948" s="72"/>
      <c r="B948" s="72"/>
      <c r="C948" s="72"/>
      <c r="D948" s="72"/>
      <c r="E948" s="79"/>
      <c r="F948" s="79"/>
      <c r="G948" s="79"/>
      <c r="H948" s="79"/>
      <c r="I948" s="79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spans="1:26" ht="17.25" customHeight="1">
      <c r="A949" s="72"/>
      <c r="B949" s="72"/>
      <c r="C949" s="72"/>
      <c r="D949" s="72"/>
      <c r="E949" s="79"/>
      <c r="F949" s="79"/>
      <c r="G949" s="79"/>
      <c r="H949" s="79"/>
      <c r="I949" s="79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spans="1:26" ht="17.25" customHeight="1">
      <c r="A950" s="72"/>
      <c r="B950" s="72"/>
      <c r="C950" s="72"/>
      <c r="D950" s="72"/>
      <c r="E950" s="79"/>
      <c r="F950" s="79"/>
      <c r="G950" s="79"/>
      <c r="H950" s="79"/>
      <c r="I950" s="79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spans="1:26" ht="17.25" customHeight="1">
      <c r="A951" s="72"/>
      <c r="B951" s="72"/>
      <c r="C951" s="72"/>
      <c r="D951" s="72"/>
      <c r="E951" s="79"/>
      <c r="F951" s="79"/>
      <c r="G951" s="79"/>
      <c r="H951" s="79"/>
      <c r="I951" s="79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spans="1:26" ht="17.25" customHeight="1">
      <c r="A952" s="72"/>
      <c r="B952" s="72"/>
      <c r="C952" s="72"/>
      <c r="D952" s="72"/>
      <c r="E952" s="79"/>
      <c r="F952" s="79"/>
      <c r="G952" s="79"/>
      <c r="H952" s="79"/>
      <c r="I952" s="79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spans="1:26" ht="17.25" customHeight="1">
      <c r="A953" s="72"/>
      <c r="B953" s="72"/>
      <c r="C953" s="72"/>
      <c r="D953" s="72"/>
      <c r="E953" s="79"/>
      <c r="F953" s="79"/>
      <c r="G953" s="79"/>
      <c r="H953" s="79"/>
      <c r="I953" s="79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spans="1:26" ht="17.25" customHeight="1">
      <c r="A954" s="72"/>
      <c r="B954" s="72"/>
      <c r="C954" s="72"/>
      <c r="D954" s="72"/>
      <c r="E954" s="79"/>
      <c r="F954" s="79"/>
      <c r="G954" s="79"/>
      <c r="H954" s="79"/>
      <c r="I954" s="79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spans="1:26" ht="17.25" customHeight="1">
      <c r="A955" s="72"/>
      <c r="B955" s="72"/>
      <c r="C955" s="72"/>
      <c r="D955" s="72"/>
      <c r="E955" s="79"/>
      <c r="F955" s="79"/>
      <c r="G955" s="79"/>
      <c r="H955" s="79"/>
      <c r="I955" s="79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spans="1:26" ht="17.25" customHeight="1">
      <c r="A956" s="72"/>
      <c r="B956" s="72"/>
      <c r="C956" s="72"/>
      <c r="D956" s="72"/>
      <c r="E956" s="79"/>
      <c r="F956" s="79"/>
      <c r="G956" s="79"/>
      <c r="H956" s="79"/>
      <c r="I956" s="79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spans="1:26" ht="17.25" customHeight="1">
      <c r="A957" s="72"/>
      <c r="B957" s="72"/>
      <c r="C957" s="72"/>
      <c r="D957" s="72"/>
      <c r="E957" s="79"/>
      <c r="F957" s="79"/>
      <c r="G957" s="79"/>
      <c r="H957" s="79"/>
      <c r="I957" s="79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spans="1:26" ht="17.25" customHeight="1">
      <c r="A958" s="72"/>
      <c r="B958" s="72"/>
      <c r="C958" s="72"/>
      <c r="D958" s="72"/>
      <c r="E958" s="79"/>
      <c r="F958" s="79"/>
      <c r="G958" s="79"/>
      <c r="H958" s="79"/>
      <c r="I958" s="79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spans="1:26" ht="17.25" customHeight="1">
      <c r="A959" s="72"/>
      <c r="B959" s="72"/>
      <c r="C959" s="72"/>
      <c r="D959" s="72"/>
      <c r="E959" s="79"/>
      <c r="F959" s="79"/>
      <c r="G959" s="79"/>
      <c r="H959" s="79"/>
      <c r="I959" s="79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spans="1:26" ht="17.25" customHeight="1">
      <c r="A960" s="72"/>
      <c r="B960" s="72"/>
      <c r="C960" s="72"/>
      <c r="D960" s="72"/>
      <c r="E960" s="79"/>
      <c r="F960" s="79"/>
      <c r="G960" s="79"/>
      <c r="H960" s="79"/>
      <c r="I960" s="79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spans="1:26" ht="17.25" customHeight="1">
      <c r="A961" s="72"/>
      <c r="B961" s="72"/>
      <c r="C961" s="72"/>
      <c r="D961" s="72"/>
      <c r="E961" s="79"/>
      <c r="F961" s="79"/>
      <c r="G961" s="79"/>
      <c r="H961" s="79"/>
      <c r="I961" s="79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spans="1:26" ht="17.25" customHeight="1">
      <c r="A962" s="72"/>
      <c r="B962" s="72"/>
      <c r="C962" s="72"/>
      <c r="D962" s="72"/>
      <c r="E962" s="79"/>
      <c r="F962" s="79"/>
      <c r="G962" s="79"/>
      <c r="H962" s="79"/>
      <c r="I962" s="79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spans="1:26" ht="17.25" customHeight="1">
      <c r="A963" s="72"/>
      <c r="B963" s="72"/>
      <c r="C963" s="72"/>
      <c r="D963" s="72"/>
      <c r="E963" s="79"/>
      <c r="F963" s="79"/>
      <c r="G963" s="79"/>
      <c r="H963" s="79"/>
      <c r="I963" s="79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spans="1:26" ht="17.25" customHeight="1">
      <c r="A964" s="72"/>
      <c r="B964" s="72"/>
      <c r="C964" s="72"/>
      <c r="D964" s="72"/>
      <c r="E964" s="79"/>
      <c r="F964" s="79"/>
      <c r="G964" s="79"/>
      <c r="H964" s="79"/>
      <c r="I964" s="79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spans="1:26" ht="17.25" customHeight="1">
      <c r="A965" s="72"/>
      <c r="B965" s="72"/>
      <c r="C965" s="72"/>
      <c r="D965" s="72"/>
      <c r="E965" s="79"/>
      <c r="F965" s="79"/>
      <c r="G965" s="79"/>
      <c r="H965" s="79"/>
      <c r="I965" s="79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spans="1:26" ht="17.25" customHeight="1">
      <c r="A966" s="72"/>
      <c r="B966" s="72"/>
      <c r="C966" s="72"/>
      <c r="D966" s="72"/>
      <c r="E966" s="79"/>
      <c r="F966" s="79"/>
      <c r="G966" s="79"/>
      <c r="H966" s="79"/>
      <c r="I966" s="79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spans="1:26" ht="17.25" customHeight="1">
      <c r="A967" s="72"/>
      <c r="B967" s="72"/>
      <c r="C967" s="72"/>
      <c r="D967" s="72"/>
      <c r="E967" s="79"/>
      <c r="F967" s="79"/>
      <c r="G967" s="79"/>
      <c r="H967" s="79"/>
      <c r="I967" s="79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spans="1:26" ht="17.25" customHeight="1">
      <c r="A968" s="72"/>
      <c r="B968" s="72"/>
      <c r="C968" s="72"/>
      <c r="D968" s="72"/>
      <c r="E968" s="79"/>
      <c r="F968" s="79"/>
      <c r="G968" s="79"/>
      <c r="H968" s="79"/>
      <c r="I968" s="79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spans="1:26" ht="17.25" customHeight="1">
      <c r="A969" s="72"/>
      <c r="B969" s="72"/>
      <c r="C969" s="72"/>
      <c r="D969" s="72"/>
      <c r="E969" s="79"/>
      <c r="F969" s="79"/>
      <c r="G969" s="79"/>
      <c r="H969" s="79"/>
      <c r="I969" s="79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spans="1:26" ht="17.25" customHeight="1">
      <c r="A970" s="72"/>
      <c r="B970" s="72"/>
      <c r="C970" s="72"/>
      <c r="D970" s="72"/>
      <c r="E970" s="79"/>
      <c r="F970" s="79"/>
      <c r="G970" s="79"/>
      <c r="H970" s="79"/>
      <c r="I970" s="79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spans="1:26" ht="17.25" customHeight="1">
      <c r="A971" s="72"/>
      <c r="B971" s="72"/>
      <c r="C971" s="72"/>
      <c r="D971" s="72"/>
      <c r="E971" s="79"/>
      <c r="F971" s="79"/>
      <c r="G971" s="79"/>
      <c r="H971" s="79"/>
      <c r="I971" s="79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spans="1:26" ht="17.25" customHeight="1">
      <c r="A972" s="72"/>
      <c r="B972" s="72"/>
      <c r="C972" s="72"/>
      <c r="D972" s="72"/>
      <c r="E972" s="79"/>
      <c r="F972" s="79"/>
      <c r="G972" s="79"/>
      <c r="H972" s="79"/>
      <c r="I972" s="79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spans="1:26" ht="17.25" customHeight="1">
      <c r="A973" s="72"/>
      <c r="B973" s="72"/>
      <c r="C973" s="72"/>
      <c r="D973" s="72"/>
      <c r="E973" s="79"/>
      <c r="F973" s="79"/>
      <c r="G973" s="79"/>
      <c r="H973" s="79"/>
      <c r="I973" s="79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spans="1:26" ht="17.25" customHeight="1">
      <c r="A974" s="72"/>
      <c r="B974" s="72"/>
      <c r="C974" s="72"/>
      <c r="D974" s="72"/>
      <c r="E974" s="79"/>
      <c r="F974" s="79"/>
      <c r="G974" s="79"/>
      <c r="H974" s="79"/>
      <c r="I974" s="79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spans="1:26" ht="17.25" customHeight="1">
      <c r="A975" s="72"/>
      <c r="B975" s="72"/>
      <c r="C975" s="72"/>
      <c r="D975" s="72"/>
      <c r="E975" s="79"/>
      <c r="F975" s="79"/>
      <c r="G975" s="79"/>
      <c r="H975" s="79"/>
      <c r="I975" s="79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spans="1:26" ht="17.25" customHeight="1">
      <c r="A976" s="72"/>
      <c r="B976" s="72"/>
      <c r="C976" s="72"/>
      <c r="D976" s="72"/>
      <c r="E976" s="79"/>
      <c r="F976" s="79"/>
      <c r="G976" s="79"/>
      <c r="H976" s="79"/>
      <c r="I976" s="79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spans="1:26" ht="17.25" customHeight="1">
      <c r="A977" s="72"/>
      <c r="B977" s="72"/>
      <c r="C977" s="72"/>
      <c r="D977" s="72"/>
      <c r="E977" s="79"/>
      <c r="F977" s="79"/>
      <c r="G977" s="79"/>
      <c r="H977" s="79"/>
      <c r="I977" s="79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spans="1:26" ht="17.25" customHeight="1">
      <c r="A978" s="72"/>
      <c r="B978" s="72"/>
      <c r="C978" s="72"/>
      <c r="D978" s="72"/>
      <c r="E978" s="79"/>
      <c r="F978" s="79"/>
      <c r="G978" s="79"/>
      <c r="H978" s="79"/>
      <c r="I978" s="79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spans="1:26" ht="17.25" customHeight="1">
      <c r="A979" s="72"/>
      <c r="B979" s="72"/>
      <c r="C979" s="72"/>
      <c r="D979" s="72"/>
      <c r="E979" s="79"/>
      <c r="F979" s="79"/>
      <c r="G979" s="79"/>
      <c r="H979" s="79"/>
      <c r="I979" s="79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spans="1:26" ht="17.25" customHeight="1">
      <c r="A980" s="72"/>
      <c r="B980" s="72"/>
      <c r="C980" s="72"/>
      <c r="D980" s="72"/>
      <c r="E980" s="79"/>
      <c r="F980" s="79"/>
      <c r="G980" s="79"/>
      <c r="H980" s="79"/>
      <c r="I980" s="79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spans="1:26" ht="17.25" customHeight="1">
      <c r="A981" s="72"/>
      <c r="B981" s="72"/>
      <c r="C981" s="72"/>
      <c r="D981" s="72"/>
      <c r="E981" s="79"/>
      <c r="F981" s="79"/>
      <c r="G981" s="79"/>
      <c r="H981" s="79"/>
      <c r="I981" s="79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spans="1:26" ht="17.25" customHeight="1">
      <c r="A982" s="72"/>
      <c r="B982" s="72"/>
      <c r="C982" s="72"/>
      <c r="D982" s="72"/>
      <c r="E982" s="79"/>
      <c r="F982" s="79"/>
      <c r="G982" s="79"/>
      <c r="H982" s="79"/>
      <c r="I982" s="79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spans="1:26" ht="17.25" customHeight="1">
      <c r="A983" s="72"/>
      <c r="B983" s="72"/>
      <c r="C983" s="72"/>
      <c r="D983" s="72"/>
      <c r="E983" s="79"/>
      <c r="F983" s="79"/>
      <c r="G983" s="79"/>
      <c r="H983" s="79"/>
      <c r="I983" s="79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spans="1:26" ht="17.25" customHeight="1">
      <c r="A984" s="72"/>
      <c r="B984" s="72"/>
      <c r="C984" s="72"/>
      <c r="D984" s="72"/>
      <c r="E984" s="79"/>
      <c r="F984" s="79"/>
      <c r="G984" s="79"/>
      <c r="H984" s="79"/>
      <c r="I984" s="79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spans="1:26" ht="17.25" customHeight="1">
      <c r="A985" s="72"/>
      <c r="B985" s="72"/>
      <c r="C985" s="72"/>
      <c r="D985" s="72"/>
      <c r="E985" s="79"/>
      <c r="F985" s="79"/>
      <c r="G985" s="79"/>
      <c r="H985" s="79"/>
      <c r="I985" s="79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spans="1:26" ht="17.25" customHeight="1">
      <c r="A986" s="72"/>
      <c r="B986" s="72"/>
      <c r="C986" s="72"/>
      <c r="D986" s="72"/>
      <c r="E986" s="79"/>
      <c r="F986" s="79"/>
      <c r="G986" s="79"/>
      <c r="H986" s="79"/>
      <c r="I986" s="79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spans="1:26" ht="17.25" customHeight="1">
      <c r="A987" s="72"/>
      <c r="B987" s="72"/>
      <c r="C987" s="72"/>
      <c r="D987" s="72"/>
      <c r="E987" s="79"/>
      <c r="F987" s="79"/>
      <c r="G987" s="79"/>
      <c r="H987" s="79"/>
      <c r="I987" s="79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spans="1:26" ht="17.25" customHeight="1">
      <c r="A988" s="72"/>
      <c r="B988" s="72"/>
      <c r="C988" s="72"/>
      <c r="D988" s="72"/>
      <c r="E988" s="79"/>
      <c r="F988" s="79"/>
      <c r="G988" s="79"/>
      <c r="H988" s="79"/>
      <c r="I988" s="79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spans="1:26" ht="17.25" customHeight="1">
      <c r="A989" s="72"/>
      <c r="B989" s="72"/>
      <c r="C989" s="72"/>
      <c r="D989" s="72"/>
      <c r="E989" s="79"/>
      <c r="F989" s="79"/>
      <c r="G989" s="79"/>
      <c r="H989" s="79"/>
      <c r="I989" s="79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spans="1:26" ht="17.25" customHeight="1">
      <c r="A990" s="72"/>
      <c r="B990" s="72"/>
      <c r="C990" s="72"/>
      <c r="D990" s="72"/>
      <c r="E990" s="79"/>
      <c r="F990" s="79"/>
      <c r="G990" s="79"/>
      <c r="H990" s="79"/>
      <c r="I990" s="79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spans="1:26" ht="17.25" customHeight="1">
      <c r="A991" s="72"/>
      <c r="B991" s="72"/>
      <c r="C991" s="72"/>
      <c r="D991" s="72"/>
      <c r="E991" s="79"/>
      <c r="F991" s="79"/>
      <c r="G991" s="79"/>
      <c r="H991" s="79"/>
      <c r="I991" s="79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spans="1:26" ht="17.25" customHeight="1">
      <c r="A992" s="72"/>
      <c r="B992" s="72"/>
      <c r="C992" s="72"/>
      <c r="D992" s="72"/>
      <c r="E992" s="79"/>
      <c r="F992" s="79"/>
      <c r="G992" s="79"/>
      <c r="H992" s="79"/>
      <c r="I992" s="79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spans="1:26" ht="17.25" customHeight="1">
      <c r="A993" s="72"/>
      <c r="B993" s="72"/>
      <c r="C993" s="72"/>
      <c r="D993" s="72"/>
      <c r="E993" s="79"/>
      <c r="F993" s="79"/>
      <c r="G993" s="79"/>
      <c r="H993" s="79"/>
      <c r="I993" s="79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spans="1:26" ht="17.25" customHeight="1">
      <c r="A994" s="72"/>
      <c r="B994" s="72"/>
      <c r="C994" s="72"/>
      <c r="D994" s="72"/>
      <c r="E994" s="79"/>
      <c r="F994" s="79"/>
      <c r="G994" s="79"/>
      <c r="H994" s="79"/>
      <c r="I994" s="79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spans="1:26" ht="17.25" customHeight="1">
      <c r="A995" s="72"/>
      <c r="B995" s="72"/>
      <c r="C995" s="72"/>
      <c r="D995" s="72"/>
      <c r="E995" s="79"/>
      <c r="F995" s="79"/>
      <c r="G995" s="79"/>
      <c r="H995" s="79"/>
      <c r="I995" s="79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spans="1:26" ht="17.25" customHeight="1">
      <c r="A996" s="72"/>
      <c r="B996" s="72"/>
      <c r="C996" s="72"/>
      <c r="D996" s="72"/>
      <c r="E996" s="79"/>
      <c r="F996" s="79"/>
      <c r="G996" s="79"/>
      <c r="H996" s="79"/>
      <c r="I996" s="79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spans="1:26" ht="17.25" customHeight="1">
      <c r="A997" s="72"/>
      <c r="B997" s="72"/>
      <c r="C997" s="72"/>
      <c r="D997" s="72"/>
      <c r="E997" s="79"/>
      <c r="F997" s="79"/>
      <c r="G997" s="79"/>
      <c r="H997" s="79"/>
      <c r="I997" s="79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spans="1:26" ht="17.25" customHeight="1">
      <c r="A998" s="72"/>
      <c r="B998" s="72"/>
      <c r="C998" s="72"/>
      <c r="D998" s="72"/>
      <c r="E998" s="79"/>
      <c r="F998" s="79"/>
      <c r="G998" s="79"/>
      <c r="H998" s="79"/>
      <c r="I998" s="79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spans="1:26" ht="17.25" customHeight="1">
      <c r="A999" s="72"/>
      <c r="B999" s="72"/>
      <c r="C999" s="72"/>
      <c r="D999" s="72"/>
      <c r="E999" s="79"/>
      <c r="F999" s="79"/>
      <c r="G999" s="79"/>
      <c r="H999" s="79"/>
      <c r="I999" s="79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spans="1:26" ht="17.25" customHeight="1">
      <c r="A1000" s="72"/>
      <c r="B1000" s="72"/>
      <c r="C1000" s="72"/>
      <c r="D1000" s="72"/>
      <c r="E1000" s="79"/>
      <c r="F1000" s="79"/>
      <c r="G1000" s="79"/>
      <c r="H1000" s="79"/>
      <c r="I1000" s="79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 spans="1:26" ht="17.25" customHeight="1">
      <c r="A1001" s="72"/>
      <c r="B1001" s="72"/>
      <c r="C1001" s="72"/>
      <c r="D1001" s="72"/>
      <c r="E1001" s="79"/>
      <c r="F1001" s="79"/>
      <c r="G1001" s="79"/>
      <c r="H1001" s="79"/>
      <c r="I1001" s="79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  <row r="1002" spans="1:26" ht="17.25" customHeight="1">
      <c r="A1002" s="72"/>
      <c r="B1002" s="72"/>
      <c r="C1002" s="72"/>
      <c r="D1002" s="72"/>
      <c r="E1002" s="79"/>
      <c r="F1002" s="79"/>
      <c r="G1002" s="79"/>
      <c r="H1002" s="79"/>
      <c r="I1002" s="79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</row>
    <row r="1003" spans="1:26" ht="17.25" customHeight="1">
      <c r="A1003" s="72"/>
      <c r="B1003" s="72"/>
      <c r="C1003" s="72"/>
      <c r="D1003" s="72"/>
      <c r="E1003" s="79"/>
      <c r="F1003" s="79"/>
      <c r="G1003" s="79"/>
      <c r="H1003" s="79"/>
      <c r="I1003" s="79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</row>
    <row r="1004" spans="1:26" ht="17.25" customHeight="1">
      <c r="A1004" s="72"/>
      <c r="B1004" s="72"/>
      <c r="C1004" s="72"/>
      <c r="D1004" s="72"/>
      <c r="E1004" s="79"/>
      <c r="F1004" s="79"/>
      <c r="G1004" s="79"/>
      <c r="H1004" s="79"/>
      <c r="I1004" s="79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</row>
    <row r="1005" spans="1:26" ht="17.25" customHeight="1">
      <c r="A1005" s="72"/>
      <c r="B1005" s="72"/>
      <c r="C1005" s="72"/>
      <c r="D1005" s="72"/>
      <c r="E1005" s="79"/>
      <c r="F1005" s="79"/>
      <c r="G1005" s="79"/>
      <c r="H1005" s="79"/>
      <c r="I1005" s="79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</row>
    <row r="1006" spans="1:26" ht="17.25" customHeight="1">
      <c r="A1006" s="72"/>
      <c r="B1006" s="72"/>
      <c r="C1006" s="72"/>
      <c r="D1006" s="72"/>
      <c r="E1006" s="79"/>
      <c r="F1006" s="79"/>
      <c r="G1006" s="79"/>
      <c r="H1006" s="79"/>
      <c r="I1006" s="79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</row>
    <row r="1007" spans="1:26" ht="17.25" customHeight="1">
      <c r="A1007" s="72"/>
      <c r="B1007" s="72"/>
      <c r="C1007" s="72"/>
      <c r="D1007" s="72"/>
      <c r="E1007" s="79"/>
      <c r="F1007" s="79"/>
      <c r="G1007" s="79"/>
      <c r="H1007" s="79"/>
      <c r="I1007" s="79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</row>
    <row r="1008" spans="1:26" ht="17.25" customHeight="1">
      <c r="A1008" s="72"/>
      <c r="B1008" s="72"/>
      <c r="C1008" s="72"/>
      <c r="D1008" s="72"/>
      <c r="E1008" s="79"/>
      <c r="F1008" s="79"/>
      <c r="G1008" s="79"/>
      <c r="H1008" s="79"/>
      <c r="I1008" s="79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</row>
    <row r="1009" spans="1:26" ht="17.25" customHeight="1">
      <c r="A1009" s="72"/>
      <c r="B1009" s="72"/>
      <c r="C1009" s="72"/>
      <c r="D1009" s="72"/>
      <c r="E1009" s="79"/>
      <c r="F1009" s="79"/>
      <c r="G1009" s="79"/>
      <c r="H1009" s="79"/>
      <c r="I1009" s="79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</row>
    <row r="1010" spans="1:26" ht="17.25" customHeight="1">
      <c r="A1010" s="72"/>
      <c r="B1010" s="72"/>
      <c r="C1010" s="72"/>
      <c r="D1010" s="72"/>
      <c r="E1010" s="79"/>
      <c r="F1010" s="79"/>
      <c r="G1010" s="79"/>
      <c r="H1010" s="79"/>
      <c r="I1010" s="79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</row>
    <row r="1011" spans="1:26" ht="17.25" customHeight="1">
      <c r="A1011" s="72"/>
      <c r="B1011" s="72"/>
      <c r="C1011" s="72"/>
      <c r="D1011" s="72"/>
      <c r="E1011" s="79"/>
      <c r="F1011" s="79"/>
      <c r="G1011" s="79"/>
      <c r="H1011" s="79"/>
      <c r="I1011" s="79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</row>
    <row r="1012" spans="1:26" ht="17.25" customHeight="1">
      <c r="A1012" s="72"/>
      <c r="B1012" s="72"/>
      <c r="C1012" s="72"/>
      <c r="D1012" s="72"/>
      <c r="E1012" s="79"/>
      <c r="F1012" s="79"/>
      <c r="G1012" s="79"/>
      <c r="H1012" s="79"/>
      <c r="I1012" s="79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</row>
    <row r="1013" spans="1:26" ht="17.25" customHeight="1">
      <c r="A1013" s="72"/>
      <c r="B1013" s="72"/>
      <c r="C1013" s="72"/>
      <c r="D1013" s="72"/>
      <c r="E1013" s="79"/>
      <c r="F1013" s="79"/>
      <c r="G1013" s="79"/>
      <c r="H1013" s="79"/>
      <c r="I1013" s="79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</row>
    <row r="1014" spans="1:26" ht="17.25" customHeight="1">
      <c r="A1014" s="72"/>
      <c r="B1014" s="72"/>
      <c r="C1014" s="72"/>
      <c r="D1014" s="72"/>
      <c r="E1014" s="79"/>
      <c r="F1014" s="79"/>
      <c r="G1014" s="79"/>
      <c r="H1014" s="79"/>
      <c r="I1014" s="79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</row>
    <row r="1015" spans="1:26" ht="17.25" customHeight="1">
      <c r="A1015" s="72"/>
      <c r="B1015" s="72"/>
      <c r="C1015" s="72"/>
      <c r="D1015" s="72"/>
      <c r="E1015" s="79"/>
      <c r="F1015" s="79"/>
      <c r="G1015" s="79"/>
      <c r="H1015" s="79"/>
      <c r="I1015" s="79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</row>
    <row r="1016" spans="1:26" ht="17.25" customHeight="1">
      <c r="A1016" s="72"/>
      <c r="B1016" s="72"/>
      <c r="C1016" s="72"/>
      <c r="D1016" s="72"/>
      <c r="E1016" s="79"/>
      <c r="F1016" s="79"/>
      <c r="G1016" s="79"/>
      <c r="H1016" s="79"/>
      <c r="I1016" s="79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</row>
    <row r="1017" spans="1:26" ht="17.25" customHeight="1">
      <c r="A1017" s="72"/>
      <c r="B1017" s="72"/>
      <c r="C1017" s="72"/>
      <c r="D1017" s="72"/>
      <c r="E1017" s="79"/>
      <c r="F1017" s="79"/>
      <c r="G1017" s="79"/>
      <c r="H1017" s="79"/>
      <c r="I1017" s="79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</row>
    <row r="1018" spans="1:26" ht="17.25" customHeight="1">
      <c r="A1018" s="72"/>
      <c r="B1018" s="72"/>
      <c r="C1018" s="72"/>
      <c r="D1018" s="72"/>
      <c r="E1018" s="79"/>
      <c r="F1018" s="79"/>
      <c r="G1018" s="79"/>
      <c r="H1018" s="79"/>
      <c r="I1018" s="79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</row>
    <row r="1019" spans="1:26" ht="17.25" customHeight="1">
      <c r="A1019" s="72"/>
      <c r="B1019" s="72"/>
      <c r="C1019" s="72"/>
      <c r="D1019" s="72"/>
      <c r="E1019" s="79"/>
      <c r="F1019" s="79"/>
      <c r="G1019" s="79"/>
      <c r="H1019" s="79"/>
      <c r="I1019" s="79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</row>
    <row r="1020" spans="1:26" ht="17.25" customHeight="1">
      <c r="A1020" s="72"/>
      <c r="B1020" s="72"/>
      <c r="C1020" s="72"/>
      <c r="D1020" s="72"/>
      <c r="E1020" s="79"/>
      <c r="F1020" s="79"/>
      <c r="G1020" s="79"/>
      <c r="H1020" s="79"/>
      <c r="I1020" s="79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</row>
    <row r="1021" spans="1:26" ht="17.25" customHeight="1">
      <c r="A1021" s="72"/>
      <c r="B1021" s="72"/>
      <c r="C1021" s="72"/>
      <c r="D1021" s="72"/>
      <c r="E1021" s="79"/>
      <c r="F1021" s="79"/>
      <c r="G1021" s="79"/>
      <c r="H1021" s="79"/>
      <c r="I1021" s="79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</row>
  </sheetData>
  <mergeCells count="880">
    <mergeCell ref="F749:I749"/>
    <mergeCell ref="F750:I750"/>
    <mergeCell ref="F751:I751"/>
    <mergeCell ref="F752:I752"/>
    <mergeCell ref="F753:I753"/>
    <mergeCell ref="B758:D763"/>
    <mergeCell ref="E758:E763"/>
    <mergeCell ref="F763:I763"/>
    <mergeCell ref="B734:D739"/>
    <mergeCell ref="B740:D745"/>
    <mergeCell ref="E740:E745"/>
    <mergeCell ref="B746:D751"/>
    <mergeCell ref="E746:E751"/>
    <mergeCell ref="B752:D757"/>
    <mergeCell ref="E752:E757"/>
    <mergeCell ref="F740:I740"/>
    <mergeCell ref="F741:I741"/>
    <mergeCell ref="F742:I742"/>
    <mergeCell ref="F743:I743"/>
    <mergeCell ref="F744:I744"/>
    <mergeCell ref="F745:I745"/>
    <mergeCell ref="F746:I746"/>
    <mergeCell ref="F747:I747"/>
    <mergeCell ref="F748:I748"/>
    <mergeCell ref="F735:I735"/>
    <mergeCell ref="F736:I736"/>
    <mergeCell ref="F737:I737"/>
    <mergeCell ref="F738:I738"/>
    <mergeCell ref="B730:C730"/>
    <mergeCell ref="D731:E731"/>
    <mergeCell ref="B733:D733"/>
    <mergeCell ref="F733:I733"/>
    <mergeCell ref="E734:E739"/>
    <mergeCell ref="F734:I734"/>
    <mergeCell ref="F739:I739"/>
    <mergeCell ref="F761:I761"/>
    <mergeCell ref="F762:I762"/>
    <mergeCell ref="F754:I754"/>
    <mergeCell ref="F755:I755"/>
    <mergeCell ref="F756:I756"/>
    <mergeCell ref="F757:I757"/>
    <mergeCell ref="F758:I758"/>
    <mergeCell ref="F759:I759"/>
    <mergeCell ref="F760:I760"/>
    <mergeCell ref="F704:I704"/>
    <mergeCell ref="F705:I705"/>
    <mergeCell ref="F706:I706"/>
    <mergeCell ref="F707:I707"/>
    <mergeCell ref="F708:I708"/>
    <mergeCell ref="B713:D718"/>
    <mergeCell ref="E713:E718"/>
    <mergeCell ref="F718:I718"/>
    <mergeCell ref="B689:D694"/>
    <mergeCell ref="B695:D700"/>
    <mergeCell ref="E695:E700"/>
    <mergeCell ref="B701:D706"/>
    <mergeCell ref="E701:E706"/>
    <mergeCell ref="B707:D712"/>
    <mergeCell ref="E707:E712"/>
    <mergeCell ref="F695:I695"/>
    <mergeCell ref="F696:I696"/>
    <mergeCell ref="F697:I697"/>
    <mergeCell ref="F698:I698"/>
    <mergeCell ref="F699:I699"/>
    <mergeCell ref="F700:I700"/>
    <mergeCell ref="F701:I701"/>
    <mergeCell ref="F702:I702"/>
    <mergeCell ref="F703:I703"/>
    <mergeCell ref="F690:I690"/>
    <mergeCell ref="F691:I691"/>
    <mergeCell ref="F692:I692"/>
    <mergeCell ref="F693:I693"/>
    <mergeCell ref="B685:C685"/>
    <mergeCell ref="D686:E686"/>
    <mergeCell ref="B688:D688"/>
    <mergeCell ref="F688:I688"/>
    <mergeCell ref="E689:E694"/>
    <mergeCell ref="F689:I689"/>
    <mergeCell ref="F694:I694"/>
    <mergeCell ref="F716:I716"/>
    <mergeCell ref="F717:I717"/>
    <mergeCell ref="F709:I709"/>
    <mergeCell ref="F710:I710"/>
    <mergeCell ref="F711:I711"/>
    <mergeCell ref="F712:I712"/>
    <mergeCell ref="F713:I713"/>
    <mergeCell ref="F714:I714"/>
    <mergeCell ref="F715:I715"/>
    <mergeCell ref="F659:I659"/>
    <mergeCell ref="F660:I660"/>
    <mergeCell ref="F661:I661"/>
    <mergeCell ref="F662:I662"/>
    <mergeCell ref="F663:I663"/>
    <mergeCell ref="B668:D673"/>
    <mergeCell ref="E668:E673"/>
    <mergeCell ref="F673:I673"/>
    <mergeCell ref="B644:D649"/>
    <mergeCell ref="B650:D655"/>
    <mergeCell ref="E650:E655"/>
    <mergeCell ref="B656:D661"/>
    <mergeCell ref="E656:E661"/>
    <mergeCell ref="B662:D667"/>
    <mergeCell ref="E662:E667"/>
    <mergeCell ref="F650:I650"/>
    <mergeCell ref="F651:I651"/>
    <mergeCell ref="F652:I652"/>
    <mergeCell ref="F653:I653"/>
    <mergeCell ref="F654:I654"/>
    <mergeCell ref="F655:I655"/>
    <mergeCell ref="F656:I656"/>
    <mergeCell ref="F657:I657"/>
    <mergeCell ref="F658:I658"/>
    <mergeCell ref="F645:I645"/>
    <mergeCell ref="F646:I646"/>
    <mergeCell ref="F647:I647"/>
    <mergeCell ref="F648:I648"/>
    <mergeCell ref="B640:C640"/>
    <mergeCell ref="D641:E641"/>
    <mergeCell ref="B643:D643"/>
    <mergeCell ref="F643:I643"/>
    <mergeCell ref="E644:E649"/>
    <mergeCell ref="F644:I644"/>
    <mergeCell ref="F649:I649"/>
    <mergeCell ref="F671:I671"/>
    <mergeCell ref="F672:I672"/>
    <mergeCell ref="F664:I664"/>
    <mergeCell ref="F665:I665"/>
    <mergeCell ref="F666:I666"/>
    <mergeCell ref="F667:I667"/>
    <mergeCell ref="F668:I668"/>
    <mergeCell ref="F669:I669"/>
    <mergeCell ref="F670:I670"/>
    <mergeCell ref="F614:I614"/>
    <mergeCell ref="F615:I615"/>
    <mergeCell ref="F616:I616"/>
    <mergeCell ref="F617:I617"/>
    <mergeCell ref="F618:I618"/>
    <mergeCell ref="B623:D628"/>
    <mergeCell ref="E623:E628"/>
    <mergeCell ref="F628:I628"/>
    <mergeCell ref="B599:D604"/>
    <mergeCell ref="B605:D610"/>
    <mergeCell ref="E605:E610"/>
    <mergeCell ref="B611:D616"/>
    <mergeCell ref="E611:E616"/>
    <mergeCell ref="B617:D622"/>
    <mergeCell ref="E617:E622"/>
    <mergeCell ref="F605:I605"/>
    <mergeCell ref="F606:I606"/>
    <mergeCell ref="F607:I607"/>
    <mergeCell ref="F608:I608"/>
    <mergeCell ref="F609:I609"/>
    <mergeCell ref="F610:I610"/>
    <mergeCell ref="F611:I611"/>
    <mergeCell ref="F612:I612"/>
    <mergeCell ref="F613:I613"/>
    <mergeCell ref="F600:I600"/>
    <mergeCell ref="F601:I601"/>
    <mergeCell ref="F602:I602"/>
    <mergeCell ref="F603:I603"/>
    <mergeCell ref="B595:C595"/>
    <mergeCell ref="D596:E596"/>
    <mergeCell ref="B598:D598"/>
    <mergeCell ref="F598:I598"/>
    <mergeCell ref="E599:E604"/>
    <mergeCell ref="F599:I599"/>
    <mergeCell ref="F604:I604"/>
    <mergeCell ref="F626:I626"/>
    <mergeCell ref="F627:I627"/>
    <mergeCell ref="F619:I619"/>
    <mergeCell ref="F620:I620"/>
    <mergeCell ref="F621:I621"/>
    <mergeCell ref="F622:I622"/>
    <mergeCell ref="F623:I623"/>
    <mergeCell ref="F624:I624"/>
    <mergeCell ref="F625:I625"/>
    <mergeCell ref="F569:I569"/>
    <mergeCell ref="F570:I570"/>
    <mergeCell ref="F571:I571"/>
    <mergeCell ref="F572:I572"/>
    <mergeCell ref="F573:I573"/>
    <mergeCell ref="B578:D583"/>
    <mergeCell ref="E578:E583"/>
    <mergeCell ref="F583:I583"/>
    <mergeCell ref="B554:D559"/>
    <mergeCell ref="B560:D565"/>
    <mergeCell ref="E560:E565"/>
    <mergeCell ref="B566:D571"/>
    <mergeCell ref="E566:E571"/>
    <mergeCell ref="B572:D577"/>
    <mergeCell ref="E572:E577"/>
    <mergeCell ref="F560:I560"/>
    <mergeCell ref="F561:I561"/>
    <mergeCell ref="F562:I562"/>
    <mergeCell ref="F563:I563"/>
    <mergeCell ref="F564:I564"/>
    <mergeCell ref="F565:I565"/>
    <mergeCell ref="F566:I566"/>
    <mergeCell ref="F567:I567"/>
    <mergeCell ref="F568:I568"/>
    <mergeCell ref="F555:I555"/>
    <mergeCell ref="F556:I556"/>
    <mergeCell ref="F557:I557"/>
    <mergeCell ref="F558:I558"/>
    <mergeCell ref="B550:C550"/>
    <mergeCell ref="D551:E551"/>
    <mergeCell ref="B553:D553"/>
    <mergeCell ref="F553:I553"/>
    <mergeCell ref="E554:E559"/>
    <mergeCell ref="F554:I554"/>
    <mergeCell ref="F559:I559"/>
    <mergeCell ref="F581:I581"/>
    <mergeCell ref="F582:I582"/>
    <mergeCell ref="F574:I574"/>
    <mergeCell ref="F575:I575"/>
    <mergeCell ref="F576:I576"/>
    <mergeCell ref="F577:I577"/>
    <mergeCell ref="F578:I578"/>
    <mergeCell ref="F579:I579"/>
    <mergeCell ref="F580:I580"/>
    <mergeCell ref="F524:I524"/>
    <mergeCell ref="F525:I525"/>
    <mergeCell ref="F526:I526"/>
    <mergeCell ref="F527:I527"/>
    <mergeCell ref="F528:I528"/>
    <mergeCell ref="B533:D538"/>
    <mergeCell ref="E533:E538"/>
    <mergeCell ref="F538:I538"/>
    <mergeCell ref="B509:D514"/>
    <mergeCell ref="B515:D520"/>
    <mergeCell ref="E515:E520"/>
    <mergeCell ref="B521:D526"/>
    <mergeCell ref="E521:E526"/>
    <mergeCell ref="B527:D532"/>
    <mergeCell ref="E527:E532"/>
    <mergeCell ref="F515:I515"/>
    <mergeCell ref="F516:I516"/>
    <mergeCell ref="F517:I517"/>
    <mergeCell ref="F518:I518"/>
    <mergeCell ref="F519:I519"/>
    <mergeCell ref="F520:I520"/>
    <mergeCell ref="F521:I521"/>
    <mergeCell ref="F522:I522"/>
    <mergeCell ref="F523:I523"/>
    <mergeCell ref="F510:I510"/>
    <mergeCell ref="F511:I511"/>
    <mergeCell ref="F512:I512"/>
    <mergeCell ref="F513:I513"/>
    <mergeCell ref="B505:C505"/>
    <mergeCell ref="D506:E506"/>
    <mergeCell ref="B508:D508"/>
    <mergeCell ref="F508:I508"/>
    <mergeCell ref="E509:E514"/>
    <mergeCell ref="F509:I509"/>
    <mergeCell ref="F514:I514"/>
    <mergeCell ref="F536:I536"/>
    <mergeCell ref="F537:I537"/>
    <mergeCell ref="F529:I529"/>
    <mergeCell ref="F530:I530"/>
    <mergeCell ref="F531:I531"/>
    <mergeCell ref="F532:I532"/>
    <mergeCell ref="F533:I533"/>
    <mergeCell ref="F534:I534"/>
    <mergeCell ref="F535:I535"/>
    <mergeCell ref="F479:I479"/>
    <mergeCell ref="F480:I480"/>
    <mergeCell ref="F481:I481"/>
    <mergeCell ref="F482:I482"/>
    <mergeCell ref="F483:I483"/>
    <mergeCell ref="B488:D493"/>
    <mergeCell ref="E488:E493"/>
    <mergeCell ref="F493:I493"/>
    <mergeCell ref="B464:D469"/>
    <mergeCell ref="B470:D475"/>
    <mergeCell ref="E470:E475"/>
    <mergeCell ref="B476:D481"/>
    <mergeCell ref="E476:E481"/>
    <mergeCell ref="B482:D487"/>
    <mergeCell ref="E482:E487"/>
    <mergeCell ref="F470:I470"/>
    <mergeCell ref="F471:I471"/>
    <mergeCell ref="F472:I472"/>
    <mergeCell ref="F473:I473"/>
    <mergeCell ref="F474:I474"/>
    <mergeCell ref="F475:I475"/>
    <mergeCell ref="F476:I476"/>
    <mergeCell ref="F477:I477"/>
    <mergeCell ref="F478:I478"/>
    <mergeCell ref="F465:I465"/>
    <mergeCell ref="F466:I466"/>
    <mergeCell ref="F467:I467"/>
    <mergeCell ref="F468:I468"/>
    <mergeCell ref="B460:C460"/>
    <mergeCell ref="D461:E461"/>
    <mergeCell ref="B463:D463"/>
    <mergeCell ref="F463:I463"/>
    <mergeCell ref="E464:E469"/>
    <mergeCell ref="F464:I464"/>
    <mergeCell ref="F469:I469"/>
    <mergeCell ref="F491:I491"/>
    <mergeCell ref="F492:I492"/>
    <mergeCell ref="F484:I484"/>
    <mergeCell ref="F485:I485"/>
    <mergeCell ref="F486:I486"/>
    <mergeCell ref="F487:I487"/>
    <mergeCell ref="F488:I488"/>
    <mergeCell ref="F489:I489"/>
    <mergeCell ref="F490:I490"/>
    <mergeCell ref="F884:I884"/>
    <mergeCell ref="F885:I885"/>
    <mergeCell ref="F886:I886"/>
    <mergeCell ref="F887:I887"/>
    <mergeCell ref="F888:I888"/>
    <mergeCell ref="B893:D898"/>
    <mergeCell ref="E893:E898"/>
    <mergeCell ref="F898:I898"/>
    <mergeCell ref="B869:D874"/>
    <mergeCell ref="B875:D880"/>
    <mergeCell ref="E875:E880"/>
    <mergeCell ref="B881:D886"/>
    <mergeCell ref="E881:E886"/>
    <mergeCell ref="B887:D892"/>
    <mergeCell ref="E887:E892"/>
    <mergeCell ref="F875:I875"/>
    <mergeCell ref="F876:I876"/>
    <mergeCell ref="F877:I877"/>
    <mergeCell ref="F878:I878"/>
    <mergeCell ref="F879:I879"/>
    <mergeCell ref="F880:I880"/>
    <mergeCell ref="F881:I881"/>
    <mergeCell ref="F882:I882"/>
    <mergeCell ref="F883:I883"/>
    <mergeCell ref="F870:I870"/>
    <mergeCell ref="F871:I871"/>
    <mergeCell ref="F872:I872"/>
    <mergeCell ref="F873:I873"/>
    <mergeCell ref="B865:C865"/>
    <mergeCell ref="D866:E866"/>
    <mergeCell ref="B868:D868"/>
    <mergeCell ref="F868:I868"/>
    <mergeCell ref="E869:E874"/>
    <mergeCell ref="F869:I869"/>
    <mergeCell ref="F874:I874"/>
    <mergeCell ref="F896:I896"/>
    <mergeCell ref="F897:I897"/>
    <mergeCell ref="F889:I889"/>
    <mergeCell ref="F890:I890"/>
    <mergeCell ref="F891:I891"/>
    <mergeCell ref="F892:I892"/>
    <mergeCell ref="F893:I893"/>
    <mergeCell ref="F894:I894"/>
    <mergeCell ref="F895:I895"/>
    <mergeCell ref="F119:I119"/>
    <mergeCell ref="F120:I120"/>
    <mergeCell ref="F121:I121"/>
    <mergeCell ref="F122:I122"/>
    <mergeCell ref="F123:I123"/>
    <mergeCell ref="B128:D133"/>
    <mergeCell ref="E128:E133"/>
    <mergeCell ref="F133:I133"/>
    <mergeCell ref="B104:D109"/>
    <mergeCell ref="B110:D115"/>
    <mergeCell ref="E110:E115"/>
    <mergeCell ref="B116:D121"/>
    <mergeCell ref="E116:E121"/>
    <mergeCell ref="B122:D127"/>
    <mergeCell ref="E122:E127"/>
    <mergeCell ref="F110:I110"/>
    <mergeCell ref="F111:I111"/>
    <mergeCell ref="F112:I112"/>
    <mergeCell ref="F113:I113"/>
    <mergeCell ref="F114:I114"/>
    <mergeCell ref="F115:I115"/>
    <mergeCell ref="F116:I116"/>
    <mergeCell ref="F117:I117"/>
    <mergeCell ref="F118:I118"/>
    <mergeCell ref="F105:I105"/>
    <mergeCell ref="F106:I106"/>
    <mergeCell ref="F107:I107"/>
    <mergeCell ref="F108:I108"/>
    <mergeCell ref="B100:C100"/>
    <mergeCell ref="D101:E101"/>
    <mergeCell ref="B103:D103"/>
    <mergeCell ref="F103:I103"/>
    <mergeCell ref="E104:E109"/>
    <mergeCell ref="F104:I104"/>
    <mergeCell ref="F109:I109"/>
    <mergeCell ref="F131:I131"/>
    <mergeCell ref="F132:I132"/>
    <mergeCell ref="F124:I124"/>
    <mergeCell ref="F125:I125"/>
    <mergeCell ref="F126:I126"/>
    <mergeCell ref="F127:I127"/>
    <mergeCell ref="F128:I128"/>
    <mergeCell ref="F129:I129"/>
    <mergeCell ref="F130:I130"/>
    <mergeCell ref="F74:I74"/>
    <mergeCell ref="F75:I75"/>
    <mergeCell ref="F76:I76"/>
    <mergeCell ref="F77:I77"/>
    <mergeCell ref="F78:I78"/>
    <mergeCell ref="B83:D88"/>
    <mergeCell ref="E83:E88"/>
    <mergeCell ref="F88:I88"/>
    <mergeCell ref="B59:D64"/>
    <mergeCell ref="B65:D70"/>
    <mergeCell ref="E65:E70"/>
    <mergeCell ref="B71:D76"/>
    <mergeCell ref="E71:E76"/>
    <mergeCell ref="B77:D82"/>
    <mergeCell ref="E77:E82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F60:I60"/>
    <mergeCell ref="F61:I61"/>
    <mergeCell ref="F62:I62"/>
    <mergeCell ref="F63:I63"/>
    <mergeCell ref="B55:C55"/>
    <mergeCell ref="D56:E56"/>
    <mergeCell ref="B58:D58"/>
    <mergeCell ref="F58:I58"/>
    <mergeCell ref="E59:E64"/>
    <mergeCell ref="F59:I59"/>
    <mergeCell ref="F64:I64"/>
    <mergeCell ref="F86:I86"/>
    <mergeCell ref="F87:I87"/>
    <mergeCell ref="F79:I79"/>
    <mergeCell ref="F80:I80"/>
    <mergeCell ref="F81:I81"/>
    <mergeCell ref="F82:I82"/>
    <mergeCell ref="F83:I83"/>
    <mergeCell ref="F84:I84"/>
    <mergeCell ref="F85:I85"/>
    <mergeCell ref="F28:I28"/>
    <mergeCell ref="F29:I29"/>
    <mergeCell ref="F30:I30"/>
    <mergeCell ref="F31:I31"/>
    <mergeCell ref="F32:I32"/>
    <mergeCell ref="B37:D42"/>
    <mergeCell ref="E37:E42"/>
    <mergeCell ref="F42:I42"/>
    <mergeCell ref="B13:D18"/>
    <mergeCell ref="B19:D24"/>
    <mergeCell ref="E19:E24"/>
    <mergeCell ref="B25:D30"/>
    <mergeCell ref="E25:E30"/>
    <mergeCell ref="B31:D36"/>
    <mergeCell ref="E31:E36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14:I14"/>
    <mergeCell ref="F15:I15"/>
    <mergeCell ref="F16:I16"/>
    <mergeCell ref="F17:I17"/>
    <mergeCell ref="B9:C9"/>
    <mergeCell ref="D10:E10"/>
    <mergeCell ref="B12:D12"/>
    <mergeCell ref="F12:I12"/>
    <mergeCell ref="E13:E18"/>
    <mergeCell ref="F13:I13"/>
    <mergeCell ref="F18:I18"/>
    <mergeCell ref="F40:I40"/>
    <mergeCell ref="F41:I41"/>
    <mergeCell ref="F33:I33"/>
    <mergeCell ref="F34:I34"/>
    <mergeCell ref="F35:I35"/>
    <mergeCell ref="F36:I36"/>
    <mergeCell ref="F37:I37"/>
    <mergeCell ref="F38:I38"/>
    <mergeCell ref="F39:I39"/>
    <mergeCell ref="F839:I839"/>
    <mergeCell ref="F840:I840"/>
    <mergeCell ref="F841:I841"/>
    <mergeCell ref="F842:I842"/>
    <mergeCell ref="F843:I843"/>
    <mergeCell ref="B848:D853"/>
    <mergeCell ref="E848:E853"/>
    <mergeCell ref="F853:I853"/>
    <mergeCell ref="B824:D829"/>
    <mergeCell ref="B830:D835"/>
    <mergeCell ref="E830:E835"/>
    <mergeCell ref="B836:D841"/>
    <mergeCell ref="E836:E841"/>
    <mergeCell ref="B842:D847"/>
    <mergeCell ref="E842:E847"/>
    <mergeCell ref="F830:I830"/>
    <mergeCell ref="F831:I831"/>
    <mergeCell ref="F832:I832"/>
    <mergeCell ref="F833:I833"/>
    <mergeCell ref="F834:I834"/>
    <mergeCell ref="F835:I835"/>
    <mergeCell ref="F836:I836"/>
    <mergeCell ref="F837:I837"/>
    <mergeCell ref="F838:I838"/>
    <mergeCell ref="F825:I825"/>
    <mergeCell ref="F826:I826"/>
    <mergeCell ref="F827:I827"/>
    <mergeCell ref="F828:I828"/>
    <mergeCell ref="B820:C820"/>
    <mergeCell ref="D821:E821"/>
    <mergeCell ref="B823:D823"/>
    <mergeCell ref="F823:I823"/>
    <mergeCell ref="E824:E829"/>
    <mergeCell ref="F824:I824"/>
    <mergeCell ref="F829:I829"/>
    <mergeCell ref="F851:I851"/>
    <mergeCell ref="F852:I852"/>
    <mergeCell ref="F844:I844"/>
    <mergeCell ref="F845:I845"/>
    <mergeCell ref="F846:I846"/>
    <mergeCell ref="F847:I847"/>
    <mergeCell ref="F848:I848"/>
    <mergeCell ref="F849:I849"/>
    <mergeCell ref="F850:I850"/>
    <mergeCell ref="F794:I794"/>
    <mergeCell ref="F795:I795"/>
    <mergeCell ref="F796:I796"/>
    <mergeCell ref="F797:I797"/>
    <mergeCell ref="F798:I798"/>
    <mergeCell ref="B803:D808"/>
    <mergeCell ref="E803:E808"/>
    <mergeCell ref="F808:I808"/>
    <mergeCell ref="B779:D784"/>
    <mergeCell ref="B785:D790"/>
    <mergeCell ref="E785:E790"/>
    <mergeCell ref="B791:D796"/>
    <mergeCell ref="E791:E796"/>
    <mergeCell ref="B797:D802"/>
    <mergeCell ref="E797:E802"/>
    <mergeCell ref="F785:I785"/>
    <mergeCell ref="F786:I786"/>
    <mergeCell ref="F787:I787"/>
    <mergeCell ref="F788:I788"/>
    <mergeCell ref="F789:I789"/>
    <mergeCell ref="F790:I790"/>
    <mergeCell ref="F791:I791"/>
    <mergeCell ref="F792:I792"/>
    <mergeCell ref="F793:I793"/>
    <mergeCell ref="F780:I780"/>
    <mergeCell ref="F781:I781"/>
    <mergeCell ref="F782:I782"/>
    <mergeCell ref="F783:I783"/>
    <mergeCell ref="B775:C775"/>
    <mergeCell ref="D776:E776"/>
    <mergeCell ref="B778:D778"/>
    <mergeCell ref="F778:I778"/>
    <mergeCell ref="E779:E784"/>
    <mergeCell ref="F779:I779"/>
    <mergeCell ref="F784:I784"/>
    <mergeCell ref="F806:I806"/>
    <mergeCell ref="F807:I807"/>
    <mergeCell ref="F799:I799"/>
    <mergeCell ref="F800:I800"/>
    <mergeCell ref="F801:I801"/>
    <mergeCell ref="F802:I802"/>
    <mergeCell ref="F803:I803"/>
    <mergeCell ref="F804:I804"/>
    <mergeCell ref="F805:I805"/>
    <mergeCell ref="F434:I434"/>
    <mergeCell ref="F435:I435"/>
    <mergeCell ref="F436:I436"/>
    <mergeCell ref="F437:I437"/>
    <mergeCell ref="F438:I438"/>
    <mergeCell ref="B443:D448"/>
    <mergeCell ref="E443:E448"/>
    <mergeCell ref="F448:I448"/>
    <mergeCell ref="B419:D424"/>
    <mergeCell ref="B425:D430"/>
    <mergeCell ref="E425:E430"/>
    <mergeCell ref="B431:D436"/>
    <mergeCell ref="E431:E436"/>
    <mergeCell ref="B437:D442"/>
    <mergeCell ref="E437:E442"/>
    <mergeCell ref="F425:I425"/>
    <mergeCell ref="F426:I426"/>
    <mergeCell ref="F427:I427"/>
    <mergeCell ref="F428:I428"/>
    <mergeCell ref="F429:I429"/>
    <mergeCell ref="F430:I430"/>
    <mergeCell ref="F431:I431"/>
    <mergeCell ref="F432:I432"/>
    <mergeCell ref="F433:I433"/>
    <mergeCell ref="F420:I420"/>
    <mergeCell ref="F421:I421"/>
    <mergeCell ref="F422:I422"/>
    <mergeCell ref="F423:I423"/>
    <mergeCell ref="B415:C415"/>
    <mergeCell ref="D416:E416"/>
    <mergeCell ref="B418:D418"/>
    <mergeCell ref="F418:I418"/>
    <mergeCell ref="E419:E424"/>
    <mergeCell ref="F419:I419"/>
    <mergeCell ref="F424:I424"/>
    <mergeCell ref="F446:I446"/>
    <mergeCell ref="F447:I447"/>
    <mergeCell ref="F439:I439"/>
    <mergeCell ref="F440:I440"/>
    <mergeCell ref="F441:I441"/>
    <mergeCell ref="F442:I442"/>
    <mergeCell ref="F443:I443"/>
    <mergeCell ref="F444:I444"/>
    <mergeCell ref="F445:I445"/>
    <mergeCell ref="F389:I389"/>
    <mergeCell ref="F390:I390"/>
    <mergeCell ref="F391:I391"/>
    <mergeCell ref="F392:I392"/>
    <mergeCell ref="F393:I393"/>
    <mergeCell ref="B398:D403"/>
    <mergeCell ref="E398:E403"/>
    <mergeCell ref="F403:I403"/>
    <mergeCell ref="B374:D379"/>
    <mergeCell ref="B380:D385"/>
    <mergeCell ref="E380:E385"/>
    <mergeCell ref="B386:D391"/>
    <mergeCell ref="E386:E391"/>
    <mergeCell ref="B392:D397"/>
    <mergeCell ref="E392:E397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75:I375"/>
    <mergeCell ref="F376:I376"/>
    <mergeCell ref="F377:I377"/>
    <mergeCell ref="F378:I378"/>
    <mergeCell ref="B370:C370"/>
    <mergeCell ref="D371:E371"/>
    <mergeCell ref="B373:D373"/>
    <mergeCell ref="F373:I373"/>
    <mergeCell ref="E374:E379"/>
    <mergeCell ref="F374:I374"/>
    <mergeCell ref="F379:I379"/>
    <mergeCell ref="F401:I401"/>
    <mergeCell ref="F402:I402"/>
    <mergeCell ref="F394:I394"/>
    <mergeCell ref="F395:I395"/>
    <mergeCell ref="F396:I396"/>
    <mergeCell ref="F397:I397"/>
    <mergeCell ref="F398:I398"/>
    <mergeCell ref="F399:I399"/>
    <mergeCell ref="F400:I400"/>
    <mergeCell ref="F344:I344"/>
    <mergeCell ref="F345:I345"/>
    <mergeCell ref="F346:I346"/>
    <mergeCell ref="F347:I347"/>
    <mergeCell ref="F348:I348"/>
    <mergeCell ref="B353:D358"/>
    <mergeCell ref="E353:E358"/>
    <mergeCell ref="F358:I358"/>
    <mergeCell ref="B329:D334"/>
    <mergeCell ref="B335:D340"/>
    <mergeCell ref="E335:E340"/>
    <mergeCell ref="B341:D346"/>
    <mergeCell ref="E341:E346"/>
    <mergeCell ref="B347:D352"/>
    <mergeCell ref="E347:E352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30:I330"/>
    <mergeCell ref="F331:I331"/>
    <mergeCell ref="F332:I332"/>
    <mergeCell ref="F333:I333"/>
    <mergeCell ref="B325:C325"/>
    <mergeCell ref="D326:E326"/>
    <mergeCell ref="B328:D328"/>
    <mergeCell ref="F328:I328"/>
    <mergeCell ref="E329:E334"/>
    <mergeCell ref="F329:I329"/>
    <mergeCell ref="F334:I334"/>
    <mergeCell ref="F356:I356"/>
    <mergeCell ref="F357:I357"/>
    <mergeCell ref="F349:I349"/>
    <mergeCell ref="F350:I350"/>
    <mergeCell ref="F351:I351"/>
    <mergeCell ref="F352:I352"/>
    <mergeCell ref="F353:I353"/>
    <mergeCell ref="F354:I354"/>
    <mergeCell ref="F355:I355"/>
    <mergeCell ref="F299:I299"/>
    <mergeCell ref="F300:I300"/>
    <mergeCell ref="F301:I301"/>
    <mergeCell ref="F302:I302"/>
    <mergeCell ref="F303:I303"/>
    <mergeCell ref="B308:D313"/>
    <mergeCell ref="E308:E313"/>
    <mergeCell ref="F313:I313"/>
    <mergeCell ref="B284:D289"/>
    <mergeCell ref="B290:D295"/>
    <mergeCell ref="E290:E295"/>
    <mergeCell ref="B296:D301"/>
    <mergeCell ref="E296:E301"/>
    <mergeCell ref="B302:D307"/>
    <mergeCell ref="E302:E307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85:I285"/>
    <mergeCell ref="F286:I286"/>
    <mergeCell ref="F287:I287"/>
    <mergeCell ref="F288:I288"/>
    <mergeCell ref="B280:C280"/>
    <mergeCell ref="D281:E281"/>
    <mergeCell ref="B283:D283"/>
    <mergeCell ref="F283:I283"/>
    <mergeCell ref="E284:E289"/>
    <mergeCell ref="F284:I284"/>
    <mergeCell ref="F289:I289"/>
    <mergeCell ref="F311:I311"/>
    <mergeCell ref="F312:I312"/>
    <mergeCell ref="F304:I304"/>
    <mergeCell ref="F305:I305"/>
    <mergeCell ref="F306:I306"/>
    <mergeCell ref="F307:I307"/>
    <mergeCell ref="F308:I308"/>
    <mergeCell ref="F309:I309"/>
    <mergeCell ref="F310:I310"/>
    <mergeCell ref="F254:I254"/>
    <mergeCell ref="F255:I255"/>
    <mergeCell ref="F256:I256"/>
    <mergeCell ref="F257:I257"/>
    <mergeCell ref="F258:I258"/>
    <mergeCell ref="B263:D268"/>
    <mergeCell ref="E263:E268"/>
    <mergeCell ref="F268:I268"/>
    <mergeCell ref="B239:D244"/>
    <mergeCell ref="B245:D250"/>
    <mergeCell ref="E245:E250"/>
    <mergeCell ref="B251:D256"/>
    <mergeCell ref="E251:E256"/>
    <mergeCell ref="B257:D262"/>
    <mergeCell ref="E257:E262"/>
    <mergeCell ref="F245:I245"/>
    <mergeCell ref="F246:I246"/>
    <mergeCell ref="F247:I247"/>
    <mergeCell ref="F248:I248"/>
    <mergeCell ref="F249:I249"/>
    <mergeCell ref="F250:I250"/>
    <mergeCell ref="F251:I251"/>
    <mergeCell ref="F252:I252"/>
    <mergeCell ref="F253:I253"/>
    <mergeCell ref="F240:I240"/>
    <mergeCell ref="F241:I241"/>
    <mergeCell ref="F242:I242"/>
    <mergeCell ref="F243:I243"/>
    <mergeCell ref="B235:C235"/>
    <mergeCell ref="D236:E236"/>
    <mergeCell ref="B238:D238"/>
    <mergeCell ref="F238:I238"/>
    <mergeCell ref="E239:E244"/>
    <mergeCell ref="F239:I239"/>
    <mergeCell ref="F244:I244"/>
    <mergeCell ref="F266:I266"/>
    <mergeCell ref="F267:I267"/>
    <mergeCell ref="F259:I259"/>
    <mergeCell ref="F260:I260"/>
    <mergeCell ref="F261:I261"/>
    <mergeCell ref="F262:I262"/>
    <mergeCell ref="F263:I263"/>
    <mergeCell ref="F264:I264"/>
    <mergeCell ref="F265:I265"/>
    <mergeCell ref="F209:I209"/>
    <mergeCell ref="F210:I210"/>
    <mergeCell ref="F211:I211"/>
    <mergeCell ref="F212:I212"/>
    <mergeCell ref="F213:I213"/>
    <mergeCell ref="B218:D223"/>
    <mergeCell ref="E218:E223"/>
    <mergeCell ref="F223:I223"/>
    <mergeCell ref="B194:D199"/>
    <mergeCell ref="B200:D205"/>
    <mergeCell ref="E200:E205"/>
    <mergeCell ref="B206:D211"/>
    <mergeCell ref="E206:E211"/>
    <mergeCell ref="B212:D217"/>
    <mergeCell ref="E212:E217"/>
    <mergeCell ref="F200:I200"/>
    <mergeCell ref="F201:I201"/>
    <mergeCell ref="F202:I202"/>
    <mergeCell ref="F203:I203"/>
    <mergeCell ref="F204:I204"/>
    <mergeCell ref="F205:I205"/>
    <mergeCell ref="F206:I206"/>
    <mergeCell ref="F207:I207"/>
    <mergeCell ref="F208:I208"/>
    <mergeCell ref="F195:I195"/>
    <mergeCell ref="F196:I196"/>
    <mergeCell ref="F197:I197"/>
    <mergeCell ref="F198:I198"/>
    <mergeCell ref="B190:C190"/>
    <mergeCell ref="D191:E191"/>
    <mergeCell ref="B193:D193"/>
    <mergeCell ref="F193:I193"/>
    <mergeCell ref="E194:E199"/>
    <mergeCell ref="F194:I194"/>
    <mergeCell ref="F199:I199"/>
    <mergeCell ref="F221:I221"/>
    <mergeCell ref="F222:I222"/>
    <mergeCell ref="F214:I214"/>
    <mergeCell ref="F215:I215"/>
    <mergeCell ref="F216:I216"/>
    <mergeCell ref="F217:I217"/>
    <mergeCell ref="F218:I218"/>
    <mergeCell ref="F219:I219"/>
    <mergeCell ref="F220:I220"/>
    <mergeCell ref="F164:I164"/>
    <mergeCell ref="F165:I165"/>
    <mergeCell ref="F166:I166"/>
    <mergeCell ref="F167:I167"/>
    <mergeCell ref="F168:I168"/>
    <mergeCell ref="B173:D178"/>
    <mergeCell ref="E173:E178"/>
    <mergeCell ref="F178:I178"/>
    <mergeCell ref="B149:D154"/>
    <mergeCell ref="B155:D160"/>
    <mergeCell ref="E155:E160"/>
    <mergeCell ref="B161:D166"/>
    <mergeCell ref="E161:E166"/>
    <mergeCell ref="B167:D172"/>
    <mergeCell ref="E167:E172"/>
    <mergeCell ref="F155:I155"/>
    <mergeCell ref="F156:I156"/>
    <mergeCell ref="F157:I157"/>
    <mergeCell ref="F158:I158"/>
    <mergeCell ref="F159:I159"/>
    <mergeCell ref="F160:I160"/>
    <mergeCell ref="F161:I161"/>
    <mergeCell ref="F162:I162"/>
    <mergeCell ref="F163:I163"/>
    <mergeCell ref="F150:I150"/>
    <mergeCell ref="F151:I151"/>
    <mergeCell ref="F152:I152"/>
    <mergeCell ref="F153:I153"/>
    <mergeCell ref="B145:C145"/>
    <mergeCell ref="D146:E146"/>
    <mergeCell ref="B148:D148"/>
    <mergeCell ref="F148:I148"/>
    <mergeCell ref="E149:E154"/>
    <mergeCell ref="F149:I149"/>
    <mergeCell ref="F154:I154"/>
    <mergeCell ref="F176:I176"/>
    <mergeCell ref="F177:I177"/>
    <mergeCell ref="F169:I169"/>
    <mergeCell ref="F170:I170"/>
    <mergeCell ref="F171:I171"/>
    <mergeCell ref="F172:I172"/>
    <mergeCell ref="F173:I173"/>
    <mergeCell ref="F174:I174"/>
    <mergeCell ref="F175:I175"/>
  </mergeCells>
  <printOptions horizontalCentered="1"/>
  <pageMargins left="0.31496062992125984" right="0.31496062992125984" top="0.39370078740157483" bottom="0.39370078740157483" header="0" footer="0"/>
  <pageSetup paperSize="9" orientation="portrait"/>
  <rowBreaks count="19" manualBreakCount="19">
    <brk id="226" man="1"/>
    <brk id="451" man="1"/>
    <brk id="676" man="1"/>
    <brk id="136" man="1"/>
    <brk id="361" man="1"/>
    <brk id="586" man="1"/>
    <brk id="811" man="1"/>
    <brk id="46" man="1"/>
    <brk id="271" man="1"/>
    <brk id="496" man="1"/>
    <brk id="721" man="1"/>
    <brk id="181" man="1"/>
    <brk id="406" man="1"/>
    <brk id="631" man="1"/>
    <brk id="856" man="1"/>
    <brk id="91" man="1"/>
    <brk id="316" man="1"/>
    <brk id="541" man="1"/>
    <brk id="766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300-000000000000}">
          <x14:formula1>
            <xm:f>SOURCE!$B$1:$B$16</xm:f>
          </x14:formula1>
          <xm:sqref>F13:F18 F59:F64 F104:F109 F149:F154 F194:F199 F239:F244 F284:F289 F329:F334 F374:F379 F419:F424 F464:F469 F509:F514 F554:F559 F599:F604 F644:F649 F689:F694 F734:F739 F779:F784 F824:F829 F869:F874</xm:sqref>
        </x14:dataValidation>
        <x14:dataValidation type="list" allowBlank="1" showErrorMessage="1" xr:uid="{00000000-0002-0000-0300-000001000000}">
          <x14:formula1>
            <xm:f>SOURCE!$B$39:$B$52</xm:f>
          </x14:formula1>
          <xm:sqref>F31:F36 F77:F82 F122:F127 F167:F172 F212:F217 F257:F262 F302:F307 F347:F352 F392:F397 F437:F442 F482:F487 F527:F532 F572:F577 F617:F622 F662:F667 F707:F712 F752:F757 F797:F802 F842:F847 F887:F892</xm:sqref>
        </x14:dataValidation>
        <x14:dataValidation type="list" allowBlank="1" showErrorMessage="1" xr:uid="{00000000-0002-0000-0300-000002000000}">
          <x14:formula1>
            <xm:f>SOURCE!$B$54:$B$60</xm:f>
          </x14:formula1>
          <xm:sqref>F37:F42 F83:F88 F128:F133 F173:F178 F218:F223 F263:F268 F308:F313 F353:F358 F398:F403 F443:F448 F488:F493 F533:F538 F578:F583 F623:F628 F668:F673 F713:F718 F758:F763 F803:F808 F848:F853 F893:F898</xm:sqref>
        </x14:dataValidation>
        <x14:dataValidation type="list" allowBlank="1" showErrorMessage="1" xr:uid="{00000000-0002-0000-0300-000003000000}">
          <x14:formula1>
            <xm:f>SOURCE!$B$28:$B$37</xm:f>
          </x14:formula1>
          <xm:sqref>F25:F30 F71:F76 F116:F121 F161:F166 F206:F211 F251:F256 F296:F301 F341:F346 F386:F391 F431:F436 F476:F481 F521:F526 F566:F571 F611:F616 F656:F661 F701:F706 F746:F751 F791:F796 F836:F841 F881:F886</xm:sqref>
        </x14:dataValidation>
        <x14:dataValidation type="list" allowBlank="1" showErrorMessage="1" xr:uid="{00000000-0002-0000-0300-000004000000}">
          <x14:formula1>
            <xm:f>SOURCE!$B$18:$B$26</xm:f>
          </x14:formula1>
          <xm:sqref>F19:F24 F65:F70 F110:F115 F155:F160 F200:F205 F245:F250 F290:F295 F335:F340 F380:F385 F425:F430 F470:F475 F515:F520 F560:F565 F605:F610 F650:F655 F695:F700 F740:F745 F785:F790 F830:F835 F875:F880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2A1C7"/>
  </sheetPr>
  <dimension ref="A1:Z1000"/>
  <sheetViews>
    <sheetView workbookViewId="0"/>
  </sheetViews>
  <sheetFormatPr defaultColWidth="14.42578125" defaultRowHeight="15" customHeight="1"/>
  <cols>
    <col min="1" max="1" width="6" customWidth="1"/>
    <col min="2" max="2" width="7.7109375" customWidth="1"/>
    <col min="3" max="3" width="5" customWidth="1"/>
    <col min="4" max="4" width="1.5703125" customWidth="1"/>
    <col min="5" max="5" width="7.85546875" customWidth="1"/>
    <col min="6" max="6" width="12" customWidth="1"/>
    <col min="7" max="7" width="6.7109375" customWidth="1"/>
    <col min="8" max="8" width="12.85546875" customWidth="1"/>
    <col min="9" max="9" width="43.28515625" customWidth="1"/>
    <col min="10" max="26" width="8.7109375" customWidth="1"/>
  </cols>
  <sheetData>
    <row r="1" spans="1:26" ht="17.25" customHeight="1">
      <c r="A1" s="72"/>
      <c r="B1" s="73"/>
      <c r="C1" s="73"/>
      <c r="D1" s="73"/>
      <c r="E1" s="74"/>
      <c r="F1" s="74"/>
      <c r="G1" s="74"/>
      <c r="H1" s="74"/>
      <c r="I1" s="74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17.25" customHeight="1">
      <c r="A2" s="72"/>
      <c r="B2" s="75"/>
      <c r="C2" s="73"/>
      <c r="D2" s="73"/>
      <c r="E2" s="74"/>
      <c r="F2" s="74"/>
      <c r="G2" s="74"/>
      <c r="H2" s="74"/>
      <c r="I2" s="74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7.25" customHeight="1">
      <c r="A3" s="72"/>
      <c r="B3" s="75"/>
      <c r="C3" s="73"/>
      <c r="D3" s="73"/>
      <c r="E3" s="74"/>
      <c r="F3" s="74"/>
      <c r="G3" s="74"/>
      <c r="H3" s="74"/>
      <c r="I3" s="74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17.25" customHeight="1">
      <c r="A4" s="72"/>
      <c r="B4" s="75"/>
      <c r="C4" s="73"/>
      <c r="D4" s="73"/>
      <c r="E4" s="74"/>
      <c r="F4" s="74"/>
      <c r="G4" s="74"/>
      <c r="H4" s="74"/>
      <c r="I4" s="74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17.25" customHeight="1">
      <c r="A5" s="72"/>
      <c r="B5" s="75"/>
      <c r="C5" s="73"/>
      <c r="D5" s="73"/>
      <c r="E5" s="74"/>
      <c r="F5" s="74"/>
      <c r="G5" s="74"/>
      <c r="H5" s="74"/>
      <c r="I5" s="74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17.25" customHeight="1">
      <c r="A6" s="72"/>
      <c r="B6" s="75"/>
      <c r="C6" s="73"/>
      <c r="D6" s="73"/>
      <c r="E6" s="74"/>
      <c r="F6" s="74"/>
      <c r="G6" s="74"/>
      <c r="H6" s="74"/>
      <c r="I6" s="74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 ht="17.25" customHeight="1">
      <c r="A7" s="72"/>
      <c r="B7" s="76"/>
      <c r="C7" s="76"/>
      <c r="D7" s="76"/>
      <c r="E7" s="76"/>
      <c r="F7" s="76"/>
      <c r="G7" s="76"/>
      <c r="H7" s="76"/>
      <c r="I7" s="76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ht="17.25" customHeight="1">
      <c r="A8" s="72"/>
      <c r="B8" s="77" t="s">
        <v>32</v>
      </c>
      <c r="C8" s="78"/>
      <c r="D8" s="72" t="str">
        <f>NOTAS!B7</f>
        <v>Fulano</v>
      </c>
      <c r="E8" s="72"/>
      <c r="F8" s="79"/>
      <c r="G8" s="79"/>
      <c r="H8" s="77" t="s">
        <v>33</v>
      </c>
      <c r="I8" s="72" t="str">
        <f>(NOTAS!$B$4)</f>
        <v>LAP 5/3TT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ht="17.25" customHeight="1">
      <c r="A9" s="72"/>
      <c r="B9" s="137" t="s">
        <v>34</v>
      </c>
      <c r="C9" s="131"/>
      <c r="D9" s="74" t="e">
        <f>NOTAS!#REF!</f>
        <v>#REF!</v>
      </c>
      <c r="E9" s="73"/>
      <c r="F9" s="79"/>
      <c r="G9" s="79"/>
      <c r="H9" s="80" t="s">
        <v>60</v>
      </c>
      <c r="I9" s="74" t="str">
        <f>(NOTAS!$B$3)</f>
        <v>Douglas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17.25" customHeight="1">
      <c r="A10" s="72"/>
      <c r="B10" s="77" t="s">
        <v>36</v>
      </c>
      <c r="C10" s="81"/>
      <c r="D10" s="138">
        <f>NOTAS!$AT$3</f>
        <v>36</v>
      </c>
      <c r="E10" s="131"/>
      <c r="F10" s="79"/>
      <c r="G10" s="79"/>
      <c r="H10" s="80" t="s">
        <v>37</v>
      </c>
      <c r="I10" s="74">
        <f>VLOOKUP(D8,NOTAS!$B$7:$AT$26,45,0)</f>
        <v>10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17.25" customHeight="1">
      <c r="A11" s="72"/>
      <c r="B11" s="82"/>
      <c r="C11" s="82"/>
      <c r="D11" s="82"/>
      <c r="E11" s="82"/>
      <c r="F11" s="82"/>
      <c r="G11" s="82"/>
      <c r="H11" s="82"/>
      <c r="I11" s="8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17.25" customHeight="1">
      <c r="A12" s="72"/>
      <c r="B12" s="139" t="s">
        <v>38</v>
      </c>
      <c r="C12" s="140"/>
      <c r="D12" s="141"/>
      <c r="E12" s="83" t="s">
        <v>39</v>
      </c>
      <c r="F12" s="139" t="s">
        <v>40</v>
      </c>
      <c r="G12" s="140"/>
      <c r="H12" s="140"/>
      <c r="I12" s="141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ht="17.25" customHeight="1">
      <c r="A13" s="72"/>
      <c r="B13" s="147" t="s">
        <v>24</v>
      </c>
      <c r="C13" s="135"/>
      <c r="D13" s="135"/>
      <c r="E13" s="91" t="s">
        <v>61</v>
      </c>
      <c r="F13" s="145"/>
      <c r="G13" s="135"/>
      <c r="H13" s="135"/>
      <c r="I13" s="135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17.25" customHeight="1">
      <c r="A14" s="72"/>
      <c r="B14" s="131"/>
      <c r="C14" s="131"/>
      <c r="D14" s="131"/>
      <c r="E14" s="92">
        <f>VLOOKUP(D8,NOTAS!$B$7:$AT$26,4,0)</f>
        <v>1</v>
      </c>
      <c r="F14" s="136"/>
      <c r="G14" s="131"/>
      <c r="H14" s="131"/>
      <c r="I14" s="131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17.25" customHeight="1">
      <c r="A15" s="72"/>
      <c r="B15" s="131"/>
      <c r="C15" s="131"/>
      <c r="D15" s="131"/>
      <c r="E15" s="91" t="s">
        <v>62</v>
      </c>
      <c r="F15" s="136"/>
      <c r="G15" s="131"/>
      <c r="H15" s="131"/>
      <c r="I15" s="131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17.25" customHeight="1">
      <c r="A16" s="72"/>
      <c r="B16" s="131"/>
      <c r="C16" s="131"/>
      <c r="D16" s="131"/>
      <c r="E16" s="92" t="str">
        <f>VLOOKUP(D8,NOTAS!$B$7:$AT$26,22,0)</f>
        <v/>
      </c>
      <c r="F16" s="136"/>
      <c r="G16" s="131"/>
      <c r="H16" s="131"/>
      <c r="I16" s="131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17.25" customHeight="1">
      <c r="A17" s="72"/>
      <c r="B17" s="147" t="s">
        <v>20</v>
      </c>
      <c r="C17" s="135"/>
      <c r="D17" s="135"/>
      <c r="E17" s="91" t="s">
        <v>61</v>
      </c>
      <c r="F17" s="134"/>
      <c r="G17" s="135"/>
      <c r="H17" s="135"/>
      <c r="I17" s="135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17.25" customHeight="1">
      <c r="A18" s="72"/>
      <c r="B18" s="131"/>
      <c r="C18" s="131"/>
      <c r="D18" s="131"/>
      <c r="E18" s="92">
        <f>VLOOKUP(D8,NOTAS!$B$7:$AT$26,7,0)</f>
        <v>2</v>
      </c>
      <c r="F18" s="130"/>
      <c r="G18" s="131"/>
      <c r="H18" s="131"/>
      <c r="I18" s="131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17.25" customHeight="1">
      <c r="A19" s="72"/>
      <c r="B19" s="131"/>
      <c r="C19" s="131"/>
      <c r="D19" s="131"/>
      <c r="E19" s="91" t="s">
        <v>62</v>
      </c>
      <c r="F19" s="130"/>
      <c r="G19" s="131"/>
      <c r="H19" s="131"/>
      <c r="I19" s="131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7.25" customHeight="1">
      <c r="A20" s="72"/>
      <c r="B20" s="131"/>
      <c r="C20" s="131"/>
      <c r="D20" s="131"/>
      <c r="E20" s="92" t="str">
        <f>VLOOKUP(D8,NOTAS!$B$7:$AT$26,25,0)</f>
        <v/>
      </c>
      <c r="F20" s="130"/>
      <c r="G20" s="131"/>
      <c r="H20" s="131"/>
      <c r="I20" s="131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7.25" customHeight="1">
      <c r="A21" s="72"/>
      <c r="B21" s="147" t="s">
        <v>22</v>
      </c>
      <c r="C21" s="135"/>
      <c r="D21" s="135"/>
      <c r="E21" s="91" t="s">
        <v>61</v>
      </c>
      <c r="F21" s="134"/>
      <c r="G21" s="135"/>
      <c r="H21" s="135"/>
      <c r="I21" s="135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7.25" customHeight="1">
      <c r="A22" s="72"/>
      <c r="B22" s="131"/>
      <c r="C22" s="131"/>
      <c r="D22" s="131"/>
      <c r="E22" s="92">
        <f>VLOOKUP(D8,NOTAS!$B$7:$AT$26,10,0)</f>
        <v>3</v>
      </c>
      <c r="F22" s="130"/>
      <c r="G22" s="131"/>
      <c r="H22" s="131"/>
      <c r="I22" s="131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ht="17.25" customHeight="1">
      <c r="A23" s="72"/>
      <c r="B23" s="131"/>
      <c r="C23" s="131"/>
      <c r="D23" s="131"/>
      <c r="E23" s="91" t="s">
        <v>62</v>
      </c>
      <c r="F23" s="130"/>
      <c r="G23" s="131"/>
      <c r="H23" s="131"/>
      <c r="I23" s="131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17.25" customHeight="1">
      <c r="A24" s="72"/>
      <c r="B24" s="131"/>
      <c r="C24" s="131"/>
      <c r="D24" s="131"/>
      <c r="E24" s="92" t="str">
        <f>VLOOKUP(D8,NOTAS!$B$7:$AT$26,28,0)</f>
        <v/>
      </c>
      <c r="F24" s="130"/>
      <c r="G24" s="131"/>
      <c r="H24" s="131"/>
      <c r="I24" s="131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ht="17.25" customHeight="1">
      <c r="A25" s="72"/>
      <c r="B25" s="147" t="s">
        <v>23</v>
      </c>
      <c r="C25" s="135"/>
      <c r="D25" s="135"/>
      <c r="E25" s="91" t="s">
        <v>61</v>
      </c>
      <c r="F25" s="134"/>
      <c r="G25" s="135"/>
      <c r="H25" s="135"/>
      <c r="I25" s="135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7.25" customHeight="1">
      <c r="A26" s="72"/>
      <c r="B26" s="131"/>
      <c r="C26" s="131"/>
      <c r="D26" s="131"/>
      <c r="E26" s="92">
        <f>VLOOKUP(D8,NOTAS!$B$7:$AT$26,13,0)</f>
        <v>4</v>
      </c>
      <c r="F26" s="130"/>
      <c r="G26" s="131"/>
      <c r="H26" s="131"/>
      <c r="I26" s="131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ht="17.25" customHeight="1">
      <c r="A27" s="72"/>
      <c r="B27" s="131"/>
      <c r="C27" s="131"/>
      <c r="D27" s="131"/>
      <c r="E27" s="91" t="s">
        <v>62</v>
      </c>
      <c r="F27" s="130"/>
      <c r="G27" s="131"/>
      <c r="H27" s="131"/>
      <c r="I27" s="131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ht="17.25" customHeight="1">
      <c r="A28" s="72"/>
      <c r="B28" s="131"/>
      <c r="C28" s="131"/>
      <c r="D28" s="131"/>
      <c r="E28" s="92" t="str">
        <f>VLOOKUP(D8,NOTAS!$B$7:$AT$26,31,0)</f>
        <v/>
      </c>
      <c r="F28" s="130"/>
      <c r="G28" s="131"/>
      <c r="H28" s="131"/>
      <c r="I28" s="131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7.25" customHeight="1">
      <c r="A29" s="72"/>
      <c r="B29" s="147" t="s">
        <v>21</v>
      </c>
      <c r="C29" s="135"/>
      <c r="D29" s="135"/>
      <c r="E29" s="91" t="s">
        <v>61</v>
      </c>
      <c r="F29" s="134"/>
      <c r="G29" s="135"/>
      <c r="H29" s="135"/>
      <c r="I29" s="135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ht="17.25" customHeight="1">
      <c r="A30" s="72"/>
      <c r="B30" s="131"/>
      <c r="C30" s="131"/>
      <c r="D30" s="131"/>
      <c r="E30" s="92">
        <f>VLOOKUP(D8,NOTAS!$B$7:$AT$26,16,0)</f>
        <v>5</v>
      </c>
      <c r="F30" s="130"/>
      <c r="G30" s="131"/>
      <c r="H30" s="131"/>
      <c r="I30" s="131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7.25" customHeight="1">
      <c r="A31" s="72"/>
      <c r="B31" s="131"/>
      <c r="C31" s="131"/>
      <c r="D31" s="131"/>
      <c r="E31" s="91" t="s">
        <v>62</v>
      </c>
      <c r="F31" s="130"/>
      <c r="G31" s="131"/>
      <c r="H31" s="131"/>
      <c r="I31" s="131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ht="17.25" customHeight="1">
      <c r="A32" s="72"/>
      <c r="B32" s="133"/>
      <c r="C32" s="133"/>
      <c r="D32" s="133"/>
      <c r="E32" s="93" t="str">
        <f>VLOOKUP(D8,NOTAS!$B$7:$AT$26,34,0)</f>
        <v/>
      </c>
      <c r="F32" s="132"/>
      <c r="G32" s="133"/>
      <c r="H32" s="133"/>
      <c r="I32" s="133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7.25" customHeight="1">
      <c r="A33" s="84"/>
      <c r="B33" s="85"/>
      <c r="C33" s="85"/>
      <c r="D33" s="85"/>
      <c r="E33" s="86"/>
      <c r="F33" s="86"/>
      <c r="G33" s="86"/>
      <c r="H33" s="86"/>
      <c r="I33" s="86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7.25" customHeight="1">
      <c r="A34" s="84"/>
      <c r="B34" s="155" t="s">
        <v>63</v>
      </c>
      <c r="C34" s="151"/>
      <c r="D34" s="151"/>
      <c r="E34" s="154"/>
      <c r="F34" s="93">
        <f>VLOOKUP(D8,NOTAS!$B$7:$AT$26,44,0)</f>
        <v>35</v>
      </c>
      <c r="G34" s="86"/>
      <c r="H34" s="148" t="str">
        <f>IF(F34&gt;=95,"APROVADO COM DISTINÇÃO",IF(F34&gt;=90,"APROVADO COM MÉRITO",IF(F34&gt;=80,"MUITO BOM",IF(F34&gt;=70,"BOM",IF(F34&gt;=60,"REGULAR","REFAZER O NÍVEL")))))</f>
        <v>REFAZER O NÍVEL</v>
      </c>
      <c r="I34" s="149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ht="17.25" customHeight="1">
      <c r="A35" s="84"/>
      <c r="B35" s="85"/>
      <c r="C35" s="85"/>
      <c r="D35" s="85"/>
      <c r="E35" s="86"/>
      <c r="F35" s="86"/>
      <c r="G35" s="86"/>
      <c r="H35" s="86"/>
      <c r="I35" s="86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ht="17.25" customHeight="1">
      <c r="A36" s="88"/>
      <c r="B36" s="88"/>
      <c r="C36" s="88"/>
      <c r="D36" s="88"/>
      <c r="E36" s="88"/>
      <c r="F36" s="88"/>
      <c r="G36" s="88"/>
      <c r="H36" s="88"/>
      <c r="I36" s="88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spans="1:26" ht="17.25" customHeight="1">
      <c r="A37" s="89"/>
      <c r="B37" s="90"/>
      <c r="C37" s="90"/>
      <c r="D37" s="90"/>
      <c r="E37" s="90"/>
      <c r="F37" s="90"/>
      <c r="G37" s="90"/>
      <c r="H37" s="90"/>
      <c r="I37" s="90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spans="1:26" ht="17.25" customHeight="1">
      <c r="A38" s="72"/>
      <c r="B38" s="73"/>
      <c r="C38" s="73"/>
      <c r="D38" s="73"/>
      <c r="E38" s="74"/>
      <c r="F38" s="74"/>
      <c r="G38" s="74"/>
      <c r="H38" s="74"/>
      <c r="I38" s="74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spans="1:26" ht="17.25" customHeight="1">
      <c r="A39" s="72"/>
      <c r="B39" s="75"/>
      <c r="C39" s="73"/>
      <c r="D39" s="73"/>
      <c r="E39" s="74"/>
      <c r="F39" s="74"/>
      <c r="G39" s="74"/>
      <c r="H39" s="74"/>
      <c r="I39" s="74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spans="1:26" ht="17.25" customHeight="1">
      <c r="A40" s="72"/>
      <c r="B40" s="75"/>
      <c r="C40" s="73"/>
      <c r="D40" s="73"/>
      <c r="E40" s="74"/>
      <c r="F40" s="74"/>
      <c r="G40" s="74"/>
      <c r="H40" s="74"/>
      <c r="I40" s="74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1:26" ht="17.25" customHeight="1">
      <c r="A41" s="72"/>
      <c r="B41" s="75"/>
      <c r="C41" s="73"/>
      <c r="D41" s="73"/>
      <c r="E41" s="74"/>
      <c r="F41" s="74"/>
      <c r="G41" s="74"/>
      <c r="H41" s="74"/>
      <c r="I41" s="74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spans="1:26" ht="17.25" customHeight="1">
      <c r="A42" s="72"/>
      <c r="B42" s="75"/>
      <c r="C42" s="73"/>
      <c r="D42" s="73"/>
      <c r="E42" s="74"/>
      <c r="F42" s="74"/>
      <c r="G42" s="74"/>
      <c r="H42" s="74"/>
      <c r="I42" s="74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spans="1:26" ht="17.25" customHeight="1">
      <c r="A43" s="72"/>
      <c r="B43" s="75"/>
      <c r="C43" s="73"/>
      <c r="D43" s="73"/>
      <c r="E43" s="74"/>
      <c r="F43" s="74"/>
      <c r="G43" s="74"/>
      <c r="H43" s="74"/>
      <c r="I43" s="74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spans="1:26" ht="17.25" customHeight="1">
      <c r="A44" s="72"/>
      <c r="B44" s="76"/>
      <c r="C44" s="76"/>
      <c r="D44" s="76"/>
      <c r="E44" s="76"/>
      <c r="F44" s="76"/>
      <c r="G44" s="76"/>
      <c r="H44" s="76"/>
      <c r="I44" s="76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spans="1:26" ht="17.25" customHeight="1">
      <c r="A45" s="72"/>
      <c r="B45" s="77" t="s">
        <v>32</v>
      </c>
      <c r="C45" s="78"/>
      <c r="D45" s="72" t="str">
        <f>NOTAS!B8</f>
        <v>Ciclano</v>
      </c>
      <c r="E45" s="72"/>
      <c r="F45" s="79"/>
      <c r="G45" s="79"/>
      <c r="H45" s="77" t="s">
        <v>33</v>
      </c>
      <c r="I45" s="72" t="str">
        <f>(NOTAS!$B$4)</f>
        <v>LAP 5/3TT</v>
      </c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spans="1:26" ht="17.25" customHeight="1">
      <c r="A46" s="72"/>
      <c r="B46" s="137" t="s">
        <v>34</v>
      </c>
      <c r="C46" s="131"/>
      <c r="D46" s="74" t="e">
        <f>NOTAS!#REF!</f>
        <v>#REF!</v>
      </c>
      <c r="E46" s="73"/>
      <c r="F46" s="79"/>
      <c r="G46" s="79"/>
      <c r="H46" s="80" t="s">
        <v>64</v>
      </c>
      <c r="I46" s="74" t="str">
        <f>(NOTAS!$B$3)</f>
        <v>Douglas</v>
      </c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ht="17.25" customHeight="1">
      <c r="A47" s="72"/>
      <c r="B47" s="77" t="s">
        <v>36</v>
      </c>
      <c r="C47" s="81"/>
      <c r="D47" s="138">
        <f>NOTAS!$AT$3</f>
        <v>36</v>
      </c>
      <c r="E47" s="131"/>
      <c r="F47" s="79"/>
      <c r="G47" s="79"/>
      <c r="H47" s="80" t="s">
        <v>37</v>
      </c>
      <c r="I47" s="74">
        <f>VLOOKUP(D45,NOTAS!$B$7:$AT$26,45,0)</f>
        <v>20</v>
      </c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spans="1:26" ht="17.25" customHeight="1">
      <c r="A48" s="72"/>
      <c r="B48" s="82"/>
      <c r="C48" s="82"/>
      <c r="D48" s="82"/>
      <c r="E48" s="82"/>
      <c r="F48" s="82"/>
      <c r="G48" s="82"/>
      <c r="H48" s="82"/>
      <c r="I48" s="8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spans="1:26" ht="17.25" customHeight="1">
      <c r="A49" s="72"/>
      <c r="B49" s="153" t="s">
        <v>38</v>
      </c>
      <c r="C49" s="151"/>
      <c r="D49" s="154"/>
      <c r="E49" s="83" t="s">
        <v>39</v>
      </c>
      <c r="F49" s="150" t="s">
        <v>40</v>
      </c>
      <c r="G49" s="151"/>
      <c r="H49" s="151"/>
      <c r="I49" s="15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spans="1:26" ht="17.25" customHeight="1">
      <c r="A50" s="72"/>
      <c r="B50" s="147" t="s">
        <v>24</v>
      </c>
      <c r="C50" s="135"/>
      <c r="D50" s="135"/>
      <c r="E50" s="91" t="s">
        <v>61</v>
      </c>
      <c r="F50" s="145"/>
      <c r="G50" s="135"/>
      <c r="H50" s="135"/>
      <c r="I50" s="135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spans="1:26" ht="17.25" customHeight="1">
      <c r="A51" s="72"/>
      <c r="B51" s="131"/>
      <c r="C51" s="131"/>
      <c r="D51" s="131"/>
      <c r="E51" s="92">
        <f>VLOOKUP(D45,NOTAS!$B$7:$AT$26,4,0)</f>
        <v>1.1000000000000001</v>
      </c>
      <c r="F51" s="136"/>
      <c r="G51" s="131"/>
      <c r="H51" s="131"/>
      <c r="I51" s="131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spans="1:26" ht="17.25" customHeight="1">
      <c r="A52" s="72"/>
      <c r="B52" s="131"/>
      <c r="C52" s="131"/>
      <c r="D52" s="131"/>
      <c r="E52" s="91" t="s">
        <v>62</v>
      </c>
      <c r="F52" s="136"/>
      <c r="G52" s="131"/>
      <c r="H52" s="131"/>
      <c r="I52" s="131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spans="1:26" ht="17.25" customHeight="1">
      <c r="A53" s="72"/>
      <c r="B53" s="131"/>
      <c r="C53" s="131"/>
      <c r="D53" s="131"/>
      <c r="E53" s="92" t="str">
        <f>VLOOKUP(D45,NOTAS!$B$7:$AT$26,22,0)</f>
        <v/>
      </c>
      <c r="F53" s="136"/>
      <c r="G53" s="131"/>
      <c r="H53" s="131"/>
      <c r="I53" s="131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spans="1:26" ht="17.25" customHeight="1">
      <c r="A54" s="72"/>
      <c r="B54" s="147" t="s">
        <v>20</v>
      </c>
      <c r="C54" s="135"/>
      <c r="D54" s="135"/>
      <c r="E54" s="91" t="s">
        <v>61</v>
      </c>
      <c r="F54" s="134"/>
      <c r="G54" s="135"/>
      <c r="H54" s="135"/>
      <c r="I54" s="135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spans="1:26" ht="17.25" customHeight="1">
      <c r="A55" s="72"/>
      <c r="B55" s="131"/>
      <c r="C55" s="131"/>
      <c r="D55" s="131"/>
      <c r="E55" s="92">
        <f>VLOOKUP(D45,NOTAS!$B$7:$AT$26,7,0)</f>
        <v>2.1</v>
      </c>
      <c r="F55" s="130"/>
      <c r="G55" s="131"/>
      <c r="H55" s="131"/>
      <c r="I55" s="131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spans="1:26" ht="17.25" customHeight="1">
      <c r="A56" s="72"/>
      <c r="B56" s="131"/>
      <c r="C56" s="131"/>
      <c r="D56" s="131"/>
      <c r="E56" s="91" t="s">
        <v>62</v>
      </c>
      <c r="F56" s="130"/>
      <c r="G56" s="131"/>
      <c r="H56" s="131"/>
      <c r="I56" s="131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spans="1:26" ht="17.25" customHeight="1">
      <c r="A57" s="72"/>
      <c r="B57" s="131"/>
      <c r="C57" s="131"/>
      <c r="D57" s="131"/>
      <c r="E57" s="92" t="str">
        <f>VLOOKUP(D45,NOTAS!$B$7:$AT$26,25,0)</f>
        <v/>
      </c>
      <c r="F57" s="130"/>
      <c r="G57" s="131"/>
      <c r="H57" s="131"/>
      <c r="I57" s="131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spans="1:26" ht="17.25" customHeight="1">
      <c r="A58" s="72"/>
      <c r="B58" s="147" t="s">
        <v>22</v>
      </c>
      <c r="C58" s="135"/>
      <c r="D58" s="135"/>
      <c r="E58" s="91" t="s">
        <v>61</v>
      </c>
      <c r="F58" s="134"/>
      <c r="G58" s="135"/>
      <c r="H58" s="135"/>
      <c r="I58" s="135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spans="1:26" ht="17.25" customHeight="1">
      <c r="A59" s="72"/>
      <c r="B59" s="131"/>
      <c r="C59" s="131"/>
      <c r="D59" s="131"/>
      <c r="E59" s="92">
        <f>VLOOKUP(D45,NOTAS!$B$7:$AT$26,10,0)</f>
        <v>3.1</v>
      </c>
      <c r="F59" s="130"/>
      <c r="G59" s="131"/>
      <c r="H59" s="131"/>
      <c r="I59" s="131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spans="1:26" ht="17.25" customHeight="1">
      <c r="A60" s="72"/>
      <c r="B60" s="131"/>
      <c r="C60" s="131"/>
      <c r="D60" s="131"/>
      <c r="E60" s="91" t="s">
        <v>62</v>
      </c>
      <c r="F60" s="130"/>
      <c r="G60" s="131"/>
      <c r="H60" s="131"/>
      <c r="I60" s="131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spans="1:26" ht="17.25" customHeight="1">
      <c r="A61" s="72"/>
      <c r="B61" s="131"/>
      <c r="C61" s="131"/>
      <c r="D61" s="131"/>
      <c r="E61" s="92" t="str">
        <f>VLOOKUP(D45,NOTAS!$B$7:$AT$26,28,0)</f>
        <v/>
      </c>
      <c r="F61" s="130"/>
      <c r="G61" s="131"/>
      <c r="H61" s="131"/>
      <c r="I61" s="131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spans="1:26" ht="17.25" customHeight="1">
      <c r="A62" s="72"/>
      <c r="B62" s="147" t="s">
        <v>23</v>
      </c>
      <c r="C62" s="135"/>
      <c r="D62" s="135"/>
      <c r="E62" s="91" t="s">
        <v>61</v>
      </c>
      <c r="F62" s="134"/>
      <c r="G62" s="135"/>
      <c r="H62" s="135"/>
      <c r="I62" s="135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spans="1:26" ht="17.25" customHeight="1">
      <c r="A63" s="72"/>
      <c r="B63" s="131"/>
      <c r="C63" s="131"/>
      <c r="D63" s="131"/>
      <c r="E63" s="92">
        <f>VLOOKUP(D45,NOTAS!$B$7:$AT$26,13,0)</f>
        <v>4.0999999999999996</v>
      </c>
      <c r="F63" s="130"/>
      <c r="G63" s="131"/>
      <c r="H63" s="131"/>
      <c r="I63" s="131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spans="1:26" ht="17.25" customHeight="1">
      <c r="A64" s="72"/>
      <c r="B64" s="131"/>
      <c r="C64" s="131"/>
      <c r="D64" s="131"/>
      <c r="E64" s="91" t="s">
        <v>62</v>
      </c>
      <c r="F64" s="130"/>
      <c r="G64" s="131"/>
      <c r="H64" s="131"/>
      <c r="I64" s="131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spans="1:26" ht="17.25" customHeight="1">
      <c r="A65" s="72"/>
      <c r="B65" s="131"/>
      <c r="C65" s="131"/>
      <c r="D65" s="131"/>
      <c r="E65" s="92" t="str">
        <f>VLOOKUP(D45,NOTAS!$B$7:$AT$26,31,0)</f>
        <v/>
      </c>
      <c r="F65" s="130"/>
      <c r="G65" s="131"/>
      <c r="H65" s="131"/>
      <c r="I65" s="131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spans="1:26" ht="17.25" customHeight="1">
      <c r="A66" s="72"/>
      <c r="B66" s="147" t="s">
        <v>21</v>
      </c>
      <c r="C66" s="135"/>
      <c r="D66" s="135"/>
      <c r="E66" s="91" t="s">
        <v>61</v>
      </c>
      <c r="F66" s="134"/>
      <c r="G66" s="135"/>
      <c r="H66" s="135"/>
      <c r="I66" s="135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spans="1:26" ht="17.25" customHeight="1">
      <c r="A67" s="72"/>
      <c r="B67" s="131"/>
      <c r="C67" s="131"/>
      <c r="D67" s="131"/>
      <c r="E67" s="92">
        <f>VLOOKUP(D45,NOTAS!$B$7:$AT$26,16,0)</f>
        <v>5.0999999999999996</v>
      </c>
      <c r="F67" s="130"/>
      <c r="G67" s="131"/>
      <c r="H67" s="131"/>
      <c r="I67" s="131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spans="1:26" ht="17.25" customHeight="1">
      <c r="A68" s="72"/>
      <c r="B68" s="131"/>
      <c r="C68" s="131"/>
      <c r="D68" s="131"/>
      <c r="E68" s="91" t="s">
        <v>62</v>
      </c>
      <c r="F68" s="130"/>
      <c r="G68" s="131"/>
      <c r="H68" s="131"/>
      <c r="I68" s="131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spans="1:26" ht="17.25" customHeight="1">
      <c r="A69" s="72"/>
      <c r="B69" s="133"/>
      <c r="C69" s="133"/>
      <c r="D69" s="133"/>
      <c r="E69" s="93" t="str">
        <f>VLOOKUP(D45,NOTAS!$B$7:$AT$26,34,0)</f>
        <v/>
      </c>
      <c r="F69" s="132"/>
      <c r="G69" s="133"/>
      <c r="H69" s="133"/>
      <c r="I69" s="133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spans="1:26" ht="17.25" customHeight="1">
      <c r="A70" s="84"/>
      <c r="B70" s="85"/>
      <c r="C70" s="85"/>
      <c r="D70" s="85"/>
      <c r="E70" s="86"/>
      <c r="F70" s="86"/>
      <c r="G70" s="86"/>
      <c r="H70" s="86"/>
      <c r="I70" s="86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7.25" customHeight="1">
      <c r="A71" s="84"/>
      <c r="B71" s="155" t="s">
        <v>63</v>
      </c>
      <c r="C71" s="151"/>
      <c r="D71" s="151"/>
      <c r="E71" s="154"/>
      <c r="F71" s="93">
        <f>VLOOKUP(D45,NOTAS!$B$7:$AT$26,44,0)</f>
        <v>36</v>
      </c>
      <c r="G71" s="86"/>
      <c r="H71" s="148" t="str">
        <f>IF(F71&gt;=95,"APROVADO COM DISTINÇÃO",IF(F71&gt;=90,"APROVADO COM MÉRITO",IF(F71&gt;=80,"MUITO BOM",IF(F71&gt;=70,"BOM",IF(F71&gt;=60,"REGULAR","REFAZER O NÍVEL")))))</f>
        <v>REFAZER O NÍVEL</v>
      </c>
      <c r="I71" s="149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7.25" customHeight="1">
      <c r="A72" s="84"/>
      <c r="B72" s="85"/>
      <c r="C72" s="85"/>
      <c r="D72" s="85"/>
      <c r="E72" s="86"/>
      <c r="F72" s="86"/>
      <c r="G72" s="86"/>
      <c r="H72" s="86"/>
      <c r="I72" s="86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7.25" customHeight="1">
      <c r="A73" s="72"/>
      <c r="B73" s="87"/>
      <c r="C73" s="87"/>
      <c r="D73" s="87"/>
      <c r="E73" s="87"/>
      <c r="F73" s="87"/>
      <c r="G73" s="87"/>
      <c r="H73" s="87"/>
      <c r="I73" s="87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spans="1:26" ht="17.25" customHeight="1">
      <c r="A74" s="72"/>
      <c r="B74" s="88"/>
      <c r="C74" s="88"/>
      <c r="D74" s="88"/>
      <c r="E74" s="88"/>
      <c r="F74" s="88"/>
      <c r="G74" s="88"/>
      <c r="H74" s="88"/>
      <c r="I74" s="88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7.25" customHeight="1">
      <c r="A75" s="72"/>
      <c r="B75" s="90"/>
      <c r="C75" s="90"/>
      <c r="D75" s="90"/>
      <c r="E75" s="90"/>
      <c r="F75" s="90"/>
      <c r="G75" s="90"/>
      <c r="H75" s="90"/>
      <c r="I75" s="90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spans="1:26" ht="17.25" customHeight="1">
      <c r="A76" s="72"/>
      <c r="B76" s="73"/>
      <c r="C76" s="73"/>
      <c r="D76" s="73"/>
      <c r="E76" s="74"/>
      <c r="F76" s="74"/>
      <c r="G76" s="74"/>
      <c r="H76" s="74"/>
      <c r="I76" s="74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spans="1:26" ht="17.25" customHeight="1">
      <c r="A77" s="72"/>
      <c r="B77" s="75"/>
      <c r="C77" s="73"/>
      <c r="D77" s="73"/>
      <c r="E77" s="74"/>
      <c r="F77" s="74"/>
      <c r="G77" s="74"/>
      <c r="H77" s="74"/>
      <c r="I77" s="74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spans="1:26" ht="17.25" customHeight="1">
      <c r="A78" s="72"/>
      <c r="B78" s="75"/>
      <c r="C78" s="73"/>
      <c r="D78" s="73"/>
      <c r="E78" s="74"/>
      <c r="F78" s="74"/>
      <c r="G78" s="74"/>
      <c r="H78" s="74"/>
      <c r="I78" s="74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spans="1:26" ht="17.25" customHeight="1">
      <c r="A79" s="72"/>
      <c r="B79" s="75"/>
      <c r="C79" s="73"/>
      <c r="D79" s="73"/>
      <c r="E79" s="74"/>
      <c r="F79" s="74"/>
      <c r="G79" s="74"/>
      <c r="H79" s="74"/>
      <c r="I79" s="74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spans="1:26" ht="17.25" customHeight="1">
      <c r="A80" s="72"/>
      <c r="B80" s="75"/>
      <c r="C80" s="73"/>
      <c r="D80" s="73"/>
      <c r="E80" s="74"/>
      <c r="F80" s="74"/>
      <c r="G80" s="74"/>
      <c r="H80" s="74"/>
      <c r="I80" s="74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spans="1:26" ht="17.25" customHeight="1">
      <c r="A81" s="72"/>
      <c r="B81" s="75"/>
      <c r="C81" s="73"/>
      <c r="D81" s="73"/>
      <c r="E81" s="74"/>
      <c r="F81" s="74"/>
      <c r="G81" s="74"/>
      <c r="H81" s="74"/>
      <c r="I81" s="74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spans="1:26" ht="17.25" customHeight="1">
      <c r="A82" s="72"/>
      <c r="B82" s="76"/>
      <c r="C82" s="76"/>
      <c r="D82" s="76"/>
      <c r="E82" s="76"/>
      <c r="F82" s="76"/>
      <c r="G82" s="76"/>
      <c r="H82" s="76"/>
      <c r="I82" s="76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spans="1:26" ht="17.25" customHeight="1">
      <c r="A83" s="72"/>
      <c r="B83" s="77" t="s">
        <v>32</v>
      </c>
      <c r="C83" s="78"/>
      <c r="D83" s="72" t="str">
        <f>NOTAS!B9</f>
        <v>Beltrano</v>
      </c>
      <c r="E83" s="72"/>
      <c r="F83" s="79"/>
      <c r="G83" s="79"/>
      <c r="H83" s="77" t="s">
        <v>33</v>
      </c>
      <c r="I83" s="72" t="str">
        <f>(NOTAS!$B$4)</f>
        <v>LAP 5/3TT</v>
      </c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spans="1:26" ht="17.25" customHeight="1">
      <c r="A84" s="72"/>
      <c r="B84" s="137" t="s">
        <v>34</v>
      </c>
      <c r="C84" s="131"/>
      <c r="D84" s="74" t="e">
        <f>NOTAS!#REF!</f>
        <v>#REF!</v>
      </c>
      <c r="E84" s="73"/>
      <c r="F84" s="79"/>
      <c r="G84" s="79"/>
      <c r="H84" s="80" t="s">
        <v>65</v>
      </c>
      <c r="I84" s="74" t="str">
        <f>(NOTAS!$B$3)</f>
        <v>Douglas</v>
      </c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spans="1:26" ht="17.25" customHeight="1">
      <c r="A85" s="72"/>
      <c r="B85" s="77" t="s">
        <v>36</v>
      </c>
      <c r="C85" s="81"/>
      <c r="D85" s="138">
        <f>NOTAS!$AT$3</f>
        <v>36</v>
      </c>
      <c r="E85" s="131"/>
      <c r="F85" s="79"/>
      <c r="G85" s="79"/>
      <c r="H85" s="80" t="s">
        <v>37</v>
      </c>
      <c r="I85" s="74">
        <f>VLOOKUP(D83,NOTAS!$B$7:$AT$26,45,0)</f>
        <v>30</v>
      </c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spans="1:26" ht="17.25" customHeight="1">
      <c r="A86" s="72"/>
      <c r="B86" s="82"/>
      <c r="C86" s="82"/>
      <c r="D86" s="82"/>
      <c r="E86" s="82"/>
      <c r="F86" s="82"/>
      <c r="G86" s="82"/>
      <c r="H86" s="82"/>
      <c r="I86" s="8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spans="1:26" ht="17.25" customHeight="1">
      <c r="A87" s="72"/>
      <c r="B87" s="153" t="s">
        <v>38</v>
      </c>
      <c r="C87" s="151"/>
      <c r="D87" s="154"/>
      <c r="E87" s="83" t="s">
        <v>39</v>
      </c>
      <c r="F87" s="150" t="s">
        <v>40</v>
      </c>
      <c r="G87" s="151"/>
      <c r="H87" s="151"/>
      <c r="I87" s="15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spans="1:26" ht="17.25" customHeight="1">
      <c r="A88" s="72"/>
      <c r="B88" s="147" t="s">
        <v>24</v>
      </c>
      <c r="C88" s="135"/>
      <c r="D88" s="135"/>
      <c r="E88" s="91" t="s">
        <v>61</v>
      </c>
      <c r="F88" s="145"/>
      <c r="G88" s="135"/>
      <c r="H88" s="135"/>
      <c r="I88" s="135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spans="1:26" ht="17.25" customHeight="1">
      <c r="A89" s="72"/>
      <c r="B89" s="131"/>
      <c r="C89" s="131"/>
      <c r="D89" s="131"/>
      <c r="E89" s="92">
        <f>VLOOKUP(D83,NOTAS!$B$7:$AT$26,4,0)</f>
        <v>1.2</v>
      </c>
      <c r="F89" s="136"/>
      <c r="G89" s="131"/>
      <c r="H89" s="131"/>
      <c r="I89" s="131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spans="1:26" ht="17.25" customHeight="1">
      <c r="A90" s="72"/>
      <c r="B90" s="131"/>
      <c r="C90" s="131"/>
      <c r="D90" s="131"/>
      <c r="E90" s="91" t="s">
        <v>62</v>
      </c>
      <c r="F90" s="136"/>
      <c r="G90" s="131"/>
      <c r="H90" s="131"/>
      <c r="I90" s="131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spans="1:26" ht="17.25" customHeight="1">
      <c r="A91" s="72"/>
      <c r="B91" s="131"/>
      <c r="C91" s="131"/>
      <c r="D91" s="131"/>
      <c r="E91" s="92" t="str">
        <f>VLOOKUP(D83,NOTAS!$B$7:$AT$26,22,0)</f>
        <v/>
      </c>
      <c r="F91" s="136"/>
      <c r="G91" s="131"/>
      <c r="H91" s="131"/>
      <c r="I91" s="131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7.25" customHeight="1">
      <c r="A92" s="72"/>
      <c r="B92" s="147" t="s">
        <v>20</v>
      </c>
      <c r="C92" s="135"/>
      <c r="D92" s="135"/>
      <c r="E92" s="91" t="s">
        <v>61</v>
      </c>
      <c r="F92" s="134"/>
      <c r="G92" s="135"/>
      <c r="H92" s="135"/>
      <c r="I92" s="135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26" ht="17.25" customHeight="1">
      <c r="A93" s="72"/>
      <c r="B93" s="131"/>
      <c r="C93" s="131"/>
      <c r="D93" s="131"/>
      <c r="E93" s="92">
        <f>VLOOKUP(D83,NOTAS!$B$7:$AT$26,7,0)</f>
        <v>2.2000000000000002</v>
      </c>
      <c r="F93" s="130"/>
      <c r="G93" s="131"/>
      <c r="H93" s="131"/>
      <c r="I93" s="131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spans="1:26" ht="17.25" customHeight="1">
      <c r="A94" s="72"/>
      <c r="B94" s="131"/>
      <c r="C94" s="131"/>
      <c r="D94" s="131"/>
      <c r="E94" s="91" t="s">
        <v>62</v>
      </c>
      <c r="F94" s="130"/>
      <c r="G94" s="131"/>
      <c r="H94" s="131"/>
      <c r="I94" s="131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spans="1:26" ht="17.25" customHeight="1">
      <c r="A95" s="72"/>
      <c r="B95" s="131"/>
      <c r="C95" s="131"/>
      <c r="D95" s="131"/>
      <c r="E95" s="92" t="str">
        <f>VLOOKUP(D83,NOTAS!$B$7:$AT$26,25,0)</f>
        <v/>
      </c>
      <c r="F95" s="130"/>
      <c r="G95" s="131"/>
      <c r="H95" s="131"/>
      <c r="I95" s="131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spans="1:26" ht="17.25" customHeight="1">
      <c r="A96" s="72"/>
      <c r="B96" s="147" t="s">
        <v>22</v>
      </c>
      <c r="C96" s="135"/>
      <c r="D96" s="135"/>
      <c r="E96" s="91" t="s">
        <v>61</v>
      </c>
      <c r="F96" s="134"/>
      <c r="G96" s="135"/>
      <c r="H96" s="135"/>
      <c r="I96" s="135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spans="1:26" ht="17.25" customHeight="1">
      <c r="A97" s="72"/>
      <c r="B97" s="131"/>
      <c r="C97" s="131"/>
      <c r="D97" s="131"/>
      <c r="E97" s="92">
        <f>VLOOKUP(D83,NOTAS!$B$7:$AT$26,10,0)</f>
        <v>3.2</v>
      </c>
      <c r="F97" s="130"/>
      <c r="G97" s="131"/>
      <c r="H97" s="131"/>
      <c r="I97" s="131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spans="1:26" ht="17.25" customHeight="1">
      <c r="A98" s="72"/>
      <c r="B98" s="131"/>
      <c r="C98" s="131"/>
      <c r="D98" s="131"/>
      <c r="E98" s="91" t="s">
        <v>62</v>
      </c>
      <c r="F98" s="130"/>
      <c r="G98" s="131"/>
      <c r="H98" s="131"/>
      <c r="I98" s="131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spans="1:26" ht="17.25" customHeight="1">
      <c r="A99" s="72"/>
      <c r="B99" s="131"/>
      <c r="C99" s="131"/>
      <c r="D99" s="131"/>
      <c r="E99" s="92" t="str">
        <f>VLOOKUP(D83,NOTAS!$B$7:$AT$26,28,0)</f>
        <v/>
      </c>
      <c r="F99" s="130"/>
      <c r="G99" s="131"/>
      <c r="H99" s="131"/>
      <c r="I99" s="131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spans="1:26" ht="17.25" customHeight="1">
      <c r="A100" s="72"/>
      <c r="B100" s="147" t="s">
        <v>23</v>
      </c>
      <c r="C100" s="135"/>
      <c r="D100" s="135"/>
      <c r="E100" s="91" t="s">
        <v>61</v>
      </c>
      <c r="F100" s="134"/>
      <c r="G100" s="135"/>
      <c r="H100" s="135"/>
      <c r="I100" s="135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spans="1:26" ht="17.25" customHeight="1">
      <c r="A101" s="72"/>
      <c r="B101" s="131"/>
      <c r="C101" s="131"/>
      <c r="D101" s="131"/>
      <c r="E101" s="92">
        <f>VLOOKUP(D83,NOTAS!$B$7:$AT$26,13,0)</f>
        <v>4.2</v>
      </c>
      <c r="F101" s="130"/>
      <c r="G101" s="131"/>
      <c r="H101" s="131"/>
      <c r="I101" s="131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spans="1:26" ht="17.25" customHeight="1">
      <c r="A102" s="72"/>
      <c r="B102" s="131"/>
      <c r="C102" s="131"/>
      <c r="D102" s="131"/>
      <c r="E102" s="91" t="s">
        <v>62</v>
      </c>
      <c r="F102" s="130"/>
      <c r="G102" s="131"/>
      <c r="H102" s="131"/>
      <c r="I102" s="131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spans="1:26" ht="17.25" customHeight="1">
      <c r="A103" s="72"/>
      <c r="B103" s="131"/>
      <c r="C103" s="131"/>
      <c r="D103" s="131"/>
      <c r="E103" s="92" t="str">
        <f>VLOOKUP(D83,NOTAS!$B$7:$AT$26,31,0)</f>
        <v/>
      </c>
      <c r="F103" s="130"/>
      <c r="G103" s="131"/>
      <c r="H103" s="131"/>
      <c r="I103" s="131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spans="1:26" ht="17.25" customHeight="1">
      <c r="A104" s="72"/>
      <c r="B104" s="147" t="s">
        <v>21</v>
      </c>
      <c r="C104" s="135"/>
      <c r="D104" s="135"/>
      <c r="E104" s="91" t="s">
        <v>61</v>
      </c>
      <c r="F104" s="134"/>
      <c r="G104" s="135"/>
      <c r="H104" s="135"/>
      <c r="I104" s="135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7.25" customHeight="1">
      <c r="A105" s="72"/>
      <c r="B105" s="131"/>
      <c r="C105" s="131"/>
      <c r="D105" s="131"/>
      <c r="E105" s="92">
        <f>VLOOKUP(D83,NOTAS!$B$7:$AT$26,16,0)</f>
        <v>5.2</v>
      </c>
      <c r="F105" s="130"/>
      <c r="G105" s="131"/>
      <c r="H105" s="131"/>
      <c r="I105" s="131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spans="1:26" ht="17.25" customHeight="1">
      <c r="A106" s="72"/>
      <c r="B106" s="131"/>
      <c r="C106" s="131"/>
      <c r="D106" s="131"/>
      <c r="E106" s="91" t="s">
        <v>62</v>
      </c>
      <c r="F106" s="130"/>
      <c r="G106" s="131"/>
      <c r="H106" s="131"/>
      <c r="I106" s="131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spans="1:26" ht="17.25" customHeight="1">
      <c r="A107" s="72"/>
      <c r="B107" s="133"/>
      <c r="C107" s="133"/>
      <c r="D107" s="133"/>
      <c r="E107" s="93" t="str">
        <f>VLOOKUP(D83,NOTAS!$B$7:$AT$26,34,0)</f>
        <v/>
      </c>
      <c r="F107" s="132"/>
      <c r="G107" s="133"/>
      <c r="H107" s="133"/>
      <c r="I107" s="133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spans="1:26" ht="17.25" customHeight="1">
      <c r="A108" s="84"/>
      <c r="B108" s="85"/>
      <c r="C108" s="85"/>
      <c r="D108" s="85"/>
      <c r="E108" s="86"/>
      <c r="F108" s="86"/>
      <c r="G108" s="86"/>
      <c r="H108" s="86"/>
      <c r="I108" s="86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7.25" customHeight="1">
      <c r="A109" s="84"/>
      <c r="B109" s="155" t="s">
        <v>63</v>
      </c>
      <c r="C109" s="151"/>
      <c r="D109" s="151"/>
      <c r="E109" s="154"/>
      <c r="F109" s="93">
        <f>VLOOKUP(D83,NOTAS!$B$7:$AT$26,44,0)</f>
        <v>37</v>
      </c>
      <c r="G109" s="86"/>
      <c r="H109" s="148" t="str">
        <f>IF(F109&gt;=95,"APROVADO COM DISTINÇÃO",IF(F109&gt;=90,"APROVADO COM MÉRITO",IF(F109&gt;=80,"MUITO BOM",IF(F109&gt;=70,"BOM",IF(F109&gt;=60,"REGULAR","REFAZER O NÍVEL")))))</f>
        <v>REFAZER O NÍVEL</v>
      </c>
      <c r="I109" s="149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7.25" customHeight="1">
      <c r="A110" s="84"/>
      <c r="B110" s="85"/>
      <c r="C110" s="85"/>
      <c r="D110" s="85"/>
      <c r="E110" s="86"/>
      <c r="F110" s="86"/>
      <c r="G110" s="86"/>
      <c r="H110" s="86"/>
      <c r="I110" s="86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7.25" customHeight="1">
      <c r="A111" s="72"/>
      <c r="B111" s="88"/>
      <c r="C111" s="88"/>
      <c r="D111" s="88"/>
      <c r="E111" s="88"/>
      <c r="F111" s="88"/>
      <c r="G111" s="88"/>
      <c r="H111" s="88"/>
      <c r="I111" s="88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spans="1:26" ht="17.25" customHeight="1">
      <c r="A112" s="72"/>
      <c r="B112" s="90"/>
      <c r="C112" s="90"/>
      <c r="D112" s="90"/>
      <c r="E112" s="90"/>
      <c r="F112" s="90"/>
      <c r="G112" s="90"/>
      <c r="H112" s="90"/>
      <c r="I112" s="90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spans="1:26" ht="17.25" customHeight="1">
      <c r="A113" s="72"/>
      <c r="B113" s="73"/>
      <c r="C113" s="73"/>
      <c r="D113" s="73"/>
      <c r="E113" s="74"/>
      <c r="F113" s="74"/>
      <c r="G113" s="74"/>
      <c r="H113" s="74"/>
      <c r="I113" s="74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spans="1:26" ht="17.25" customHeight="1">
      <c r="A114" s="72"/>
      <c r="B114" s="75"/>
      <c r="C114" s="73"/>
      <c r="D114" s="73"/>
      <c r="E114" s="74"/>
      <c r="F114" s="74"/>
      <c r="G114" s="74"/>
      <c r="H114" s="74"/>
      <c r="I114" s="74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spans="1:26" ht="17.25" customHeight="1">
      <c r="A115" s="72"/>
      <c r="B115" s="75"/>
      <c r="C115" s="73"/>
      <c r="D115" s="73"/>
      <c r="E115" s="74"/>
      <c r="F115" s="74"/>
      <c r="G115" s="74"/>
      <c r="H115" s="74"/>
      <c r="I115" s="74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spans="1:26" ht="17.25" customHeight="1">
      <c r="A116" s="72"/>
      <c r="B116" s="75"/>
      <c r="C116" s="73"/>
      <c r="D116" s="73"/>
      <c r="E116" s="74"/>
      <c r="F116" s="74"/>
      <c r="G116" s="74"/>
      <c r="H116" s="74"/>
      <c r="I116" s="74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spans="1:26" ht="17.25" customHeight="1">
      <c r="A117" s="72"/>
      <c r="B117" s="75"/>
      <c r="C117" s="73"/>
      <c r="D117" s="73"/>
      <c r="E117" s="74"/>
      <c r="F117" s="74"/>
      <c r="G117" s="74"/>
      <c r="H117" s="74"/>
      <c r="I117" s="74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7.25" customHeight="1">
      <c r="A118" s="72"/>
      <c r="B118" s="75"/>
      <c r="C118" s="73"/>
      <c r="D118" s="73"/>
      <c r="E118" s="74"/>
      <c r="F118" s="74"/>
      <c r="G118" s="74"/>
      <c r="H118" s="74"/>
      <c r="I118" s="74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spans="1:26" ht="17.25" customHeight="1">
      <c r="A119" s="72"/>
      <c r="B119" s="76"/>
      <c r="C119" s="76"/>
      <c r="D119" s="76"/>
      <c r="E119" s="76"/>
      <c r="F119" s="76"/>
      <c r="G119" s="76"/>
      <c r="H119" s="76"/>
      <c r="I119" s="76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spans="1:26" ht="17.25" customHeight="1">
      <c r="A120" s="72"/>
      <c r="B120" s="77" t="s">
        <v>32</v>
      </c>
      <c r="C120" s="78"/>
      <c r="D120" s="72">
        <f>NOTAS!B10</f>
        <v>0</v>
      </c>
      <c r="E120" s="72"/>
      <c r="F120" s="79"/>
      <c r="G120" s="79"/>
      <c r="H120" s="77" t="s">
        <v>33</v>
      </c>
      <c r="I120" s="72" t="str">
        <f>(NOTAS!$B$4)</f>
        <v>LAP 5/3TT</v>
      </c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spans="1:26" ht="17.25" customHeight="1">
      <c r="A121" s="72"/>
      <c r="B121" s="137" t="s">
        <v>34</v>
      </c>
      <c r="C121" s="131"/>
      <c r="D121" s="74" t="e">
        <f>NOTAS!#REF!</f>
        <v>#REF!</v>
      </c>
      <c r="E121" s="73"/>
      <c r="F121" s="79"/>
      <c r="G121" s="79"/>
      <c r="H121" s="80" t="s">
        <v>66</v>
      </c>
      <c r="I121" s="74" t="str">
        <f>(NOTAS!$B$3)</f>
        <v>Douglas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spans="1:26" ht="17.25" customHeight="1">
      <c r="A122" s="72"/>
      <c r="B122" s="77" t="s">
        <v>36</v>
      </c>
      <c r="C122" s="81"/>
      <c r="D122" s="138">
        <f>NOTAS!$AT$3</f>
        <v>36</v>
      </c>
      <c r="E122" s="131"/>
      <c r="F122" s="79"/>
      <c r="G122" s="79"/>
      <c r="H122" s="80" t="s">
        <v>37</v>
      </c>
      <c r="I122" s="74" t="e">
        <f>VLOOKUP(D120,NOTAS!$B$7:$AT$26,45,0)</f>
        <v>#N/A</v>
      </c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spans="1:26" ht="17.25" customHeight="1">
      <c r="A123" s="72"/>
      <c r="B123" s="82"/>
      <c r="C123" s="82"/>
      <c r="D123" s="82"/>
      <c r="E123" s="82"/>
      <c r="F123" s="82"/>
      <c r="G123" s="82"/>
      <c r="H123" s="82"/>
      <c r="I123" s="8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spans="1:26" ht="17.25" customHeight="1">
      <c r="A124" s="72"/>
      <c r="B124" s="153" t="s">
        <v>38</v>
      </c>
      <c r="C124" s="151"/>
      <c r="D124" s="154"/>
      <c r="E124" s="83" t="s">
        <v>39</v>
      </c>
      <c r="F124" s="150" t="s">
        <v>40</v>
      </c>
      <c r="G124" s="151"/>
      <c r="H124" s="151"/>
      <c r="I124" s="15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spans="1:26" ht="17.25" customHeight="1">
      <c r="A125" s="72"/>
      <c r="B125" s="147" t="s">
        <v>24</v>
      </c>
      <c r="C125" s="135"/>
      <c r="D125" s="135"/>
      <c r="E125" s="91" t="s">
        <v>61</v>
      </c>
      <c r="F125" s="145"/>
      <c r="G125" s="135"/>
      <c r="H125" s="135"/>
      <c r="I125" s="135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spans="1:26" ht="17.25" customHeight="1">
      <c r="A126" s="72"/>
      <c r="B126" s="131"/>
      <c r="C126" s="131"/>
      <c r="D126" s="131"/>
      <c r="E126" s="92" t="e">
        <f>VLOOKUP(D120,NOTAS!$B$7:$AT$26,4,0)</f>
        <v>#N/A</v>
      </c>
      <c r="F126" s="136"/>
      <c r="G126" s="131"/>
      <c r="H126" s="131"/>
      <c r="I126" s="131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spans="1:26" ht="17.25" customHeight="1">
      <c r="A127" s="72"/>
      <c r="B127" s="131"/>
      <c r="C127" s="131"/>
      <c r="D127" s="131"/>
      <c r="E127" s="91" t="s">
        <v>62</v>
      </c>
      <c r="F127" s="136"/>
      <c r="G127" s="131"/>
      <c r="H127" s="131"/>
      <c r="I127" s="131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spans="1:26" ht="17.25" customHeight="1">
      <c r="A128" s="72"/>
      <c r="B128" s="131"/>
      <c r="C128" s="131"/>
      <c r="D128" s="131"/>
      <c r="E128" s="92" t="e">
        <f>VLOOKUP(D120,NOTAS!$B$7:$AT$26,22,0)</f>
        <v>#N/A</v>
      </c>
      <c r="F128" s="136"/>
      <c r="G128" s="131"/>
      <c r="H128" s="131"/>
      <c r="I128" s="131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spans="1:26" ht="17.25" customHeight="1">
      <c r="A129" s="72"/>
      <c r="B129" s="147" t="s">
        <v>20</v>
      </c>
      <c r="C129" s="135"/>
      <c r="D129" s="135"/>
      <c r="E129" s="91" t="s">
        <v>61</v>
      </c>
      <c r="F129" s="134"/>
      <c r="G129" s="135"/>
      <c r="H129" s="135"/>
      <c r="I129" s="135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spans="1:26" ht="17.25" customHeight="1">
      <c r="A130" s="72"/>
      <c r="B130" s="131"/>
      <c r="C130" s="131"/>
      <c r="D130" s="131"/>
      <c r="E130" s="92" t="e">
        <f>VLOOKUP(D120,NOTAS!$B$7:$AT$26,7,0)</f>
        <v>#N/A</v>
      </c>
      <c r="F130" s="130"/>
      <c r="G130" s="131"/>
      <c r="H130" s="131"/>
      <c r="I130" s="131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7.25" customHeight="1">
      <c r="A131" s="72"/>
      <c r="B131" s="131"/>
      <c r="C131" s="131"/>
      <c r="D131" s="131"/>
      <c r="E131" s="91" t="s">
        <v>62</v>
      </c>
      <c r="F131" s="130"/>
      <c r="G131" s="131"/>
      <c r="H131" s="131"/>
      <c r="I131" s="131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spans="1:26" ht="17.25" customHeight="1">
      <c r="A132" s="72"/>
      <c r="B132" s="131"/>
      <c r="C132" s="131"/>
      <c r="D132" s="131"/>
      <c r="E132" s="92" t="e">
        <f>VLOOKUP(D120,NOTAS!$B$7:$AT$26,25,0)</f>
        <v>#N/A</v>
      </c>
      <c r="F132" s="130"/>
      <c r="G132" s="131"/>
      <c r="H132" s="131"/>
      <c r="I132" s="131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spans="1:26" ht="17.25" customHeight="1">
      <c r="A133" s="72"/>
      <c r="B133" s="147" t="s">
        <v>22</v>
      </c>
      <c r="C133" s="135"/>
      <c r="D133" s="135"/>
      <c r="E133" s="91" t="s">
        <v>61</v>
      </c>
      <c r="F133" s="134"/>
      <c r="G133" s="135"/>
      <c r="H133" s="135"/>
      <c r="I133" s="135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spans="1:26" ht="17.25" customHeight="1">
      <c r="A134" s="72"/>
      <c r="B134" s="131"/>
      <c r="C134" s="131"/>
      <c r="D134" s="131"/>
      <c r="E134" s="92" t="e">
        <f>VLOOKUP(D120,NOTAS!$B$7:$AT$26,10,0)</f>
        <v>#N/A</v>
      </c>
      <c r="F134" s="130"/>
      <c r="G134" s="131"/>
      <c r="H134" s="131"/>
      <c r="I134" s="131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spans="1:26" ht="17.25" customHeight="1">
      <c r="A135" s="72"/>
      <c r="B135" s="131"/>
      <c r="C135" s="131"/>
      <c r="D135" s="131"/>
      <c r="E135" s="91" t="s">
        <v>62</v>
      </c>
      <c r="F135" s="130"/>
      <c r="G135" s="131"/>
      <c r="H135" s="131"/>
      <c r="I135" s="131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spans="1:26" ht="17.25" customHeight="1">
      <c r="A136" s="72"/>
      <c r="B136" s="131"/>
      <c r="C136" s="131"/>
      <c r="D136" s="131"/>
      <c r="E136" s="92" t="e">
        <f>VLOOKUP(D120,NOTAS!$B$7:$AT$26,28,0)</f>
        <v>#N/A</v>
      </c>
      <c r="F136" s="130"/>
      <c r="G136" s="131"/>
      <c r="H136" s="131"/>
      <c r="I136" s="131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spans="1:26" ht="17.25" customHeight="1">
      <c r="A137" s="72"/>
      <c r="B137" s="147" t="s">
        <v>23</v>
      </c>
      <c r="C137" s="135"/>
      <c r="D137" s="135"/>
      <c r="E137" s="91" t="s">
        <v>61</v>
      </c>
      <c r="F137" s="134"/>
      <c r="G137" s="135"/>
      <c r="H137" s="135"/>
      <c r="I137" s="135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spans="1:26" ht="17.25" customHeight="1">
      <c r="A138" s="72"/>
      <c r="B138" s="131"/>
      <c r="C138" s="131"/>
      <c r="D138" s="131"/>
      <c r="E138" s="92" t="e">
        <f>VLOOKUP(D120,NOTAS!$B$7:$AT$26,13,0)</f>
        <v>#N/A</v>
      </c>
      <c r="F138" s="130"/>
      <c r="G138" s="131"/>
      <c r="H138" s="131"/>
      <c r="I138" s="131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spans="1:26" ht="17.25" customHeight="1">
      <c r="A139" s="72"/>
      <c r="B139" s="131"/>
      <c r="C139" s="131"/>
      <c r="D139" s="131"/>
      <c r="E139" s="91" t="s">
        <v>62</v>
      </c>
      <c r="F139" s="130"/>
      <c r="G139" s="131"/>
      <c r="H139" s="131"/>
      <c r="I139" s="131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spans="1:26" ht="17.25" customHeight="1">
      <c r="A140" s="72"/>
      <c r="B140" s="131"/>
      <c r="C140" s="131"/>
      <c r="D140" s="131"/>
      <c r="E140" s="92" t="e">
        <f>VLOOKUP(D120,NOTAS!$B$7:$AT$26,31,0)</f>
        <v>#N/A</v>
      </c>
      <c r="F140" s="130"/>
      <c r="G140" s="131"/>
      <c r="H140" s="131"/>
      <c r="I140" s="131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spans="1:26" ht="17.25" customHeight="1">
      <c r="A141" s="72"/>
      <c r="B141" s="147" t="s">
        <v>21</v>
      </c>
      <c r="C141" s="135"/>
      <c r="D141" s="135"/>
      <c r="E141" s="91" t="s">
        <v>61</v>
      </c>
      <c r="F141" s="134"/>
      <c r="G141" s="135"/>
      <c r="H141" s="135"/>
      <c r="I141" s="135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spans="1:26" ht="17.25" customHeight="1">
      <c r="A142" s="72"/>
      <c r="B142" s="131"/>
      <c r="C142" s="131"/>
      <c r="D142" s="131"/>
      <c r="E142" s="92" t="e">
        <f>VLOOKUP(D120,NOTAS!$B$7:$AT$26,16,0)</f>
        <v>#N/A</v>
      </c>
      <c r="F142" s="130"/>
      <c r="G142" s="131"/>
      <c r="H142" s="131"/>
      <c r="I142" s="131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spans="1:26" ht="17.25" customHeight="1">
      <c r="A143" s="72"/>
      <c r="B143" s="131"/>
      <c r="C143" s="131"/>
      <c r="D143" s="131"/>
      <c r="E143" s="91" t="s">
        <v>62</v>
      </c>
      <c r="F143" s="130"/>
      <c r="G143" s="131"/>
      <c r="H143" s="131"/>
      <c r="I143" s="131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spans="1:26" ht="17.25" customHeight="1">
      <c r="A144" s="72"/>
      <c r="B144" s="133"/>
      <c r="C144" s="133"/>
      <c r="D144" s="133"/>
      <c r="E144" s="93" t="e">
        <f>VLOOKUP(D120,NOTAS!$B$7:$AT$26,34,0)</f>
        <v>#N/A</v>
      </c>
      <c r="F144" s="132"/>
      <c r="G144" s="133"/>
      <c r="H144" s="133"/>
      <c r="I144" s="133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spans="1:26" ht="17.25" customHeight="1">
      <c r="A145" s="84"/>
      <c r="B145" s="85"/>
      <c r="C145" s="85"/>
      <c r="D145" s="85"/>
      <c r="E145" s="86"/>
      <c r="F145" s="86"/>
      <c r="G145" s="86"/>
      <c r="H145" s="86"/>
      <c r="I145" s="86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7.25" customHeight="1">
      <c r="A146" s="84"/>
      <c r="B146" s="155" t="s">
        <v>63</v>
      </c>
      <c r="C146" s="151"/>
      <c r="D146" s="151"/>
      <c r="E146" s="154"/>
      <c r="F146" s="93" t="e">
        <f>VLOOKUP(D120,NOTAS!$B$7:$AT$26,44,0)</f>
        <v>#N/A</v>
      </c>
      <c r="G146" s="86"/>
      <c r="H146" s="148" t="e">
        <f>IF(F146&gt;=95,"APROVADO COM DISTINÇÃO",IF(F146&gt;=90,"APROVADO COM MÉRITO",IF(F146&gt;=80,"MUITO BOM",IF(F146&gt;=70,"BOM",IF(F146&gt;=60,"REGULAR","REFAZER O NÍVEL")))))</f>
        <v>#N/A</v>
      </c>
      <c r="I146" s="149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7.25" customHeight="1">
      <c r="A147" s="84"/>
      <c r="B147" s="85"/>
      <c r="C147" s="85"/>
      <c r="D147" s="85"/>
      <c r="E147" s="86"/>
      <c r="F147" s="86"/>
      <c r="G147" s="86"/>
      <c r="H147" s="86"/>
      <c r="I147" s="86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7.25" customHeight="1">
      <c r="A148" s="72"/>
      <c r="B148" s="88"/>
      <c r="C148" s="88"/>
      <c r="D148" s="88"/>
      <c r="E148" s="88"/>
      <c r="F148" s="88"/>
      <c r="G148" s="88"/>
      <c r="H148" s="88"/>
      <c r="I148" s="88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spans="1:26" ht="17.25" customHeight="1">
      <c r="A149" s="72"/>
      <c r="B149" s="90"/>
      <c r="C149" s="90"/>
      <c r="D149" s="90"/>
      <c r="E149" s="90"/>
      <c r="F149" s="90"/>
      <c r="G149" s="90"/>
      <c r="H149" s="90"/>
      <c r="I149" s="90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spans="1:26" ht="17.25" customHeight="1">
      <c r="A150" s="72"/>
      <c r="B150" s="73"/>
      <c r="C150" s="73"/>
      <c r="D150" s="73"/>
      <c r="E150" s="74"/>
      <c r="F150" s="74"/>
      <c r="G150" s="74"/>
      <c r="H150" s="74"/>
      <c r="I150" s="74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spans="1:26" ht="17.25" customHeight="1">
      <c r="A151" s="72"/>
      <c r="B151" s="75"/>
      <c r="C151" s="73"/>
      <c r="D151" s="73"/>
      <c r="E151" s="74"/>
      <c r="F151" s="74"/>
      <c r="G151" s="74"/>
      <c r="H151" s="74"/>
      <c r="I151" s="74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spans="1:26" ht="17.25" customHeight="1">
      <c r="A152" s="72"/>
      <c r="B152" s="75"/>
      <c r="C152" s="73"/>
      <c r="D152" s="73"/>
      <c r="E152" s="74"/>
      <c r="F152" s="74"/>
      <c r="G152" s="74"/>
      <c r="H152" s="74"/>
      <c r="I152" s="74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spans="1:26" ht="17.25" customHeight="1">
      <c r="A153" s="72"/>
      <c r="B153" s="75"/>
      <c r="C153" s="73"/>
      <c r="D153" s="73"/>
      <c r="E153" s="74"/>
      <c r="F153" s="74"/>
      <c r="G153" s="74"/>
      <c r="H153" s="74"/>
      <c r="I153" s="74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spans="1:26" ht="17.25" customHeight="1">
      <c r="A154" s="72"/>
      <c r="B154" s="75"/>
      <c r="C154" s="73"/>
      <c r="D154" s="73"/>
      <c r="E154" s="74"/>
      <c r="F154" s="74"/>
      <c r="G154" s="74"/>
      <c r="H154" s="74"/>
      <c r="I154" s="74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spans="1:26" ht="17.25" customHeight="1">
      <c r="A155" s="72"/>
      <c r="B155" s="75"/>
      <c r="C155" s="73"/>
      <c r="D155" s="73"/>
      <c r="E155" s="74"/>
      <c r="F155" s="74"/>
      <c r="G155" s="74"/>
      <c r="H155" s="74"/>
      <c r="I155" s="74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spans="1:26" ht="17.25" customHeight="1">
      <c r="A156" s="72"/>
      <c r="B156" s="76"/>
      <c r="C156" s="76"/>
      <c r="D156" s="76"/>
      <c r="E156" s="76"/>
      <c r="F156" s="76"/>
      <c r="G156" s="76"/>
      <c r="H156" s="76"/>
      <c r="I156" s="76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spans="1:26" ht="17.25" customHeight="1">
      <c r="A157" s="72"/>
      <c r="B157" s="77" t="s">
        <v>32</v>
      </c>
      <c r="C157" s="78"/>
      <c r="D157" s="72">
        <f>NOTAS!B11</f>
        <v>0</v>
      </c>
      <c r="E157" s="72"/>
      <c r="F157" s="79"/>
      <c r="G157" s="79"/>
      <c r="H157" s="77" t="s">
        <v>33</v>
      </c>
      <c r="I157" s="72" t="str">
        <f>(NOTAS!$B$4)</f>
        <v>LAP 5/3TT</v>
      </c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spans="1:26" ht="17.25" customHeight="1">
      <c r="A158" s="72"/>
      <c r="B158" s="137" t="s">
        <v>34</v>
      </c>
      <c r="C158" s="131"/>
      <c r="D158" s="74" t="e">
        <f>NOTAS!#REF!</f>
        <v>#REF!</v>
      </c>
      <c r="E158" s="73"/>
      <c r="F158" s="79"/>
      <c r="G158" s="79"/>
      <c r="H158" s="80" t="s">
        <v>67</v>
      </c>
      <c r="I158" s="74" t="str">
        <f>(NOTAS!$B$3)</f>
        <v>Douglas</v>
      </c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spans="1:26" ht="17.25" customHeight="1">
      <c r="A159" s="72"/>
      <c r="B159" s="77" t="s">
        <v>36</v>
      </c>
      <c r="C159" s="81"/>
      <c r="D159" s="138">
        <f>NOTAS!$AT$3</f>
        <v>36</v>
      </c>
      <c r="E159" s="131"/>
      <c r="F159" s="79"/>
      <c r="G159" s="79"/>
      <c r="H159" s="80" t="s">
        <v>37</v>
      </c>
      <c r="I159" s="74" t="e">
        <f>VLOOKUP(D157,NOTAS!$B$7:$AT$26,45,0)</f>
        <v>#N/A</v>
      </c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spans="1:26" ht="17.25" customHeight="1">
      <c r="A160" s="72"/>
      <c r="B160" s="82"/>
      <c r="C160" s="82"/>
      <c r="D160" s="82"/>
      <c r="E160" s="82"/>
      <c r="F160" s="82"/>
      <c r="G160" s="82"/>
      <c r="H160" s="82"/>
      <c r="I160" s="8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spans="1:26" ht="17.25" customHeight="1">
      <c r="A161" s="72"/>
      <c r="B161" s="153" t="s">
        <v>38</v>
      </c>
      <c r="C161" s="151"/>
      <c r="D161" s="154"/>
      <c r="E161" s="83" t="s">
        <v>39</v>
      </c>
      <c r="F161" s="150" t="s">
        <v>40</v>
      </c>
      <c r="G161" s="151"/>
      <c r="H161" s="151"/>
      <c r="I161" s="15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spans="1:26" ht="17.25" customHeight="1">
      <c r="A162" s="72"/>
      <c r="B162" s="147" t="s">
        <v>24</v>
      </c>
      <c r="C162" s="135"/>
      <c r="D162" s="135"/>
      <c r="E162" s="91" t="s">
        <v>61</v>
      </c>
      <c r="F162" s="145"/>
      <c r="G162" s="135"/>
      <c r="H162" s="135"/>
      <c r="I162" s="135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spans="1:26" ht="17.25" customHeight="1">
      <c r="A163" s="72"/>
      <c r="B163" s="131"/>
      <c r="C163" s="131"/>
      <c r="D163" s="131"/>
      <c r="E163" s="92" t="e">
        <f>VLOOKUP(D157,NOTAS!$B$7:$AT$26,4,0)</f>
        <v>#N/A</v>
      </c>
      <c r="F163" s="136"/>
      <c r="G163" s="131"/>
      <c r="H163" s="131"/>
      <c r="I163" s="131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spans="1:26" ht="17.25" customHeight="1">
      <c r="A164" s="72"/>
      <c r="B164" s="131"/>
      <c r="C164" s="131"/>
      <c r="D164" s="131"/>
      <c r="E164" s="91" t="s">
        <v>62</v>
      </c>
      <c r="F164" s="136"/>
      <c r="G164" s="131"/>
      <c r="H164" s="131"/>
      <c r="I164" s="131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spans="1:26" ht="17.25" customHeight="1">
      <c r="A165" s="72"/>
      <c r="B165" s="131"/>
      <c r="C165" s="131"/>
      <c r="D165" s="131"/>
      <c r="E165" s="92" t="e">
        <f>VLOOKUP(D157,NOTAS!$B$7:$AT$26,22,0)</f>
        <v>#N/A</v>
      </c>
      <c r="F165" s="136"/>
      <c r="G165" s="131"/>
      <c r="H165" s="131"/>
      <c r="I165" s="131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spans="1:26" ht="17.25" customHeight="1">
      <c r="A166" s="72"/>
      <c r="B166" s="147" t="s">
        <v>20</v>
      </c>
      <c r="C166" s="135"/>
      <c r="D166" s="135"/>
      <c r="E166" s="91" t="s">
        <v>61</v>
      </c>
      <c r="F166" s="134"/>
      <c r="G166" s="135"/>
      <c r="H166" s="135"/>
      <c r="I166" s="135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spans="1:26" ht="17.25" customHeight="1">
      <c r="A167" s="72"/>
      <c r="B167" s="131"/>
      <c r="C167" s="131"/>
      <c r="D167" s="131"/>
      <c r="E167" s="92" t="e">
        <f>VLOOKUP(D157,NOTAS!$B$7:$AT$26,7,0)</f>
        <v>#N/A</v>
      </c>
      <c r="F167" s="130"/>
      <c r="G167" s="131"/>
      <c r="H167" s="131"/>
      <c r="I167" s="131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spans="1:26" ht="17.25" customHeight="1">
      <c r="A168" s="72"/>
      <c r="B168" s="131"/>
      <c r="C168" s="131"/>
      <c r="D168" s="131"/>
      <c r="E168" s="91" t="s">
        <v>62</v>
      </c>
      <c r="F168" s="130"/>
      <c r="G168" s="131"/>
      <c r="H168" s="131"/>
      <c r="I168" s="131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spans="1:26" ht="17.25" customHeight="1">
      <c r="A169" s="72"/>
      <c r="B169" s="131"/>
      <c r="C169" s="131"/>
      <c r="D169" s="131"/>
      <c r="E169" s="92" t="e">
        <f>VLOOKUP(D157,NOTAS!$B$7:$AT$26,25,0)</f>
        <v>#N/A</v>
      </c>
      <c r="F169" s="130"/>
      <c r="G169" s="131"/>
      <c r="H169" s="131"/>
      <c r="I169" s="131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spans="1:26" ht="17.25" customHeight="1">
      <c r="A170" s="72"/>
      <c r="B170" s="147" t="s">
        <v>22</v>
      </c>
      <c r="C170" s="135"/>
      <c r="D170" s="135"/>
      <c r="E170" s="91" t="s">
        <v>61</v>
      </c>
      <c r="F170" s="134"/>
      <c r="G170" s="135"/>
      <c r="H170" s="135"/>
      <c r="I170" s="135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spans="1:26" ht="17.25" customHeight="1">
      <c r="A171" s="72"/>
      <c r="B171" s="131"/>
      <c r="C171" s="131"/>
      <c r="D171" s="131"/>
      <c r="E171" s="92" t="e">
        <f>VLOOKUP(D157,NOTAS!$B$7:$AT$26,10,0)</f>
        <v>#N/A</v>
      </c>
      <c r="F171" s="130"/>
      <c r="G171" s="131"/>
      <c r="H171" s="131"/>
      <c r="I171" s="131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spans="1:26" ht="17.25" customHeight="1">
      <c r="A172" s="72"/>
      <c r="B172" s="131"/>
      <c r="C172" s="131"/>
      <c r="D172" s="131"/>
      <c r="E172" s="91" t="s">
        <v>62</v>
      </c>
      <c r="F172" s="130"/>
      <c r="G172" s="131"/>
      <c r="H172" s="131"/>
      <c r="I172" s="131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spans="1:26" ht="17.25" customHeight="1">
      <c r="A173" s="72"/>
      <c r="B173" s="131"/>
      <c r="C173" s="131"/>
      <c r="D173" s="131"/>
      <c r="E173" s="92" t="e">
        <f>VLOOKUP(D157,NOTAS!$B$7:$AT$26,28,0)</f>
        <v>#N/A</v>
      </c>
      <c r="F173" s="130"/>
      <c r="G173" s="131"/>
      <c r="H173" s="131"/>
      <c r="I173" s="131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spans="1:26" ht="17.25" customHeight="1">
      <c r="A174" s="72"/>
      <c r="B174" s="147" t="s">
        <v>23</v>
      </c>
      <c r="C174" s="135"/>
      <c r="D174" s="135"/>
      <c r="E174" s="91" t="s">
        <v>61</v>
      </c>
      <c r="F174" s="134"/>
      <c r="G174" s="135"/>
      <c r="H174" s="135"/>
      <c r="I174" s="135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spans="1:26" ht="17.25" customHeight="1">
      <c r="A175" s="72"/>
      <c r="B175" s="131"/>
      <c r="C175" s="131"/>
      <c r="D175" s="131"/>
      <c r="E175" s="92" t="e">
        <f>VLOOKUP(D157,NOTAS!$B$7:$AT$26,13,0)</f>
        <v>#N/A</v>
      </c>
      <c r="F175" s="130"/>
      <c r="G175" s="131"/>
      <c r="H175" s="131"/>
      <c r="I175" s="131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spans="1:26" ht="17.25" customHeight="1">
      <c r="A176" s="72"/>
      <c r="B176" s="131"/>
      <c r="C176" s="131"/>
      <c r="D176" s="131"/>
      <c r="E176" s="91" t="s">
        <v>62</v>
      </c>
      <c r="F176" s="130"/>
      <c r="G176" s="131"/>
      <c r="H176" s="131"/>
      <c r="I176" s="131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spans="1:26" ht="17.25" customHeight="1">
      <c r="A177" s="72"/>
      <c r="B177" s="131"/>
      <c r="C177" s="131"/>
      <c r="D177" s="131"/>
      <c r="E177" s="92" t="e">
        <f>VLOOKUP(D157,NOTAS!$B$7:$AT$26,31,0)</f>
        <v>#N/A</v>
      </c>
      <c r="F177" s="130"/>
      <c r="G177" s="131"/>
      <c r="H177" s="131"/>
      <c r="I177" s="131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spans="1:26" ht="17.25" customHeight="1">
      <c r="A178" s="72"/>
      <c r="B178" s="147" t="s">
        <v>21</v>
      </c>
      <c r="C178" s="135"/>
      <c r="D178" s="135"/>
      <c r="E178" s="91" t="s">
        <v>61</v>
      </c>
      <c r="F178" s="134"/>
      <c r="G178" s="135"/>
      <c r="H178" s="135"/>
      <c r="I178" s="135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spans="1:26" ht="17.25" customHeight="1">
      <c r="A179" s="72"/>
      <c r="B179" s="131"/>
      <c r="C179" s="131"/>
      <c r="D179" s="131"/>
      <c r="E179" s="92" t="e">
        <f>VLOOKUP(D157,NOTAS!$B$7:$AT$26,16,0)</f>
        <v>#N/A</v>
      </c>
      <c r="F179" s="130"/>
      <c r="G179" s="131"/>
      <c r="H179" s="131"/>
      <c r="I179" s="131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spans="1:26" ht="17.25" customHeight="1">
      <c r="A180" s="72"/>
      <c r="B180" s="131"/>
      <c r="C180" s="131"/>
      <c r="D180" s="131"/>
      <c r="E180" s="91" t="s">
        <v>62</v>
      </c>
      <c r="F180" s="130"/>
      <c r="G180" s="131"/>
      <c r="H180" s="131"/>
      <c r="I180" s="131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spans="1:26" ht="17.25" customHeight="1">
      <c r="A181" s="72"/>
      <c r="B181" s="133"/>
      <c r="C181" s="133"/>
      <c r="D181" s="133"/>
      <c r="E181" s="93" t="e">
        <f>VLOOKUP(D157,NOTAS!$B$7:$AT$26,34,0)</f>
        <v>#N/A</v>
      </c>
      <c r="F181" s="132"/>
      <c r="G181" s="133"/>
      <c r="H181" s="133"/>
      <c r="I181" s="133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spans="1:26" ht="17.25" customHeight="1">
      <c r="A182" s="84"/>
      <c r="B182" s="85"/>
      <c r="C182" s="85"/>
      <c r="D182" s="85"/>
      <c r="E182" s="86"/>
      <c r="F182" s="86"/>
      <c r="G182" s="86"/>
      <c r="H182" s="86"/>
      <c r="I182" s="86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7.25" customHeight="1">
      <c r="A183" s="84"/>
      <c r="B183" s="155" t="s">
        <v>63</v>
      </c>
      <c r="C183" s="151"/>
      <c r="D183" s="151"/>
      <c r="E183" s="154"/>
      <c r="F183" s="93" t="e">
        <f>VLOOKUP(D157,NOTAS!$B$7:$AT$26,44,0)</f>
        <v>#N/A</v>
      </c>
      <c r="G183" s="86"/>
      <c r="H183" s="148" t="e">
        <f>IF(F183&gt;=95,"APROVADO COM DISTINÇÃO",IF(F183&gt;=90,"APROVADO COM MÉRITO",IF(F183&gt;=80,"MUITO BOM",IF(F183&gt;=70,"BOM",IF(F183&gt;=60,"REGULAR","REFAZER O NÍVEL")))))</f>
        <v>#N/A</v>
      </c>
      <c r="I183" s="149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7.25" customHeight="1">
      <c r="A184" s="84"/>
      <c r="B184" s="85"/>
      <c r="C184" s="85"/>
      <c r="D184" s="85"/>
      <c r="E184" s="86"/>
      <c r="F184" s="86"/>
      <c r="G184" s="86"/>
      <c r="H184" s="86"/>
      <c r="I184" s="86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7.25" customHeight="1">
      <c r="A185" s="72"/>
      <c r="B185" s="88"/>
      <c r="C185" s="88"/>
      <c r="D185" s="88"/>
      <c r="E185" s="88"/>
      <c r="F185" s="88"/>
      <c r="G185" s="88"/>
      <c r="H185" s="88"/>
      <c r="I185" s="88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spans="1:26" ht="17.25" customHeight="1">
      <c r="A186" s="72"/>
      <c r="B186" s="90"/>
      <c r="C186" s="90"/>
      <c r="D186" s="90"/>
      <c r="E186" s="90"/>
      <c r="F186" s="90"/>
      <c r="G186" s="90"/>
      <c r="H186" s="90"/>
      <c r="I186" s="90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spans="1:26" ht="17.25" customHeight="1">
      <c r="A187" s="72"/>
      <c r="B187" s="73"/>
      <c r="C187" s="73"/>
      <c r="D187" s="73"/>
      <c r="E187" s="74"/>
      <c r="F187" s="74"/>
      <c r="G187" s="74"/>
      <c r="H187" s="74"/>
      <c r="I187" s="74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spans="1:26" ht="17.25" customHeight="1">
      <c r="A188" s="72"/>
      <c r="B188" s="75"/>
      <c r="C188" s="73"/>
      <c r="D188" s="73"/>
      <c r="E188" s="74"/>
      <c r="F188" s="74"/>
      <c r="G188" s="74"/>
      <c r="H188" s="74"/>
      <c r="I188" s="74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spans="1:26" ht="17.25" customHeight="1">
      <c r="A189" s="72"/>
      <c r="B189" s="75"/>
      <c r="C189" s="73"/>
      <c r="D189" s="73"/>
      <c r="E189" s="74"/>
      <c r="F189" s="74"/>
      <c r="G189" s="74"/>
      <c r="H189" s="74"/>
      <c r="I189" s="74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spans="1:26" ht="17.25" customHeight="1">
      <c r="A190" s="72"/>
      <c r="B190" s="75"/>
      <c r="C190" s="73"/>
      <c r="D190" s="73"/>
      <c r="E190" s="74"/>
      <c r="F190" s="74"/>
      <c r="G190" s="74"/>
      <c r="H190" s="74"/>
      <c r="I190" s="74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spans="1:26" ht="17.25" customHeight="1">
      <c r="A191" s="72"/>
      <c r="B191" s="75"/>
      <c r="C191" s="73"/>
      <c r="D191" s="73"/>
      <c r="E191" s="74"/>
      <c r="F191" s="74"/>
      <c r="G191" s="74"/>
      <c r="H191" s="74"/>
      <c r="I191" s="74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spans="1:26" ht="17.25" customHeight="1">
      <c r="A192" s="72"/>
      <c r="B192" s="75"/>
      <c r="C192" s="73"/>
      <c r="D192" s="73"/>
      <c r="E192" s="74"/>
      <c r="F192" s="74"/>
      <c r="G192" s="74"/>
      <c r="H192" s="74"/>
      <c r="I192" s="74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spans="1:26" ht="17.25" customHeight="1">
      <c r="A193" s="72"/>
      <c r="B193" s="76"/>
      <c r="C193" s="76"/>
      <c r="D193" s="76"/>
      <c r="E193" s="76"/>
      <c r="F193" s="76"/>
      <c r="G193" s="76"/>
      <c r="H193" s="76"/>
      <c r="I193" s="76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spans="1:26" ht="17.25" customHeight="1">
      <c r="A194" s="72"/>
      <c r="B194" s="77" t="s">
        <v>32</v>
      </c>
      <c r="C194" s="78"/>
      <c r="D194" s="72">
        <f>NOTAS!B12</f>
        <v>0</v>
      </c>
      <c r="E194" s="72"/>
      <c r="F194" s="79"/>
      <c r="G194" s="79"/>
      <c r="H194" s="77" t="s">
        <v>33</v>
      </c>
      <c r="I194" s="72" t="str">
        <f>(NOTAS!$B$4)</f>
        <v>LAP 5/3TT</v>
      </c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spans="1:26" ht="17.25" customHeight="1">
      <c r="A195" s="72"/>
      <c r="B195" s="137" t="s">
        <v>34</v>
      </c>
      <c r="C195" s="131"/>
      <c r="D195" s="74" t="e">
        <f>NOTAS!#REF!</f>
        <v>#REF!</v>
      </c>
      <c r="E195" s="73"/>
      <c r="F195" s="79"/>
      <c r="G195" s="79"/>
      <c r="H195" s="80" t="s">
        <v>68</v>
      </c>
      <c r="I195" s="74" t="str">
        <f>(NOTAS!$B$3)</f>
        <v>Douglas</v>
      </c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spans="1:26" ht="17.25" customHeight="1">
      <c r="A196" s="72"/>
      <c r="B196" s="77" t="s">
        <v>36</v>
      </c>
      <c r="C196" s="81"/>
      <c r="D196" s="138">
        <f>NOTAS!$AT$3</f>
        <v>36</v>
      </c>
      <c r="E196" s="131"/>
      <c r="F196" s="79"/>
      <c r="G196" s="79"/>
      <c r="H196" s="80" t="s">
        <v>37</v>
      </c>
      <c r="I196" s="74" t="e">
        <f>VLOOKUP(D194,NOTAS!$B$7:$AT$26,45,0)</f>
        <v>#N/A</v>
      </c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spans="1:26" ht="17.25" customHeight="1">
      <c r="A197" s="72"/>
      <c r="B197" s="82"/>
      <c r="C197" s="82"/>
      <c r="D197" s="82"/>
      <c r="E197" s="82"/>
      <c r="F197" s="82"/>
      <c r="G197" s="82"/>
      <c r="H197" s="82"/>
      <c r="I197" s="8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spans="1:26" ht="17.25" customHeight="1">
      <c r="A198" s="72"/>
      <c r="B198" s="153" t="s">
        <v>38</v>
      </c>
      <c r="C198" s="151"/>
      <c r="D198" s="154"/>
      <c r="E198" s="83" t="s">
        <v>39</v>
      </c>
      <c r="F198" s="150" t="s">
        <v>40</v>
      </c>
      <c r="G198" s="151"/>
      <c r="H198" s="151"/>
      <c r="I198" s="15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spans="1:26" ht="17.25" customHeight="1">
      <c r="A199" s="72"/>
      <c r="B199" s="147" t="s">
        <v>24</v>
      </c>
      <c r="C199" s="135"/>
      <c r="D199" s="135"/>
      <c r="E199" s="91" t="s">
        <v>61</v>
      </c>
      <c r="F199" s="145"/>
      <c r="G199" s="135"/>
      <c r="H199" s="135"/>
      <c r="I199" s="135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spans="1:26" ht="17.25" customHeight="1">
      <c r="A200" s="72"/>
      <c r="B200" s="131"/>
      <c r="C200" s="131"/>
      <c r="D200" s="131"/>
      <c r="E200" s="92" t="e">
        <f>VLOOKUP(D194,NOTAS!$B$7:$AT$26,4,0)</f>
        <v>#N/A</v>
      </c>
      <c r="F200" s="136"/>
      <c r="G200" s="131"/>
      <c r="H200" s="131"/>
      <c r="I200" s="131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spans="1:26" ht="17.25" customHeight="1">
      <c r="A201" s="72"/>
      <c r="B201" s="131"/>
      <c r="C201" s="131"/>
      <c r="D201" s="131"/>
      <c r="E201" s="91" t="s">
        <v>62</v>
      </c>
      <c r="F201" s="136"/>
      <c r="G201" s="131"/>
      <c r="H201" s="131"/>
      <c r="I201" s="131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spans="1:26" ht="17.25" customHeight="1">
      <c r="A202" s="72"/>
      <c r="B202" s="131"/>
      <c r="C202" s="131"/>
      <c r="D202" s="131"/>
      <c r="E202" s="92" t="e">
        <f>VLOOKUP(D194,NOTAS!$B$7:$AT$26,22,0)</f>
        <v>#N/A</v>
      </c>
      <c r="F202" s="136"/>
      <c r="G202" s="131"/>
      <c r="H202" s="131"/>
      <c r="I202" s="131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spans="1:26" ht="17.25" customHeight="1">
      <c r="A203" s="72"/>
      <c r="B203" s="147" t="s">
        <v>20</v>
      </c>
      <c r="C203" s="135"/>
      <c r="D203" s="135"/>
      <c r="E203" s="91" t="s">
        <v>61</v>
      </c>
      <c r="F203" s="134"/>
      <c r="G203" s="135"/>
      <c r="H203" s="135"/>
      <c r="I203" s="135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spans="1:26" ht="17.25" customHeight="1">
      <c r="A204" s="72"/>
      <c r="B204" s="131"/>
      <c r="C204" s="131"/>
      <c r="D204" s="131"/>
      <c r="E204" s="92" t="e">
        <f>VLOOKUP(D194,NOTAS!$B$7:$AT$26,7,0)</f>
        <v>#N/A</v>
      </c>
      <c r="F204" s="130"/>
      <c r="G204" s="131"/>
      <c r="H204" s="131"/>
      <c r="I204" s="131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spans="1:26" ht="17.25" customHeight="1">
      <c r="A205" s="72"/>
      <c r="B205" s="131"/>
      <c r="C205" s="131"/>
      <c r="D205" s="131"/>
      <c r="E205" s="91" t="s">
        <v>62</v>
      </c>
      <c r="F205" s="130"/>
      <c r="G205" s="131"/>
      <c r="H205" s="131"/>
      <c r="I205" s="131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spans="1:26" ht="17.25" customHeight="1">
      <c r="A206" s="72"/>
      <c r="B206" s="131"/>
      <c r="C206" s="131"/>
      <c r="D206" s="131"/>
      <c r="E206" s="92" t="e">
        <f>VLOOKUP(D194,NOTAS!$B$7:$AT$26,25,0)</f>
        <v>#N/A</v>
      </c>
      <c r="F206" s="130"/>
      <c r="G206" s="131"/>
      <c r="H206" s="131"/>
      <c r="I206" s="131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spans="1:26" ht="17.25" customHeight="1">
      <c r="A207" s="72"/>
      <c r="B207" s="147" t="s">
        <v>22</v>
      </c>
      <c r="C207" s="135"/>
      <c r="D207" s="135"/>
      <c r="E207" s="91" t="s">
        <v>61</v>
      </c>
      <c r="F207" s="134"/>
      <c r="G207" s="135"/>
      <c r="H207" s="135"/>
      <c r="I207" s="135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spans="1:26" ht="17.25" customHeight="1">
      <c r="A208" s="72"/>
      <c r="B208" s="131"/>
      <c r="C208" s="131"/>
      <c r="D208" s="131"/>
      <c r="E208" s="92" t="e">
        <f>VLOOKUP(D194,NOTAS!$B$7:$AT$26,10,0)</f>
        <v>#N/A</v>
      </c>
      <c r="F208" s="130"/>
      <c r="G208" s="131"/>
      <c r="H208" s="131"/>
      <c r="I208" s="131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spans="1:26" ht="17.25" customHeight="1">
      <c r="A209" s="72"/>
      <c r="B209" s="131"/>
      <c r="C209" s="131"/>
      <c r="D209" s="131"/>
      <c r="E209" s="91" t="s">
        <v>62</v>
      </c>
      <c r="F209" s="130"/>
      <c r="G209" s="131"/>
      <c r="H209" s="131"/>
      <c r="I209" s="131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spans="1:26" ht="17.25" customHeight="1">
      <c r="A210" s="72"/>
      <c r="B210" s="131"/>
      <c r="C210" s="131"/>
      <c r="D210" s="131"/>
      <c r="E210" s="92" t="e">
        <f>VLOOKUP(D194,NOTAS!$B$7:$AT$26,28,0)</f>
        <v>#N/A</v>
      </c>
      <c r="F210" s="130"/>
      <c r="G210" s="131"/>
      <c r="H210" s="131"/>
      <c r="I210" s="131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spans="1:26" ht="17.25" customHeight="1">
      <c r="A211" s="72"/>
      <c r="B211" s="147" t="s">
        <v>23</v>
      </c>
      <c r="C211" s="135"/>
      <c r="D211" s="135"/>
      <c r="E211" s="91" t="s">
        <v>61</v>
      </c>
      <c r="F211" s="134"/>
      <c r="G211" s="135"/>
      <c r="H211" s="135"/>
      <c r="I211" s="135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spans="1:26" ht="17.25" customHeight="1">
      <c r="A212" s="72"/>
      <c r="B212" s="131"/>
      <c r="C212" s="131"/>
      <c r="D212" s="131"/>
      <c r="E212" s="92" t="e">
        <f>VLOOKUP(D194,NOTAS!$B$7:$AT$26,13,0)</f>
        <v>#N/A</v>
      </c>
      <c r="F212" s="130"/>
      <c r="G212" s="131"/>
      <c r="H212" s="131"/>
      <c r="I212" s="131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spans="1:26" ht="17.25" customHeight="1">
      <c r="A213" s="72"/>
      <c r="B213" s="131"/>
      <c r="C213" s="131"/>
      <c r="D213" s="131"/>
      <c r="E213" s="91" t="s">
        <v>62</v>
      </c>
      <c r="F213" s="130"/>
      <c r="G213" s="131"/>
      <c r="H213" s="131"/>
      <c r="I213" s="131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spans="1:26" ht="17.25" customHeight="1">
      <c r="A214" s="72"/>
      <c r="B214" s="131"/>
      <c r="C214" s="131"/>
      <c r="D214" s="131"/>
      <c r="E214" s="92" t="e">
        <f>VLOOKUP(D194,NOTAS!$B$7:$AT$26,31,0)</f>
        <v>#N/A</v>
      </c>
      <c r="F214" s="130"/>
      <c r="G214" s="131"/>
      <c r="H214" s="131"/>
      <c r="I214" s="131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spans="1:26" ht="17.25" customHeight="1">
      <c r="A215" s="72"/>
      <c r="B215" s="147" t="s">
        <v>21</v>
      </c>
      <c r="C215" s="135"/>
      <c r="D215" s="135"/>
      <c r="E215" s="91" t="s">
        <v>61</v>
      </c>
      <c r="F215" s="134"/>
      <c r="G215" s="135"/>
      <c r="H215" s="135"/>
      <c r="I215" s="135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spans="1:26" ht="17.25" customHeight="1">
      <c r="A216" s="72"/>
      <c r="B216" s="131"/>
      <c r="C216" s="131"/>
      <c r="D216" s="131"/>
      <c r="E216" s="92" t="e">
        <f>VLOOKUP(D194,NOTAS!$B$7:$AT$26,16,0)</f>
        <v>#N/A</v>
      </c>
      <c r="F216" s="130"/>
      <c r="G216" s="131"/>
      <c r="H216" s="131"/>
      <c r="I216" s="131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spans="1:26" ht="17.25" customHeight="1">
      <c r="A217" s="72"/>
      <c r="B217" s="131"/>
      <c r="C217" s="131"/>
      <c r="D217" s="131"/>
      <c r="E217" s="91" t="s">
        <v>62</v>
      </c>
      <c r="F217" s="130"/>
      <c r="G217" s="131"/>
      <c r="H217" s="131"/>
      <c r="I217" s="131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spans="1:26" ht="17.25" customHeight="1">
      <c r="A218" s="72"/>
      <c r="B218" s="133"/>
      <c r="C218" s="133"/>
      <c r="D218" s="133"/>
      <c r="E218" s="93" t="e">
        <f>VLOOKUP(D194,NOTAS!$B$7:$AT$26,34,0)</f>
        <v>#N/A</v>
      </c>
      <c r="F218" s="132"/>
      <c r="G218" s="133"/>
      <c r="H218" s="133"/>
      <c r="I218" s="133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spans="1:26" ht="17.25" customHeight="1">
      <c r="A219" s="84"/>
      <c r="B219" s="85"/>
      <c r="C219" s="85"/>
      <c r="D219" s="85"/>
      <c r="E219" s="86"/>
      <c r="F219" s="86"/>
      <c r="G219" s="86"/>
      <c r="H219" s="86"/>
      <c r="I219" s="86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7.25" customHeight="1">
      <c r="A220" s="84"/>
      <c r="B220" s="155" t="s">
        <v>63</v>
      </c>
      <c r="C220" s="151"/>
      <c r="D220" s="151"/>
      <c r="E220" s="154"/>
      <c r="F220" s="93" t="e">
        <f>VLOOKUP(D194,NOTAS!$B$7:$AT$26,44,0)</f>
        <v>#N/A</v>
      </c>
      <c r="G220" s="86"/>
      <c r="H220" s="148" t="e">
        <f>IF(F220&gt;=95,"APROVADO COM DISTINÇÃO",IF(F220&gt;=90,"APROVADO COM MÉRITO",IF(F220&gt;=80,"MUITO BOM",IF(F220&gt;=70,"BOM",IF(F220&gt;=60,"REGULAR","REFAZER O NÍVEL")))))</f>
        <v>#N/A</v>
      </c>
      <c r="I220" s="149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7.25" customHeight="1">
      <c r="A221" s="84"/>
      <c r="B221" s="85"/>
      <c r="C221" s="85"/>
      <c r="D221" s="85"/>
      <c r="E221" s="86"/>
      <c r="F221" s="86"/>
      <c r="G221" s="86"/>
      <c r="H221" s="86"/>
      <c r="I221" s="86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7.25" customHeight="1">
      <c r="A222" s="72"/>
      <c r="B222" s="88"/>
      <c r="C222" s="88"/>
      <c r="D222" s="88"/>
      <c r="E222" s="88"/>
      <c r="F222" s="88"/>
      <c r="G222" s="88"/>
      <c r="H222" s="88"/>
      <c r="I222" s="88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spans="1:26" ht="17.25" customHeight="1">
      <c r="A223" s="72"/>
      <c r="B223" s="90"/>
      <c r="C223" s="90"/>
      <c r="D223" s="90"/>
      <c r="E223" s="90"/>
      <c r="F223" s="90"/>
      <c r="G223" s="90"/>
      <c r="H223" s="90"/>
      <c r="I223" s="90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spans="1:26" ht="17.25" customHeight="1">
      <c r="A224" s="72"/>
      <c r="B224" s="73"/>
      <c r="C224" s="73"/>
      <c r="D224" s="73"/>
      <c r="E224" s="74"/>
      <c r="F224" s="74"/>
      <c r="G224" s="74"/>
      <c r="H224" s="74"/>
      <c r="I224" s="74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spans="1:26" ht="17.25" customHeight="1">
      <c r="A225" s="72"/>
      <c r="B225" s="75"/>
      <c r="C225" s="73"/>
      <c r="D225" s="73"/>
      <c r="E225" s="74"/>
      <c r="F225" s="74"/>
      <c r="G225" s="74"/>
      <c r="H225" s="74"/>
      <c r="I225" s="74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spans="1:26" ht="17.25" customHeight="1">
      <c r="A226" s="72"/>
      <c r="B226" s="75"/>
      <c r="C226" s="73"/>
      <c r="D226" s="73"/>
      <c r="E226" s="74"/>
      <c r="F226" s="74"/>
      <c r="G226" s="74"/>
      <c r="H226" s="74"/>
      <c r="I226" s="74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spans="1:26" ht="17.25" customHeight="1">
      <c r="A227" s="72"/>
      <c r="B227" s="75"/>
      <c r="C227" s="73"/>
      <c r="D227" s="73"/>
      <c r="E227" s="74"/>
      <c r="F227" s="74"/>
      <c r="G227" s="74"/>
      <c r="H227" s="74"/>
      <c r="I227" s="74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spans="1:26" ht="17.25" customHeight="1">
      <c r="A228" s="72"/>
      <c r="B228" s="75"/>
      <c r="C228" s="73"/>
      <c r="D228" s="73"/>
      <c r="E228" s="74"/>
      <c r="F228" s="74"/>
      <c r="G228" s="74"/>
      <c r="H228" s="74"/>
      <c r="I228" s="74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spans="1:26" ht="17.25" customHeight="1">
      <c r="A229" s="72"/>
      <c r="B229" s="75"/>
      <c r="C229" s="73"/>
      <c r="D229" s="73"/>
      <c r="E229" s="74"/>
      <c r="F229" s="74"/>
      <c r="G229" s="74"/>
      <c r="H229" s="74"/>
      <c r="I229" s="74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spans="1:26" ht="17.25" customHeight="1">
      <c r="A230" s="72"/>
      <c r="B230" s="76"/>
      <c r="C230" s="76"/>
      <c r="D230" s="76"/>
      <c r="E230" s="76"/>
      <c r="F230" s="76"/>
      <c r="G230" s="76"/>
      <c r="H230" s="76"/>
      <c r="I230" s="76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spans="1:26" ht="17.25" customHeight="1">
      <c r="A231" s="72"/>
      <c r="B231" s="77" t="s">
        <v>32</v>
      </c>
      <c r="C231" s="78"/>
      <c r="D231" s="72">
        <f>NOTAS!B13</f>
        <v>0</v>
      </c>
      <c r="E231" s="72"/>
      <c r="F231" s="79"/>
      <c r="G231" s="79"/>
      <c r="H231" s="77" t="s">
        <v>33</v>
      </c>
      <c r="I231" s="72" t="str">
        <f>(NOTAS!$B$4)</f>
        <v>LAP 5/3TT</v>
      </c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spans="1:26" ht="17.25" customHeight="1">
      <c r="A232" s="72"/>
      <c r="B232" s="137" t="s">
        <v>34</v>
      </c>
      <c r="C232" s="131"/>
      <c r="D232" s="74" t="e">
        <f>NOTAS!#REF!</f>
        <v>#REF!</v>
      </c>
      <c r="E232" s="73"/>
      <c r="F232" s="79"/>
      <c r="G232" s="79"/>
      <c r="H232" s="80" t="s">
        <v>69</v>
      </c>
      <c r="I232" s="74" t="str">
        <f>(NOTAS!$B$3)</f>
        <v>Douglas</v>
      </c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spans="1:26" ht="17.25" customHeight="1">
      <c r="A233" s="72"/>
      <c r="B233" s="77" t="s">
        <v>36</v>
      </c>
      <c r="C233" s="81"/>
      <c r="D233" s="138">
        <f>NOTAS!$AT$3</f>
        <v>36</v>
      </c>
      <c r="E233" s="131"/>
      <c r="F233" s="79"/>
      <c r="G233" s="79"/>
      <c r="H233" s="80" t="s">
        <v>37</v>
      </c>
      <c r="I233" s="74" t="e">
        <f>VLOOKUP(D231,NOTAS!$B$7:$AT$26,45,0)</f>
        <v>#N/A</v>
      </c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spans="1:26" ht="17.25" customHeight="1">
      <c r="A234" s="72"/>
      <c r="B234" s="82"/>
      <c r="C234" s="82"/>
      <c r="D234" s="82"/>
      <c r="E234" s="82"/>
      <c r="F234" s="82"/>
      <c r="G234" s="82"/>
      <c r="H234" s="82"/>
      <c r="I234" s="8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spans="1:26" ht="17.25" customHeight="1">
      <c r="A235" s="72"/>
      <c r="B235" s="153" t="s">
        <v>38</v>
      </c>
      <c r="C235" s="151"/>
      <c r="D235" s="154"/>
      <c r="E235" s="83" t="s">
        <v>39</v>
      </c>
      <c r="F235" s="150" t="s">
        <v>40</v>
      </c>
      <c r="G235" s="151"/>
      <c r="H235" s="151"/>
      <c r="I235" s="15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spans="1:26" ht="17.25" customHeight="1">
      <c r="A236" s="72"/>
      <c r="B236" s="147" t="s">
        <v>24</v>
      </c>
      <c r="C236" s="135"/>
      <c r="D236" s="135"/>
      <c r="E236" s="91" t="s">
        <v>61</v>
      </c>
      <c r="F236" s="145"/>
      <c r="G236" s="135"/>
      <c r="H236" s="135"/>
      <c r="I236" s="135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spans="1:26" ht="17.25" customHeight="1">
      <c r="A237" s="72"/>
      <c r="B237" s="131"/>
      <c r="C237" s="131"/>
      <c r="D237" s="131"/>
      <c r="E237" s="92" t="e">
        <f>VLOOKUP(D231,NOTAS!$B$7:$AT$26,4,0)</f>
        <v>#N/A</v>
      </c>
      <c r="F237" s="136"/>
      <c r="G237" s="131"/>
      <c r="H237" s="131"/>
      <c r="I237" s="131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spans="1:26" ht="17.25" customHeight="1">
      <c r="A238" s="72"/>
      <c r="B238" s="131"/>
      <c r="C238" s="131"/>
      <c r="D238" s="131"/>
      <c r="E238" s="91" t="s">
        <v>62</v>
      </c>
      <c r="F238" s="136"/>
      <c r="G238" s="131"/>
      <c r="H238" s="131"/>
      <c r="I238" s="131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spans="1:26" ht="17.25" customHeight="1">
      <c r="A239" s="72"/>
      <c r="B239" s="131"/>
      <c r="C239" s="131"/>
      <c r="D239" s="131"/>
      <c r="E239" s="92" t="e">
        <f>VLOOKUP(D231,NOTAS!$B$7:$AT$26,22,0)</f>
        <v>#N/A</v>
      </c>
      <c r="F239" s="136"/>
      <c r="G239" s="131"/>
      <c r="H239" s="131"/>
      <c r="I239" s="131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spans="1:26" ht="17.25" customHeight="1">
      <c r="A240" s="72"/>
      <c r="B240" s="147" t="s">
        <v>20</v>
      </c>
      <c r="C240" s="135"/>
      <c r="D240" s="135"/>
      <c r="E240" s="91" t="s">
        <v>61</v>
      </c>
      <c r="F240" s="134"/>
      <c r="G240" s="135"/>
      <c r="H240" s="135"/>
      <c r="I240" s="135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spans="1:26" ht="17.25" customHeight="1">
      <c r="A241" s="72"/>
      <c r="B241" s="131"/>
      <c r="C241" s="131"/>
      <c r="D241" s="131"/>
      <c r="E241" s="92" t="e">
        <f>VLOOKUP(D231,NOTAS!$B$7:$AT$26,7,0)</f>
        <v>#N/A</v>
      </c>
      <c r="F241" s="130"/>
      <c r="G241" s="131"/>
      <c r="H241" s="131"/>
      <c r="I241" s="131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spans="1:26" ht="17.25" customHeight="1">
      <c r="A242" s="72"/>
      <c r="B242" s="131"/>
      <c r="C242" s="131"/>
      <c r="D242" s="131"/>
      <c r="E242" s="91" t="s">
        <v>62</v>
      </c>
      <c r="F242" s="130"/>
      <c r="G242" s="131"/>
      <c r="H242" s="131"/>
      <c r="I242" s="131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spans="1:26" ht="17.25" customHeight="1">
      <c r="A243" s="72"/>
      <c r="B243" s="131"/>
      <c r="C243" s="131"/>
      <c r="D243" s="131"/>
      <c r="E243" s="92" t="e">
        <f>VLOOKUP(D231,NOTAS!$B$7:$AT$26,25,0)</f>
        <v>#N/A</v>
      </c>
      <c r="F243" s="130"/>
      <c r="G243" s="131"/>
      <c r="H243" s="131"/>
      <c r="I243" s="131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spans="1:26" ht="17.25" customHeight="1">
      <c r="A244" s="72"/>
      <c r="B244" s="147" t="s">
        <v>22</v>
      </c>
      <c r="C244" s="135"/>
      <c r="D244" s="135"/>
      <c r="E244" s="91" t="s">
        <v>61</v>
      </c>
      <c r="F244" s="134"/>
      <c r="G244" s="135"/>
      <c r="H244" s="135"/>
      <c r="I244" s="135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spans="1:26" ht="17.25" customHeight="1">
      <c r="A245" s="72"/>
      <c r="B245" s="131"/>
      <c r="C245" s="131"/>
      <c r="D245" s="131"/>
      <c r="E245" s="92" t="e">
        <f>VLOOKUP(D231,NOTAS!$B$7:$AT$26,10,0)</f>
        <v>#N/A</v>
      </c>
      <c r="F245" s="130"/>
      <c r="G245" s="131"/>
      <c r="H245" s="131"/>
      <c r="I245" s="131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spans="1:26" ht="17.25" customHeight="1">
      <c r="A246" s="72"/>
      <c r="B246" s="131"/>
      <c r="C246" s="131"/>
      <c r="D246" s="131"/>
      <c r="E246" s="91" t="s">
        <v>62</v>
      </c>
      <c r="F246" s="130"/>
      <c r="G246" s="131"/>
      <c r="H246" s="131"/>
      <c r="I246" s="131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spans="1:26" ht="17.25" customHeight="1">
      <c r="A247" s="72"/>
      <c r="B247" s="131"/>
      <c r="C247" s="131"/>
      <c r="D247" s="131"/>
      <c r="E247" s="92" t="e">
        <f>VLOOKUP(D231,NOTAS!$B$7:$AT$26,28,0)</f>
        <v>#N/A</v>
      </c>
      <c r="F247" s="130"/>
      <c r="G247" s="131"/>
      <c r="H247" s="131"/>
      <c r="I247" s="131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spans="1:26" ht="17.25" customHeight="1">
      <c r="A248" s="72"/>
      <c r="B248" s="147" t="s">
        <v>23</v>
      </c>
      <c r="C248" s="135"/>
      <c r="D248" s="135"/>
      <c r="E248" s="91" t="s">
        <v>61</v>
      </c>
      <c r="F248" s="134"/>
      <c r="G248" s="135"/>
      <c r="H248" s="135"/>
      <c r="I248" s="135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spans="1:26" ht="17.25" customHeight="1">
      <c r="A249" s="72"/>
      <c r="B249" s="131"/>
      <c r="C249" s="131"/>
      <c r="D249" s="131"/>
      <c r="E249" s="92" t="e">
        <f>VLOOKUP(D231,NOTAS!$B$7:$AT$26,13,0)</f>
        <v>#N/A</v>
      </c>
      <c r="F249" s="130"/>
      <c r="G249" s="131"/>
      <c r="H249" s="131"/>
      <c r="I249" s="131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spans="1:26" ht="17.25" customHeight="1">
      <c r="A250" s="72"/>
      <c r="B250" s="131"/>
      <c r="C250" s="131"/>
      <c r="D250" s="131"/>
      <c r="E250" s="91" t="s">
        <v>62</v>
      </c>
      <c r="F250" s="130"/>
      <c r="G250" s="131"/>
      <c r="H250" s="131"/>
      <c r="I250" s="131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spans="1:26" ht="17.25" customHeight="1">
      <c r="A251" s="72"/>
      <c r="B251" s="131"/>
      <c r="C251" s="131"/>
      <c r="D251" s="131"/>
      <c r="E251" s="92" t="e">
        <f>VLOOKUP(D231,NOTAS!$B$7:$AT$26,31,0)</f>
        <v>#N/A</v>
      </c>
      <c r="F251" s="130"/>
      <c r="G251" s="131"/>
      <c r="H251" s="131"/>
      <c r="I251" s="131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spans="1:26" ht="17.25" customHeight="1">
      <c r="A252" s="72"/>
      <c r="B252" s="147" t="s">
        <v>21</v>
      </c>
      <c r="C252" s="135"/>
      <c r="D252" s="135"/>
      <c r="E252" s="91" t="s">
        <v>61</v>
      </c>
      <c r="F252" s="134"/>
      <c r="G252" s="135"/>
      <c r="H252" s="135"/>
      <c r="I252" s="135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spans="1:26" ht="17.25" customHeight="1">
      <c r="A253" s="72"/>
      <c r="B253" s="131"/>
      <c r="C253" s="131"/>
      <c r="D253" s="131"/>
      <c r="E253" s="92" t="e">
        <f>VLOOKUP(D231,NOTAS!$B$7:$AT$26,16,0)</f>
        <v>#N/A</v>
      </c>
      <c r="F253" s="130"/>
      <c r="G253" s="131"/>
      <c r="H253" s="131"/>
      <c r="I253" s="131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spans="1:26" ht="17.25" customHeight="1">
      <c r="A254" s="72"/>
      <c r="B254" s="131"/>
      <c r="C254" s="131"/>
      <c r="D254" s="131"/>
      <c r="E254" s="91" t="s">
        <v>62</v>
      </c>
      <c r="F254" s="130"/>
      <c r="G254" s="131"/>
      <c r="H254" s="131"/>
      <c r="I254" s="131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spans="1:26" ht="17.25" customHeight="1">
      <c r="A255" s="72"/>
      <c r="B255" s="133"/>
      <c r="C255" s="133"/>
      <c r="D255" s="133"/>
      <c r="E255" s="93" t="e">
        <f>VLOOKUP(D231,NOTAS!$B$7:$AT$26,34,0)</f>
        <v>#N/A</v>
      </c>
      <c r="F255" s="132"/>
      <c r="G255" s="133"/>
      <c r="H255" s="133"/>
      <c r="I255" s="133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spans="1:26" ht="17.25" customHeight="1">
      <c r="A256" s="84"/>
      <c r="B256" s="85"/>
      <c r="C256" s="85"/>
      <c r="D256" s="85"/>
      <c r="E256" s="86"/>
      <c r="F256" s="86"/>
      <c r="G256" s="86"/>
      <c r="H256" s="86"/>
      <c r="I256" s="86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7.25" customHeight="1">
      <c r="A257" s="84"/>
      <c r="B257" s="155" t="s">
        <v>63</v>
      </c>
      <c r="C257" s="151"/>
      <c r="D257" s="151"/>
      <c r="E257" s="154"/>
      <c r="F257" s="93" t="e">
        <f>VLOOKUP(D231,NOTAS!$B$7:$AT$26,44,0)</f>
        <v>#N/A</v>
      </c>
      <c r="G257" s="86"/>
      <c r="H257" s="148" t="e">
        <f>IF(F257&gt;=95,"APROVADO COM DISTINÇÃO",IF(F257&gt;=90,"APROVADO COM MÉRITO",IF(F257&gt;=80,"MUITO BOM",IF(F257&gt;=70,"BOM",IF(F257&gt;=60,"REGULAR","REFAZER O NÍVEL")))))</f>
        <v>#N/A</v>
      </c>
      <c r="I257" s="149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7.25" customHeight="1">
      <c r="A258" s="84"/>
      <c r="B258" s="85"/>
      <c r="C258" s="85"/>
      <c r="D258" s="85"/>
      <c r="E258" s="86"/>
      <c r="F258" s="86"/>
      <c r="G258" s="86"/>
      <c r="H258" s="86"/>
      <c r="I258" s="86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7.25" customHeight="1">
      <c r="A259" s="72"/>
      <c r="B259" s="88"/>
      <c r="C259" s="88"/>
      <c r="D259" s="88"/>
      <c r="E259" s="88"/>
      <c r="F259" s="88"/>
      <c r="G259" s="88"/>
      <c r="H259" s="88"/>
      <c r="I259" s="88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spans="1:26" ht="17.25" customHeight="1">
      <c r="A260" s="72"/>
      <c r="B260" s="90"/>
      <c r="C260" s="90"/>
      <c r="D260" s="90"/>
      <c r="E260" s="90"/>
      <c r="F260" s="90"/>
      <c r="G260" s="90"/>
      <c r="H260" s="90"/>
      <c r="I260" s="90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spans="1:26" ht="17.25" customHeight="1">
      <c r="A261" s="72"/>
      <c r="B261" s="73"/>
      <c r="C261" s="73"/>
      <c r="D261" s="73"/>
      <c r="E261" s="74"/>
      <c r="F261" s="74"/>
      <c r="G261" s="74"/>
      <c r="H261" s="74"/>
      <c r="I261" s="74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spans="1:26" ht="17.25" customHeight="1">
      <c r="A262" s="72"/>
      <c r="B262" s="75"/>
      <c r="C262" s="73"/>
      <c r="D262" s="73"/>
      <c r="E262" s="74"/>
      <c r="F262" s="74"/>
      <c r="G262" s="74"/>
      <c r="H262" s="74"/>
      <c r="I262" s="74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spans="1:26" ht="17.25" customHeight="1">
      <c r="A263" s="72"/>
      <c r="B263" s="75"/>
      <c r="C263" s="73"/>
      <c r="D263" s="73"/>
      <c r="E263" s="74"/>
      <c r="F263" s="74"/>
      <c r="G263" s="74"/>
      <c r="H263" s="74"/>
      <c r="I263" s="74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spans="1:26" ht="17.25" customHeight="1">
      <c r="A264" s="72"/>
      <c r="B264" s="75"/>
      <c r="C264" s="73"/>
      <c r="D264" s="73"/>
      <c r="E264" s="74"/>
      <c r="F264" s="74"/>
      <c r="G264" s="74"/>
      <c r="H264" s="74"/>
      <c r="I264" s="74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spans="1:26" ht="17.25" customHeight="1">
      <c r="A265" s="72"/>
      <c r="B265" s="75"/>
      <c r="C265" s="73"/>
      <c r="D265" s="73"/>
      <c r="E265" s="74"/>
      <c r="F265" s="74"/>
      <c r="G265" s="74"/>
      <c r="H265" s="74"/>
      <c r="I265" s="74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spans="1:26" ht="17.25" customHeight="1">
      <c r="A266" s="72"/>
      <c r="B266" s="75"/>
      <c r="C266" s="73"/>
      <c r="D266" s="73"/>
      <c r="E266" s="74"/>
      <c r="F266" s="74"/>
      <c r="G266" s="74"/>
      <c r="H266" s="74"/>
      <c r="I266" s="74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spans="1:26" ht="17.25" customHeight="1">
      <c r="A267" s="72"/>
      <c r="B267" s="76"/>
      <c r="C267" s="76"/>
      <c r="D267" s="76"/>
      <c r="E267" s="76"/>
      <c r="F267" s="76"/>
      <c r="G267" s="76"/>
      <c r="H267" s="76"/>
      <c r="I267" s="76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spans="1:26" ht="17.25" customHeight="1">
      <c r="A268" s="72"/>
      <c r="B268" s="77" t="s">
        <v>32</v>
      </c>
      <c r="C268" s="78"/>
      <c r="D268" s="72">
        <f>NOTAS!B14</f>
        <v>0</v>
      </c>
      <c r="E268" s="72"/>
      <c r="F268" s="79"/>
      <c r="G268" s="79"/>
      <c r="H268" s="77" t="s">
        <v>33</v>
      </c>
      <c r="I268" s="72" t="str">
        <f>(NOTAS!$B$4)</f>
        <v>LAP 5/3TT</v>
      </c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spans="1:26" ht="17.25" customHeight="1">
      <c r="A269" s="72"/>
      <c r="B269" s="137" t="s">
        <v>34</v>
      </c>
      <c r="C269" s="131"/>
      <c r="D269" s="74" t="e">
        <f>NOTAS!#REF!</f>
        <v>#REF!</v>
      </c>
      <c r="E269" s="73"/>
      <c r="F269" s="79"/>
      <c r="G269" s="79"/>
      <c r="H269" s="80" t="s">
        <v>70</v>
      </c>
      <c r="I269" s="74" t="str">
        <f>(NOTAS!$B$3)</f>
        <v>Douglas</v>
      </c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spans="1:26" ht="17.25" customHeight="1">
      <c r="A270" s="72"/>
      <c r="B270" s="77" t="s">
        <v>36</v>
      </c>
      <c r="C270" s="81"/>
      <c r="D270" s="138">
        <f>NOTAS!$AT$3</f>
        <v>36</v>
      </c>
      <c r="E270" s="131"/>
      <c r="F270" s="79"/>
      <c r="G270" s="79"/>
      <c r="H270" s="80" t="s">
        <v>37</v>
      </c>
      <c r="I270" s="74" t="e">
        <f>VLOOKUP(D268,NOTAS!$B$7:$AT$26,45,0)</f>
        <v>#N/A</v>
      </c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spans="1:26" ht="17.25" customHeight="1">
      <c r="A271" s="72"/>
      <c r="B271" s="82"/>
      <c r="C271" s="82"/>
      <c r="D271" s="82"/>
      <c r="E271" s="82"/>
      <c r="F271" s="82"/>
      <c r="G271" s="82"/>
      <c r="H271" s="82"/>
      <c r="I271" s="8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spans="1:26" ht="17.25" customHeight="1">
      <c r="A272" s="72"/>
      <c r="B272" s="153" t="s">
        <v>38</v>
      </c>
      <c r="C272" s="151"/>
      <c r="D272" s="154"/>
      <c r="E272" s="83" t="s">
        <v>39</v>
      </c>
      <c r="F272" s="150" t="s">
        <v>40</v>
      </c>
      <c r="G272" s="151"/>
      <c r="H272" s="151"/>
      <c r="I272" s="15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spans="1:26" ht="17.25" customHeight="1">
      <c r="A273" s="72"/>
      <c r="B273" s="147" t="s">
        <v>24</v>
      </c>
      <c r="C273" s="135"/>
      <c r="D273" s="135"/>
      <c r="E273" s="91" t="s">
        <v>61</v>
      </c>
      <c r="F273" s="145"/>
      <c r="G273" s="135"/>
      <c r="H273" s="135"/>
      <c r="I273" s="135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spans="1:26" ht="17.25" customHeight="1">
      <c r="A274" s="72"/>
      <c r="B274" s="131"/>
      <c r="C274" s="131"/>
      <c r="D274" s="131"/>
      <c r="E274" s="92" t="e">
        <f>VLOOKUP(D268,NOTAS!$B$7:$AT$26,4,0)</f>
        <v>#N/A</v>
      </c>
      <c r="F274" s="136"/>
      <c r="G274" s="131"/>
      <c r="H274" s="131"/>
      <c r="I274" s="131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spans="1:26" ht="17.25" customHeight="1">
      <c r="A275" s="72"/>
      <c r="B275" s="131"/>
      <c r="C275" s="131"/>
      <c r="D275" s="131"/>
      <c r="E275" s="91" t="s">
        <v>62</v>
      </c>
      <c r="F275" s="136"/>
      <c r="G275" s="131"/>
      <c r="H275" s="131"/>
      <c r="I275" s="131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spans="1:26" ht="17.25" customHeight="1">
      <c r="A276" s="72"/>
      <c r="B276" s="131"/>
      <c r="C276" s="131"/>
      <c r="D276" s="131"/>
      <c r="E276" s="92" t="e">
        <f>VLOOKUP(D268,NOTAS!$B$7:$AT$26,22,0)</f>
        <v>#N/A</v>
      </c>
      <c r="F276" s="136"/>
      <c r="G276" s="131"/>
      <c r="H276" s="131"/>
      <c r="I276" s="131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spans="1:26" ht="17.25" customHeight="1">
      <c r="A277" s="72"/>
      <c r="B277" s="147" t="s">
        <v>20</v>
      </c>
      <c r="C277" s="135"/>
      <c r="D277" s="135"/>
      <c r="E277" s="91" t="s">
        <v>61</v>
      </c>
      <c r="F277" s="134"/>
      <c r="G277" s="135"/>
      <c r="H277" s="135"/>
      <c r="I277" s="135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spans="1:26" ht="17.25" customHeight="1">
      <c r="A278" s="72"/>
      <c r="B278" s="131"/>
      <c r="C278" s="131"/>
      <c r="D278" s="131"/>
      <c r="E278" s="92" t="e">
        <f>VLOOKUP(D268,NOTAS!$B$7:$AT$26,7,0)</f>
        <v>#N/A</v>
      </c>
      <c r="F278" s="130"/>
      <c r="G278" s="131"/>
      <c r="H278" s="131"/>
      <c r="I278" s="131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spans="1:26" ht="17.25" customHeight="1">
      <c r="A279" s="72"/>
      <c r="B279" s="131"/>
      <c r="C279" s="131"/>
      <c r="D279" s="131"/>
      <c r="E279" s="91" t="s">
        <v>62</v>
      </c>
      <c r="F279" s="130"/>
      <c r="G279" s="131"/>
      <c r="H279" s="131"/>
      <c r="I279" s="131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spans="1:26" ht="17.25" customHeight="1">
      <c r="A280" s="72"/>
      <c r="B280" s="131"/>
      <c r="C280" s="131"/>
      <c r="D280" s="131"/>
      <c r="E280" s="92" t="e">
        <f>VLOOKUP(D268,NOTAS!$B$7:$AT$26,25,0)</f>
        <v>#N/A</v>
      </c>
      <c r="F280" s="130"/>
      <c r="G280" s="131"/>
      <c r="H280" s="131"/>
      <c r="I280" s="131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spans="1:26" ht="17.25" customHeight="1">
      <c r="A281" s="72"/>
      <c r="B281" s="147" t="s">
        <v>22</v>
      </c>
      <c r="C281" s="135"/>
      <c r="D281" s="135"/>
      <c r="E281" s="91" t="s">
        <v>61</v>
      </c>
      <c r="F281" s="134"/>
      <c r="G281" s="135"/>
      <c r="H281" s="135"/>
      <c r="I281" s="135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spans="1:26" ht="17.25" customHeight="1">
      <c r="A282" s="72"/>
      <c r="B282" s="131"/>
      <c r="C282" s="131"/>
      <c r="D282" s="131"/>
      <c r="E282" s="92" t="e">
        <f>VLOOKUP(D268,NOTAS!$B$7:$AT$26,10,0)</f>
        <v>#N/A</v>
      </c>
      <c r="F282" s="130"/>
      <c r="G282" s="131"/>
      <c r="H282" s="131"/>
      <c r="I282" s="131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spans="1:26" ht="17.25" customHeight="1">
      <c r="A283" s="72"/>
      <c r="B283" s="131"/>
      <c r="C283" s="131"/>
      <c r="D283" s="131"/>
      <c r="E283" s="91" t="s">
        <v>62</v>
      </c>
      <c r="F283" s="130"/>
      <c r="G283" s="131"/>
      <c r="H283" s="131"/>
      <c r="I283" s="131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spans="1:26" ht="17.25" customHeight="1">
      <c r="A284" s="72"/>
      <c r="B284" s="131"/>
      <c r="C284" s="131"/>
      <c r="D284" s="131"/>
      <c r="E284" s="92" t="e">
        <f>VLOOKUP(D268,NOTAS!$B$7:$AT$26,28,0)</f>
        <v>#N/A</v>
      </c>
      <c r="F284" s="130"/>
      <c r="G284" s="131"/>
      <c r="H284" s="131"/>
      <c r="I284" s="131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spans="1:26" ht="17.25" customHeight="1">
      <c r="A285" s="72"/>
      <c r="B285" s="147" t="s">
        <v>23</v>
      </c>
      <c r="C285" s="135"/>
      <c r="D285" s="135"/>
      <c r="E285" s="91" t="s">
        <v>61</v>
      </c>
      <c r="F285" s="134"/>
      <c r="G285" s="135"/>
      <c r="H285" s="135"/>
      <c r="I285" s="135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spans="1:26" ht="17.25" customHeight="1">
      <c r="A286" s="72"/>
      <c r="B286" s="131"/>
      <c r="C286" s="131"/>
      <c r="D286" s="131"/>
      <c r="E286" s="92" t="e">
        <f>VLOOKUP(D268,NOTAS!$B$7:$AT$26,13,0)</f>
        <v>#N/A</v>
      </c>
      <c r="F286" s="130"/>
      <c r="G286" s="131"/>
      <c r="H286" s="131"/>
      <c r="I286" s="131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spans="1:26" ht="17.25" customHeight="1">
      <c r="A287" s="72"/>
      <c r="B287" s="131"/>
      <c r="C287" s="131"/>
      <c r="D287" s="131"/>
      <c r="E287" s="91" t="s">
        <v>62</v>
      </c>
      <c r="F287" s="130"/>
      <c r="G287" s="131"/>
      <c r="H287" s="131"/>
      <c r="I287" s="131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spans="1:26" ht="17.25" customHeight="1">
      <c r="A288" s="72"/>
      <c r="B288" s="131"/>
      <c r="C288" s="131"/>
      <c r="D288" s="131"/>
      <c r="E288" s="92" t="e">
        <f>VLOOKUP(D268,NOTAS!$B$7:$AT$26,31,0)</f>
        <v>#N/A</v>
      </c>
      <c r="F288" s="130"/>
      <c r="G288" s="131"/>
      <c r="H288" s="131"/>
      <c r="I288" s="131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spans="1:26" ht="17.25" customHeight="1">
      <c r="A289" s="72"/>
      <c r="B289" s="147" t="s">
        <v>21</v>
      </c>
      <c r="C289" s="135"/>
      <c r="D289" s="135"/>
      <c r="E289" s="91" t="s">
        <v>61</v>
      </c>
      <c r="F289" s="134"/>
      <c r="G289" s="135"/>
      <c r="H289" s="135"/>
      <c r="I289" s="135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spans="1:26" ht="17.25" customHeight="1">
      <c r="A290" s="72"/>
      <c r="B290" s="131"/>
      <c r="C290" s="131"/>
      <c r="D290" s="131"/>
      <c r="E290" s="92" t="e">
        <f>VLOOKUP(D268,NOTAS!$B$7:$AT$26,16,0)</f>
        <v>#N/A</v>
      </c>
      <c r="F290" s="130"/>
      <c r="G290" s="131"/>
      <c r="H290" s="131"/>
      <c r="I290" s="131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spans="1:26" ht="17.25" customHeight="1">
      <c r="A291" s="72"/>
      <c r="B291" s="131"/>
      <c r="C291" s="131"/>
      <c r="D291" s="131"/>
      <c r="E291" s="91" t="s">
        <v>62</v>
      </c>
      <c r="F291" s="130"/>
      <c r="G291" s="131"/>
      <c r="H291" s="131"/>
      <c r="I291" s="131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spans="1:26" ht="17.25" customHeight="1">
      <c r="A292" s="72"/>
      <c r="B292" s="133"/>
      <c r="C292" s="133"/>
      <c r="D292" s="133"/>
      <c r="E292" s="93" t="e">
        <f>VLOOKUP(D268,NOTAS!$B$7:$AT$26,34,0)</f>
        <v>#N/A</v>
      </c>
      <c r="F292" s="132"/>
      <c r="G292" s="133"/>
      <c r="H292" s="133"/>
      <c r="I292" s="133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spans="1:26" ht="17.25" customHeight="1">
      <c r="A293" s="84"/>
      <c r="B293" s="85"/>
      <c r="C293" s="85"/>
      <c r="D293" s="85"/>
      <c r="E293" s="86"/>
      <c r="F293" s="86"/>
      <c r="G293" s="86"/>
      <c r="H293" s="86"/>
      <c r="I293" s="86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7.25" customHeight="1">
      <c r="A294" s="84"/>
      <c r="B294" s="155" t="s">
        <v>63</v>
      </c>
      <c r="C294" s="151"/>
      <c r="D294" s="151"/>
      <c r="E294" s="154"/>
      <c r="F294" s="93" t="e">
        <f>VLOOKUP(D268,NOTAS!$B$7:$AT$26,44,0)</f>
        <v>#N/A</v>
      </c>
      <c r="G294" s="86"/>
      <c r="H294" s="148" t="e">
        <f>IF(F294&gt;=95,"APROVADO COM DISTINÇÃO",IF(F294&gt;=90,"APROVADO COM MÉRITO",IF(F294&gt;=80,"MUITO BOM",IF(F294&gt;=70,"BOM",IF(F294&gt;=60,"REGULAR","REFAZER O NÍVEL")))))</f>
        <v>#N/A</v>
      </c>
      <c r="I294" s="149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7.25" customHeight="1">
      <c r="A295" s="84"/>
      <c r="B295" s="85"/>
      <c r="C295" s="85"/>
      <c r="D295" s="85"/>
      <c r="E295" s="86"/>
      <c r="F295" s="86"/>
      <c r="G295" s="86"/>
      <c r="H295" s="86"/>
      <c r="I295" s="86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7.25" customHeight="1">
      <c r="A296" s="72"/>
      <c r="B296" s="88"/>
      <c r="C296" s="88"/>
      <c r="D296" s="88"/>
      <c r="E296" s="88"/>
      <c r="F296" s="88"/>
      <c r="G296" s="88"/>
      <c r="H296" s="88"/>
      <c r="I296" s="88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spans="1:26" ht="17.25" customHeight="1">
      <c r="A297" s="72"/>
      <c r="B297" s="90"/>
      <c r="C297" s="90"/>
      <c r="D297" s="90"/>
      <c r="E297" s="90"/>
      <c r="F297" s="90"/>
      <c r="G297" s="90"/>
      <c r="H297" s="90"/>
      <c r="I297" s="90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spans="1:26" ht="17.25" customHeight="1">
      <c r="A298" s="72"/>
      <c r="B298" s="73"/>
      <c r="C298" s="73"/>
      <c r="D298" s="73"/>
      <c r="E298" s="74"/>
      <c r="F298" s="74"/>
      <c r="G298" s="74"/>
      <c r="H298" s="74"/>
      <c r="I298" s="74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spans="1:26" ht="17.25" customHeight="1">
      <c r="A299" s="72"/>
      <c r="B299" s="75"/>
      <c r="C299" s="73"/>
      <c r="D299" s="73"/>
      <c r="E299" s="74"/>
      <c r="F299" s="74"/>
      <c r="G299" s="74"/>
      <c r="H299" s="74"/>
      <c r="I299" s="74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spans="1:26" ht="17.25" customHeight="1">
      <c r="A300" s="72"/>
      <c r="B300" s="75"/>
      <c r="C300" s="73"/>
      <c r="D300" s="73"/>
      <c r="E300" s="74"/>
      <c r="F300" s="74"/>
      <c r="G300" s="74"/>
      <c r="H300" s="74"/>
      <c r="I300" s="74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spans="1:26" ht="17.25" customHeight="1">
      <c r="A301" s="72"/>
      <c r="B301" s="75"/>
      <c r="C301" s="73"/>
      <c r="D301" s="73"/>
      <c r="E301" s="74"/>
      <c r="F301" s="74"/>
      <c r="G301" s="74"/>
      <c r="H301" s="74"/>
      <c r="I301" s="74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spans="1:26" ht="17.25" customHeight="1">
      <c r="A302" s="72"/>
      <c r="B302" s="75"/>
      <c r="C302" s="73"/>
      <c r="D302" s="73"/>
      <c r="E302" s="74"/>
      <c r="F302" s="74"/>
      <c r="G302" s="74"/>
      <c r="H302" s="74"/>
      <c r="I302" s="74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spans="1:26" ht="17.25" customHeight="1">
      <c r="A303" s="72"/>
      <c r="B303" s="75"/>
      <c r="C303" s="73"/>
      <c r="D303" s="73"/>
      <c r="E303" s="74"/>
      <c r="F303" s="74"/>
      <c r="G303" s="74"/>
      <c r="H303" s="74"/>
      <c r="I303" s="74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spans="1:26" ht="17.25" customHeight="1">
      <c r="A304" s="72"/>
      <c r="B304" s="76"/>
      <c r="C304" s="76"/>
      <c r="D304" s="76"/>
      <c r="E304" s="76"/>
      <c r="F304" s="76"/>
      <c r="G304" s="76"/>
      <c r="H304" s="76"/>
      <c r="I304" s="76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spans="1:26" ht="17.25" customHeight="1">
      <c r="A305" s="72"/>
      <c r="B305" s="77" t="s">
        <v>32</v>
      </c>
      <c r="C305" s="78"/>
      <c r="D305" s="72">
        <f>NOTAS!B15</f>
        <v>0</v>
      </c>
      <c r="E305" s="72"/>
      <c r="F305" s="79"/>
      <c r="G305" s="79"/>
      <c r="H305" s="77" t="s">
        <v>33</v>
      </c>
      <c r="I305" s="72" t="str">
        <f>(NOTAS!$B$4)</f>
        <v>LAP 5/3TT</v>
      </c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spans="1:26" ht="17.25" customHeight="1">
      <c r="A306" s="72"/>
      <c r="B306" s="137" t="s">
        <v>34</v>
      </c>
      <c r="C306" s="131"/>
      <c r="D306" s="74" t="e">
        <f>NOTAS!#REF!</f>
        <v>#REF!</v>
      </c>
      <c r="E306" s="73"/>
      <c r="F306" s="79"/>
      <c r="G306" s="79"/>
      <c r="H306" s="80" t="s">
        <v>71</v>
      </c>
      <c r="I306" s="74" t="str">
        <f>(NOTAS!$B$3)</f>
        <v>Douglas</v>
      </c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spans="1:26" ht="17.25" customHeight="1">
      <c r="A307" s="72"/>
      <c r="B307" s="77" t="s">
        <v>36</v>
      </c>
      <c r="C307" s="81"/>
      <c r="D307" s="138">
        <f>NOTAS!$AT$3</f>
        <v>36</v>
      </c>
      <c r="E307" s="131"/>
      <c r="F307" s="79"/>
      <c r="G307" s="79"/>
      <c r="H307" s="80" t="s">
        <v>37</v>
      </c>
      <c r="I307" s="74" t="e">
        <f>VLOOKUP(D305,NOTAS!$B$7:$AT$26,45,0)</f>
        <v>#N/A</v>
      </c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spans="1:26" ht="17.25" customHeight="1">
      <c r="A308" s="72"/>
      <c r="B308" s="82"/>
      <c r="C308" s="82"/>
      <c r="D308" s="82"/>
      <c r="E308" s="82"/>
      <c r="F308" s="82"/>
      <c r="G308" s="82"/>
      <c r="H308" s="82"/>
      <c r="I308" s="8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spans="1:26" ht="17.25" customHeight="1">
      <c r="A309" s="72"/>
      <c r="B309" s="153" t="s">
        <v>38</v>
      </c>
      <c r="C309" s="151"/>
      <c r="D309" s="154"/>
      <c r="E309" s="83" t="s">
        <v>39</v>
      </c>
      <c r="F309" s="150" t="s">
        <v>40</v>
      </c>
      <c r="G309" s="151"/>
      <c r="H309" s="151"/>
      <c r="I309" s="15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spans="1:26" ht="17.25" customHeight="1">
      <c r="A310" s="72"/>
      <c r="B310" s="147" t="s">
        <v>24</v>
      </c>
      <c r="C310" s="135"/>
      <c r="D310" s="135"/>
      <c r="E310" s="91" t="s">
        <v>61</v>
      </c>
      <c r="F310" s="145"/>
      <c r="G310" s="135"/>
      <c r="H310" s="135"/>
      <c r="I310" s="135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spans="1:26" ht="17.25" customHeight="1">
      <c r="A311" s="72"/>
      <c r="B311" s="131"/>
      <c r="C311" s="131"/>
      <c r="D311" s="131"/>
      <c r="E311" s="92" t="e">
        <f>VLOOKUP(D305,NOTAS!$B$7:$AT$26,4,0)</f>
        <v>#N/A</v>
      </c>
      <c r="F311" s="136"/>
      <c r="G311" s="131"/>
      <c r="H311" s="131"/>
      <c r="I311" s="131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spans="1:26" ht="17.25" customHeight="1">
      <c r="A312" s="72"/>
      <c r="B312" s="131"/>
      <c r="C312" s="131"/>
      <c r="D312" s="131"/>
      <c r="E312" s="91" t="s">
        <v>62</v>
      </c>
      <c r="F312" s="136"/>
      <c r="G312" s="131"/>
      <c r="H312" s="131"/>
      <c r="I312" s="131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spans="1:26" ht="17.25" customHeight="1">
      <c r="A313" s="72"/>
      <c r="B313" s="131"/>
      <c r="C313" s="131"/>
      <c r="D313" s="131"/>
      <c r="E313" s="92" t="e">
        <f>VLOOKUP(D305,NOTAS!$B$7:$AT$26,22,0)</f>
        <v>#N/A</v>
      </c>
      <c r="F313" s="136"/>
      <c r="G313" s="131"/>
      <c r="H313" s="131"/>
      <c r="I313" s="131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spans="1:26" ht="17.25" customHeight="1">
      <c r="A314" s="72"/>
      <c r="B314" s="147" t="s">
        <v>20</v>
      </c>
      <c r="C314" s="135"/>
      <c r="D314" s="135"/>
      <c r="E314" s="91" t="s">
        <v>61</v>
      </c>
      <c r="F314" s="134"/>
      <c r="G314" s="135"/>
      <c r="H314" s="135"/>
      <c r="I314" s="135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spans="1:26" ht="17.25" customHeight="1">
      <c r="A315" s="72"/>
      <c r="B315" s="131"/>
      <c r="C315" s="131"/>
      <c r="D315" s="131"/>
      <c r="E315" s="92" t="e">
        <f>VLOOKUP(D305,NOTAS!$B$7:$AT$26,7,0)</f>
        <v>#N/A</v>
      </c>
      <c r="F315" s="130"/>
      <c r="G315" s="131"/>
      <c r="H315" s="131"/>
      <c r="I315" s="131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spans="1:26" ht="17.25" customHeight="1">
      <c r="A316" s="72"/>
      <c r="B316" s="131"/>
      <c r="C316" s="131"/>
      <c r="D316" s="131"/>
      <c r="E316" s="91" t="s">
        <v>62</v>
      </c>
      <c r="F316" s="130"/>
      <c r="G316" s="131"/>
      <c r="H316" s="131"/>
      <c r="I316" s="131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spans="1:26" ht="17.25" customHeight="1">
      <c r="A317" s="72"/>
      <c r="B317" s="131"/>
      <c r="C317" s="131"/>
      <c r="D317" s="131"/>
      <c r="E317" s="92" t="e">
        <f>VLOOKUP(D305,NOTAS!$B$7:$AT$26,25,0)</f>
        <v>#N/A</v>
      </c>
      <c r="F317" s="130"/>
      <c r="G317" s="131"/>
      <c r="H317" s="131"/>
      <c r="I317" s="131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spans="1:26" ht="17.25" customHeight="1">
      <c r="A318" s="72"/>
      <c r="B318" s="147" t="s">
        <v>22</v>
      </c>
      <c r="C318" s="135"/>
      <c r="D318" s="135"/>
      <c r="E318" s="91" t="s">
        <v>61</v>
      </c>
      <c r="F318" s="134"/>
      <c r="G318" s="135"/>
      <c r="H318" s="135"/>
      <c r="I318" s="135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spans="1:26" ht="17.25" customHeight="1">
      <c r="A319" s="72"/>
      <c r="B319" s="131"/>
      <c r="C319" s="131"/>
      <c r="D319" s="131"/>
      <c r="E319" s="92" t="e">
        <f>VLOOKUP(D305,NOTAS!$B$7:$AT$26,10,0)</f>
        <v>#N/A</v>
      </c>
      <c r="F319" s="130"/>
      <c r="G319" s="131"/>
      <c r="H319" s="131"/>
      <c r="I319" s="131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spans="1:26" ht="17.25" customHeight="1">
      <c r="A320" s="72"/>
      <c r="B320" s="131"/>
      <c r="C320" s="131"/>
      <c r="D320" s="131"/>
      <c r="E320" s="91" t="s">
        <v>62</v>
      </c>
      <c r="F320" s="130"/>
      <c r="G320" s="131"/>
      <c r="H320" s="131"/>
      <c r="I320" s="131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spans="1:26" ht="17.25" customHeight="1">
      <c r="A321" s="72"/>
      <c r="B321" s="131"/>
      <c r="C321" s="131"/>
      <c r="D321" s="131"/>
      <c r="E321" s="92" t="e">
        <f>VLOOKUP(D305,NOTAS!$B$7:$AT$26,28,0)</f>
        <v>#N/A</v>
      </c>
      <c r="F321" s="130"/>
      <c r="G321" s="131"/>
      <c r="H321" s="131"/>
      <c r="I321" s="131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spans="1:26" ht="17.25" customHeight="1">
      <c r="A322" s="72"/>
      <c r="B322" s="147" t="s">
        <v>23</v>
      </c>
      <c r="C322" s="135"/>
      <c r="D322" s="135"/>
      <c r="E322" s="91" t="s">
        <v>61</v>
      </c>
      <c r="F322" s="134"/>
      <c r="G322" s="135"/>
      <c r="H322" s="135"/>
      <c r="I322" s="135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spans="1:26" ht="17.25" customHeight="1">
      <c r="A323" s="72"/>
      <c r="B323" s="131"/>
      <c r="C323" s="131"/>
      <c r="D323" s="131"/>
      <c r="E323" s="92" t="e">
        <f>VLOOKUP(D305,NOTAS!$B$7:$AT$26,13,0)</f>
        <v>#N/A</v>
      </c>
      <c r="F323" s="130"/>
      <c r="G323" s="131"/>
      <c r="H323" s="131"/>
      <c r="I323" s="131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spans="1:26" ht="17.25" customHeight="1">
      <c r="A324" s="72"/>
      <c r="B324" s="131"/>
      <c r="C324" s="131"/>
      <c r="D324" s="131"/>
      <c r="E324" s="91" t="s">
        <v>62</v>
      </c>
      <c r="F324" s="130"/>
      <c r="G324" s="131"/>
      <c r="H324" s="131"/>
      <c r="I324" s="131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spans="1:26" ht="17.25" customHeight="1">
      <c r="A325" s="72"/>
      <c r="B325" s="131"/>
      <c r="C325" s="131"/>
      <c r="D325" s="131"/>
      <c r="E325" s="92" t="e">
        <f>VLOOKUP(D305,NOTAS!$B$7:$AT$26,31,0)</f>
        <v>#N/A</v>
      </c>
      <c r="F325" s="130"/>
      <c r="G325" s="131"/>
      <c r="H325" s="131"/>
      <c r="I325" s="131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spans="1:26" ht="17.25" customHeight="1">
      <c r="A326" s="72"/>
      <c r="B326" s="147" t="s">
        <v>21</v>
      </c>
      <c r="C326" s="135"/>
      <c r="D326" s="135"/>
      <c r="E326" s="91" t="s">
        <v>61</v>
      </c>
      <c r="F326" s="134"/>
      <c r="G326" s="135"/>
      <c r="H326" s="135"/>
      <c r="I326" s="135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spans="1:26" ht="17.25" customHeight="1">
      <c r="A327" s="72"/>
      <c r="B327" s="131"/>
      <c r="C327" s="131"/>
      <c r="D327" s="131"/>
      <c r="E327" s="92" t="e">
        <f>VLOOKUP(D305,NOTAS!$B$7:$AT$26,16,0)</f>
        <v>#N/A</v>
      </c>
      <c r="F327" s="130"/>
      <c r="G327" s="131"/>
      <c r="H327" s="131"/>
      <c r="I327" s="131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spans="1:26" ht="17.25" customHeight="1">
      <c r="A328" s="72"/>
      <c r="B328" s="131"/>
      <c r="C328" s="131"/>
      <c r="D328" s="131"/>
      <c r="E328" s="91" t="s">
        <v>62</v>
      </c>
      <c r="F328" s="130"/>
      <c r="G328" s="131"/>
      <c r="H328" s="131"/>
      <c r="I328" s="131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spans="1:26" ht="17.25" customHeight="1">
      <c r="A329" s="72"/>
      <c r="B329" s="133"/>
      <c r="C329" s="133"/>
      <c r="D329" s="133"/>
      <c r="E329" s="93" t="e">
        <f>VLOOKUP(D305,NOTAS!$B$7:$AT$26,34,0)</f>
        <v>#N/A</v>
      </c>
      <c r="F329" s="132"/>
      <c r="G329" s="133"/>
      <c r="H329" s="133"/>
      <c r="I329" s="133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spans="1:26" ht="17.25" customHeight="1">
      <c r="A330" s="84"/>
      <c r="B330" s="85"/>
      <c r="C330" s="85"/>
      <c r="D330" s="85"/>
      <c r="E330" s="86"/>
      <c r="F330" s="86"/>
      <c r="G330" s="86"/>
      <c r="H330" s="86"/>
      <c r="I330" s="86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7.25" customHeight="1">
      <c r="A331" s="84"/>
      <c r="B331" s="155" t="s">
        <v>63</v>
      </c>
      <c r="C331" s="151"/>
      <c r="D331" s="151"/>
      <c r="E331" s="154"/>
      <c r="F331" s="93" t="e">
        <f>VLOOKUP(D305,NOTAS!$B$7:$AT$26,44,0)</f>
        <v>#N/A</v>
      </c>
      <c r="G331" s="86"/>
      <c r="H331" s="148" t="e">
        <f>IF(F331&gt;=95,"APROVADO COM DISTINÇÃO",IF(F331&gt;=90,"APROVADO COM MÉRITO",IF(F331&gt;=80,"MUITO BOM",IF(F331&gt;=70,"BOM",IF(F331&gt;=60,"REGULAR","REFAZER O NÍVEL")))))</f>
        <v>#N/A</v>
      </c>
      <c r="I331" s="149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7.25" customHeight="1">
      <c r="A332" s="84"/>
      <c r="B332" s="85"/>
      <c r="C332" s="85"/>
      <c r="D332" s="85"/>
      <c r="E332" s="86"/>
      <c r="F332" s="86"/>
      <c r="G332" s="86"/>
      <c r="H332" s="86"/>
      <c r="I332" s="86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7.25" customHeight="1">
      <c r="A333" s="72"/>
      <c r="B333" s="88"/>
      <c r="C333" s="88"/>
      <c r="D333" s="88"/>
      <c r="E333" s="88"/>
      <c r="F333" s="88"/>
      <c r="G333" s="88"/>
      <c r="H333" s="88"/>
      <c r="I333" s="88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spans="1:26" ht="17.25" customHeight="1">
      <c r="A334" s="72"/>
      <c r="B334" s="90"/>
      <c r="C334" s="90"/>
      <c r="D334" s="90"/>
      <c r="E334" s="90"/>
      <c r="F334" s="90"/>
      <c r="G334" s="90"/>
      <c r="H334" s="90"/>
      <c r="I334" s="90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spans="1:26" ht="17.25" customHeight="1">
      <c r="A335" s="72"/>
      <c r="B335" s="73"/>
      <c r="C335" s="73"/>
      <c r="D335" s="73"/>
      <c r="E335" s="74"/>
      <c r="F335" s="74"/>
      <c r="G335" s="74"/>
      <c r="H335" s="74"/>
      <c r="I335" s="74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spans="1:26" ht="17.25" customHeight="1">
      <c r="A336" s="72"/>
      <c r="B336" s="75"/>
      <c r="C336" s="73"/>
      <c r="D336" s="73"/>
      <c r="E336" s="74"/>
      <c r="F336" s="74"/>
      <c r="G336" s="74"/>
      <c r="H336" s="74"/>
      <c r="I336" s="74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spans="1:26" ht="17.25" customHeight="1">
      <c r="A337" s="72"/>
      <c r="B337" s="75"/>
      <c r="C337" s="73"/>
      <c r="D337" s="73"/>
      <c r="E337" s="74"/>
      <c r="F337" s="74"/>
      <c r="G337" s="74"/>
      <c r="H337" s="74"/>
      <c r="I337" s="74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spans="1:26" ht="17.25" customHeight="1">
      <c r="A338" s="72"/>
      <c r="B338" s="75"/>
      <c r="C338" s="73"/>
      <c r="D338" s="73"/>
      <c r="E338" s="74"/>
      <c r="F338" s="74"/>
      <c r="G338" s="74"/>
      <c r="H338" s="74"/>
      <c r="I338" s="74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spans="1:26" ht="17.25" customHeight="1">
      <c r="A339" s="72"/>
      <c r="B339" s="75"/>
      <c r="C339" s="73"/>
      <c r="D339" s="73"/>
      <c r="E339" s="74"/>
      <c r="F339" s="74"/>
      <c r="G339" s="74"/>
      <c r="H339" s="74"/>
      <c r="I339" s="74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spans="1:26" ht="17.25" customHeight="1">
      <c r="A340" s="72"/>
      <c r="B340" s="75"/>
      <c r="C340" s="73"/>
      <c r="D340" s="73"/>
      <c r="E340" s="74"/>
      <c r="F340" s="74"/>
      <c r="G340" s="74"/>
      <c r="H340" s="74"/>
      <c r="I340" s="74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spans="1:26" ht="17.25" customHeight="1">
      <c r="A341" s="72"/>
      <c r="B341" s="76"/>
      <c r="C341" s="76"/>
      <c r="D341" s="76"/>
      <c r="E341" s="76"/>
      <c r="F341" s="76"/>
      <c r="G341" s="76"/>
      <c r="H341" s="76"/>
      <c r="I341" s="76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spans="1:26" ht="17.25" customHeight="1">
      <c r="A342" s="72"/>
      <c r="B342" s="77" t="s">
        <v>32</v>
      </c>
      <c r="C342" s="78"/>
      <c r="D342" s="72">
        <f>NOTAS!B16</f>
        <v>0</v>
      </c>
      <c r="E342" s="72"/>
      <c r="F342" s="79"/>
      <c r="G342" s="79"/>
      <c r="H342" s="77" t="s">
        <v>33</v>
      </c>
      <c r="I342" s="72" t="str">
        <f>(NOTAS!$B$4)</f>
        <v>LAP 5/3TT</v>
      </c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spans="1:26" ht="17.25" customHeight="1">
      <c r="A343" s="72"/>
      <c r="B343" s="137" t="s">
        <v>34</v>
      </c>
      <c r="C343" s="131"/>
      <c r="D343" s="74" t="e">
        <f>NOTAS!#REF!</f>
        <v>#REF!</v>
      </c>
      <c r="E343" s="73"/>
      <c r="F343" s="79"/>
      <c r="G343" s="79"/>
      <c r="H343" s="80" t="s">
        <v>72</v>
      </c>
      <c r="I343" s="74" t="str">
        <f>(NOTAS!$B$3)</f>
        <v>Douglas</v>
      </c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spans="1:26" ht="17.25" customHeight="1">
      <c r="A344" s="72"/>
      <c r="B344" s="77" t="s">
        <v>36</v>
      </c>
      <c r="C344" s="81"/>
      <c r="D344" s="138">
        <f>NOTAS!$AT$3</f>
        <v>36</v>
      </c>
      <c r="E344" s="131"/>
      <c r="F344" s="79"/>
      <c r="G344" s="79"/>
      <c r="H344" s="80" t="s">
        <v>37</v>
      </c>
      <c r="I344" s="74" t="e">
        <f>VLOOKUP(D342,NOTAS!$B$7:$AT$26,45,0)</f>
        <v>#N/A</v>
      </c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spans="1:26" ht="17.25" customHeight="1">
      <c r="A345" s="72"/>
      <c r="B345" s="82"/>
      <c r="C345" s="82"/>
      <c r="D345" s="82"/>
      <c r="E345" s="82"/>
      <c r="F345" s="82"/>
      <c r="G345" s="82"/>
      <c r="H345" s="82"/>
      <c r="I345" s="8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spans="1:26" ht="17.25" customHeight="1">
      <c r="A346" s="72"/>
      <c r="B346" s="153" t="s">
        <v>38</v>
      </c>
      <c r="C346" s="151"/>
      <c r="D346" s="154"/>
      <c r="E346" s="83" t="s">
        <v>39</v>
      </c>
      <c r="F346" s="150" t="s">
        <v>40</v>
      </c>
      <c r="G346" s="151"/>
      <c r="H346" s="151"/>
      <c r="I346" s="15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spans="1:26" ht="17.25" customHeight="1">
      <c r="A347" s="72"/>
      <c r="B347" s="147" t="s">
        <v>24</v>
      </c>
      <c r="C347" s="135"/>
      <c r="D347" s="135"/>
      <c r="E347" s="91" t="s">
        <v>61</v>
      </c>
      <c r="F347" s="145"/>
      <c r="G347" s="135"/>
      <c r="H347" s="135"/>
      <c r="I347" s="135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spans="1:26" ht="17.25" customHeight="1">
      <c r="A348" s="72"/>
      <c r="B348" s="131"/>
      <c r="C348" s="131"/>
      <c r="D348" s="131"/>
      <c r="E348" s="92" t="e">
        <f>VLOOKUP(D342,NOTAS!$B$7:$AT$26,4,0)</f>
        <v>#N/A</v>
      </c>
      <c r="F348" s="136"/>
      <c r="G348" s="131"/>
      <c r="H348" s="131"/>
      <c r="I348" s="131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spans="1:26" ht="17.25" customHeight="1">
      <c r="A349" s="72"/>
      <c r="B349" s="131"/>
      <c r="C349" s="131"/>
      <c r="D349" s="131"/>
      <c r="E349" s="91" t="s">
        <v>62</v>
      </c>
      <c r="F349" s="136"/>
      <c r="G349" s="131"/>
      <c r="H349" s="131"/>
      <c r="I349" s="131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spans="1:26" ht="17.25" customHeight="1">
      <c r="A350" s="72"/>
      <c r="B350" s="131"/>
      <c r="C350" s="131"/>
      <c r="D350" s="131"/>
      <c r="E350" s="92" t="e">
        <f>VLOOKUP(D342,NOTAS!$B$7:$AT$26,22,0)</f>
        <v>#N/A</v>
      </c>
      <c r="F350" s="136"/>
      <c r="G350" s="131"/>
      <c r="H350" s="131"/>
      <c r="I350" s="131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spans="1:26" ht="17.25" customHeight="1">
      <c r="A351" s="72"/>
      <c r="B351" s="147" t="s">
        <v>20</v>
      </c>
      <c r="C351" s="135"/>
      <c r="D351" s="135"/>
      <c r="E351" s="91" t="s">
        <v>61</v>
      </c>
      <c r="F351" s="134"/>
      <c r="G351" s="135"/>
      <c r="H351" s="135"/>
      <c r="I351" s="135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spans="1:26" ht="17.25" customHeight="1">
      <c r="A352" s="72"/>
      <c r="B352" s="131"/>
      <c r="C352" s="131"/>
      <c r="D352" s="131"/>
      <c r="E352" s="92" t="e">
        <f>VLOOKUP(D342,NOTAS!$B$7:$AT$26,7,0)</f>
        <v>#N/A</v>
      </c>
      <c r="F352" s="130"/>
      <c r="G352" s="131"/>
      <c r="H352" s="131"/>
      <c r="I352" s="131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spans="1:26" ht="17.25" customHeight="1">
      <c r="A353" s="72"/>
      <c r="B353" s="131"/>
      <c r="C353" s="131"/>
      <c r="D353" s="131"/>
      <c r="E353" s="91" t="s">
        <v>62</v>
      </c>
      <c r="F353" s="130"/>
      <c r="G353" s="131"/>
      <c r="H353" s="131"/>
      <c r="I353" s="131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spans="1:26" ht="17.25" customHeight="1">
      <c r="A354" s="72"/>
      <c r="B354" s="131"/>
      <c r="C354" s="131"/>
      <c r="D354" s="131"/>
      <c r="E354" s="92" t="e">
        <f>VLOOKUP(D342,NOTAS!$B$7:$AT$26,25,0)</f>
        <v>#N/A</v>
      </c>
      <c r="F354" s="130"/>
      <c r="G354" s="131"/>
      <c r="H354" s="131"/>
      <c r="I354" s="131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spans="1:26" ht="17.25" customHeight="1">
      <c r="A355" s="72"/>
      <c r="B355" s="147" t="s">
        <v>22</v>
      </c>
      <c r="C355" s="135"/>
      <c r="D355" s="135"/>
      <c r="E355" s="91" t="s">
        <v>61</v>
      </c>
      <c r="F355" s="134"/>
      <c r="G355" s="135"/>
      <c r="H355" s="135"/>
      <c r="I355" s="135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spans="1:26" ht="17.25" customHeight="1">
      <c r="A356" s="72"/>
      <c r="B356" s="131"/>
      <c r="C356" s="131"/>
      <c r="D356" s="131"/>
      <c r="E356" s="92" t="e">
        <f>VLOOKUP(D342,NOTAS!$B$7:$AT$26,10,0)</f>
        <v>#N/A</v>
      </c>
      <c r="F356" s="130"/>
      <c r="G356" s="131"/>
      <c r="H356" s="131"/>
      <c r="I356" s="131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spans="1:26" ht="17.25" customHeight="1">
      <c r="A357" s="72"/>
      <c r="B357" s="131"/>
      <c r="C357" s="131"/>
      <c r="D357" s="131"/>
      <c r="E357" s="91" t="s">
        <v>62</v>
      </c>
      <c r="F357" s="130"/>
      <c r="G357" s="131"/>
      <c r="H357" s="131"/>
      <c r="I357" s="131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spans="1:26" ht="17.25" customHeight="1">
      <c r="A358" s="72"/>
      <c r="B358" s="131"/>
      <c r="C358" s="131"/>
      <c r="D358" s="131"/>
      <c r="E358" s="92" t="e">
        <f>VLOOKUP(D342,NOTAS!$B$7:$AT$26,28,0)</f>
        <v>#N/A</v>
      </c>
      <c r="F358" s="130"/>
      <c r="G358" s="131"/>
      <c r="H358" s="131"/>
      <c r="I358" s="131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spans="1:26" ht="17.25" customHeight="1">
      <c r="A359" s="72"/>
      <c r="B359" s="147" t="s">
        <v>23</v>
      </c>
      <c r="C359" s="135"/>
      <c r="D359" s="135"/>
      <c r="E359" s="91" t="s">
        <v>61</v>
      </c>
      <c r="F359" s="134"/>
      <c r="G359" s="135"/>
      <c r="H359" s="135"/>
      <c r="I359" s="135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spans="1:26" ht="17.25" customHeight="1">
      <c r="A360" s="72"/>
      <c r="B360" s="131"/>
      <c r="C360" s="131"/>
      <c r="D360" s="131"/>
      <c r="E360" s="92" t="e">
        <f>VLOOKUP(D342,NOTAS!$B$7:$AT$26,13,0)</f>
        <v>#N/A</v>
      </c>
      <c r="F360" s="130"/>
      <c r="G360" s="131"/>
      <c r="H360" s="131"/>
      <c r="I360" s="131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spans="1:26" ht="17.25" customHeight="1">
      <c r="A361" s="72"/>
      <c r="B361" s="131"/>
      <c r="C361" s="131"/>
      <c r="D361" s="131"/>
      <c r="E361" s="91" t="s">
        <v>62</v>
      </c>
      <c r="F361" s="130"/>
      <c r="G361" s="131"/>
      <c r="H361" s="131"/>
      <c r="I361" s="131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spans="1:26" ht="17.25" customHeight="1">
      <c r="A362" s="72"/>
      <c r="B362" s="131"/>
      <c r="C362" s="131"/>
      <c r="D362" s="131"/>
      <c r="E362" s="92" t="e">
        <f>VLOOKUP(D342,NOTAS!$B$7:$AT$26,31,0)</f>
        <v>#N/A</v>
      </c>
      <c r="F362" s="130"/>
      <c r="G362" s="131"/>
      <c r="H362" s="131"/>
      <c r="I362" s="131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spans="1:26" ht="17.25" customHeight="1">
      <c r="A363" s="72"/>
      <c r="B363" s="147" t="s">
        <v>21</v>
      </c>
      <c r="C363" s="135"/>
      <c r="D363" s="135"/>
      <c r="E363" s="91" t="s">
        <v>61</v>
      </c>
      <c r="F363" s="134"/>
      <c r="G363" s="135"/>
      <c r="H363" s="135"/>
      <c r="I363" s="135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spans="1:26" ht="17.25" customHeight="1">
      <c r="A364" s="72"/>
      <c r="B364" s="131"/>
      <c r="C364" s="131"/>
      <c r="D364" s="131"/>
      <c r="E364" s="92" t="e">
        <f>VLOOKUP(D342,NOTAS!$B$7:$AT$26,16,0)</f>
        <v>#N/A</v>
      </c>
      <c r="F364" s="130"/>
      <c r="G364" s="131"/>
      <c r="H364" s="131"/>
      <c r="I364" s="131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spans="1:26" ht="17.25" customHeight="1">
      <c r="A365" s="72"/>
      <c r="B365" s="131"/>
      <c r="C365" s="131"/>
      <c r="D365" s="131"/>
      <c r="E365" s="91" t="s">
        <v>62</v>
      </c>
      <c r="F365" s="130"/>
      <c r="G365" s="131"/>
      <c r="H365" s="131"/>
      <c r="I365" s="131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spans="1:26" ht="17.25" customHeight="1">
      <c r="A366" s="72"/>
      <c r="B366" s="133"/>
      <c r="C366" s="133"/>
      <c r="D366" s="133"/>
      <c r="E366" s="93" t="e">
        <f>VLOOKUP(D342,NOTAS!$B$7:$AT$26,34,0)</f>
        <v>#N/A</v>
      </c>
      <c r="F366" s="132"/>
      <c r="G366" s="133"/>
      <c r="H366" s="133"/>
      <c r="I366" s="133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spans="1:26" ht="17.25" customHeight="1">
      <c r="A367" s="84"/>
      <c r="B367" s="85"/>
      <c r="C367" s="85"/>
      <c r="D367" s="85"/>
      <c r="E367" s="86"/>
      <c r="F367" s="86"/>
      <c r="G367" s="86"/>
      <c r="H367" s="86"/>
      <c r="I367" s="86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7.25" customHeight="1">
      <c r="A368" s="84"/>
      <c r="B368" s="155" t="s">
        <v>63</v>
      </c>
      <c r="C368" s="151"/>
      <c r="D368" s="151"/>
      <c r="E368" s="154"/>
      <c r="F368" s="93" t="e">
        <f>VLOOKUP(D342,NOTAS!$B$7:$AT$26,44,0)</f>
        <v>#N/A</v>
      </c>
      <c r="G368" s="86"/>
      <c r="H368" s="148" t="e">
        <f>IF(F368&gt;=95,"APROVADO COM DISTINÇÃO",IF(F368&gt;=90,"APROVADO COM MÉRITO",IF(F368&gt;=80,"MUITO BOM",IF(F368&gt;=70,"BOM",IF(F368&gt;=60,"REGULAR","REFAZER O NÍVEL")))))</f>
        <v>#N/A</v>
      </c>
      <c r="I368" s="149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7.25" customHeight="1">
      <c r="A369" s="84"/>
      <c r="B369" s="85"/>
      <c r="C369" s="85"/>
      <c r="D369" s="85"/>
      <c r="E369" s="86"/>
      <c r="F369" s="86"/>
      <c r="G369" s="86"/>
      <c r="H369" s="86"/>
      <c r="I369" s="86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7.25" customHeight="1">
      <c r="A370" s="72"/>
      <c r="B370" s="88"/>
      <c r="C370" s="88"/>
      <c r="D370" s="88"/>
      <c r="E370" s="88"/>
      <c r="F370" s="88"/>
      <c r="G370" s="88"/>
      <c r="H370" s="88"/>
      <c r="I370" s="88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spans="1:26" ht="17.25" customHeight="1">
      <c r="A371" s="72"/>
      <c r="B371" s="90"/>
      <c r="C371" s="90"/>
      <c r="D371" s="90"/>
      <c r="E371" s="90"/>
      <c r="F371" s="90"/>
      <c r="G371" s="90"/>
      <c r="H371" s="90"/>
      <c r="I371" s="90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spans="1:26" ht="17.25" customHeight="1">
      <c r="A372" s="72"/>
      <c r="B372" s="73"/>
      <c r="C372" s="73"/>
      <c r="D372" s="73"/>
      <c r="E372" s="74"/>
      <c r="F372" s="74"/>
      <c r="G372" s="74"/>
      <c r="H372" s="74"/>
      <c r="I372" s="74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spans="1:26" ht="17.25" customHeight="1">
      <c r="A373" s="72"/>
      <c r="B373" s="75"/>
      <c r="C373" s="73"/>
      <c r="D373" s="73"/>
      <c r="E373" s="74"/>
      <c r="F373" s="74"/>
      <c r="G373" s="74"/>
      <c r="H373" s="74"/>
      <c r="I373" s="74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spans="1:26" ht="17.25" customHeight="1">
      <c r="A374" s="72"/>
      <c r="B374" s="75"/>
      <c r="C374" s="73"/>
      <c r="D374" s="73"/>
      <c r="E374" s="74"/>
      <c r="F374" s="74"/>
      <c r="G374" s="74"/>
      <c r="H374" s="74"/>
      <c r="I374" s="74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spans="1:26" ht="17.25" customHeight="1">
      <c r="A375" s="72"/>
      <c r="B375" s="75"/>
      <c r="C375" s="73"/>
      <c r="D375" s="73"/>
      <c r="E375" s="74"/>
      <c r="F375" s="74"/>
      <c r="G375" s="74"/>
      <c r="H375" s="74"/>
      <c r="I375" s="74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spans="1:26" ht="17.25" customHeight="1">
      <c r="A376" s="72"/>
      <c r="B376" s="75"/>
      <c r="C376" s="73"/>
      <c r="D376" s="73"/>
      <c r="E376" s="74"/>
      <c r="F376" s="74"/>
      <c r="G376" s="74"/>
      <c r="H376" s="74"/>
      <c r="I376" s="74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spans="1:26" ht="17.25" customHeight="1">
      <c r="A377" s="72"/>
      <c r="B377" s="75"/>
      <c r="C377" s="73"/>
      <c r="D377" s="73"/>
      <c r="E377" s="74"/>
      <c r="F377" s="74"/>
      <c r="G377" s="74"/>
      <c r="H377" s="74"/>
      <c r="I377" s="74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spans="1:26" ht="17.25" customHeight="1">
      <c r="A378" s="72"/>
      <c r="B378" s="76"/>
      <c r="C378" s="76"/>
      <c r="D378" s="76"/>
      <c r="E378" s="76"/>
      <c r="F378" s="76"/>
      <c r="G378" s="76"/>
      <c r="H378" s="76"/>
      <c r="I378" s="76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spans="1:26" ht="17.25" customHeight="1">
      <c r="A379" s="72"/>
      <c r="B379" s="77" t="s">
        <v>32</v>
      </c>
      <c r="C379" s="78"/>
      <c r="D379" s="72">
        <f>NOTAS!B17</f>
        <v>0</v>
      </c>
      <c r="E379" s="72"/>
      <c r="F379" s="79"/>
      <c r="G379" s="79"/>
      <c r="H379" s="77" t="s">
        <v>33</v>
      </c>
      <c r="I379" s="72" t="str">
        <f>(NOTAS!$B$4)</f>
        <v>LAP 5/3TT</v>
      </c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spans="1:26" ht="17.25" customHeight="1">
      <c r="A380" s="72"/>
      <c r="B380" s="137" t="s">
        <v>34</v>
      </c>
      <c r="C380" s="131"/>
      <c r="D380" s="74" t="e">
        <f>NOTAS!#REF!</f>
        <v>#REF!</v>
      </c>
      <c r="E380" s="73"/>
      <c r="F380" s="79"/>
      <c r="G380" s="79"/>
      <c r="H380" s="80" t="s">
        <v>73</v>
      </c>
      <c r="I380" s="74" t="str">
        <f>(NOTAS!$B$3)</f>
        <v>Douglas</v>
      </c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spans="1:26" ht="17.25" customHeight="1">
      <c r="A381" s="72"/>
      <c r="B381" s="77" t="s">
        <v>36</v>
      </c>
      <c r="C381" s="81"/>
      <c r="D381" s="138">
        <f>NOTAS!$AT$3</f>
        <v>36</v>
      </c>
      <c r="E381" s="131"/>
      <c r="F381" s="79"/>
      <c r="G381" s="79"/>
      <c r="H381" s="80" t="s">
        <v>37</v>
      </c>
      <c r="I381" s="74" t="e">
        <f>VLOOKUP(D379,NOTAS!$B$7:$AT$26,45,0)</f>
        <v>#N/A</v>
      </c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spans="1:26" ht="17.25" customHeight="1">
      <c r="A382" s="72"/>
      <c r="B382" s="82"/>
      <c r="C382" s="82"/>
      <c r="D382" s="82"/>
      <c r="E382" s="82"/>
      <c r="F382" s="82"/>
      <c r="G382" s="82"/>
      <c r="H382" s="82"/>
      <c r="I382" s="8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spans="1:26" ht="17.25" customHeight="1">
      <c r="A383" s="72"/>
      <c r="B383" s="153" t="s">
        <v>38</v>
      </c>
      <c r="C383" s="151"/>
      <c r="D383" s="154"/>
      <c r="E383" s="83" t="s">
        <v>39</v>
      </c>
      <c r="F383" s="150" t="s">
        <v>40</v>
      </c>
      <c r="G383" s="151"/>
      <c r="H383" s="151"/>
      <c r="I383" s="15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spans="1:26" ht="17.25" customHeight="1">
      <c r="A384" s="72"/>
      <c r="B384" s="147" t="s">
        <v>24</v>
      </c>
      <c r="C384" s="135"/>
      <c r="D384" s="135"/>
      <c r="E384" s="91" t="s">
        <v>61</v>
      </c>
      <c r="F384" s="145"/>
      <c r="G384" s="135"/>
      <c r="H384" s="135"/>
      <c r="I384" s="135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spans="1:26" ht="17.25" customHeight="1">
      <c r="A385" s="72"/>
      <c r="B385" s="131"/>
      <c r="C385" s="131"/>
      <c r="D385" s="131"/>
      <c r="E385" s="92" t="e">
        <f>VLOOKUP(D379,NOTAS!$B$7:$AT$26,4,0)</f>
        <v>#N/A</v>
      </c>
      <c r="F385" s="136"/>
      <c r="G385" s="131"/>
      <c r="H385" s="131"/>
      <c r="I385" s="131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spans="1:26" ht="17.25" customHeight="1">
      <c r="A386" s="72"/>
      <c r="B386" s="131"/>
      <c r="C386" s="131"/>
      <c r="D386" s="131"/>
      <c r="E386" s="91" t="s">
        <v>62</v>
      </c>
      <c r="F386" s="136"/>
      <c r="G386" s="131"/>
      <c r="H386" s="131"/>
      <c r="I386" s="131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spans="1:26" ht="17.25" customHeight="1">
      <c r="A387" s="72"/>
      <c r="B387" s="131"/>
      <c r="C387" s="131"/>
      <c r="D387" s="131"/>
      <c r="E387" s="92" t="e">
        <f>VLOOKUP(D379,NOTAS!$B$7:$AT$26,22,0)</f>
        <v>#N/A</v>
      </c>
      <c r="F387" s="136"/>
      <c r="G387" s="131"/>
      <c r="H387" s="131"/>
      <c r="I387" s="131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spans="1:26" ht="17.25" customHeight="1">
      <c r="A388" s="72"/>
      <c r="B388" s="147" t="s">
        <v>20</v>
      </c>
      <c r="C388" s="135"/>
      <c r="D388" s="135"/>
      <c r="E388" s="91" t="s">
        <v>61</v>
      </c>
      <c r="F388" s="134"/>
      <c r="G388" s="135"/>
      <c r="H388" s="135"/>
      <c r="I388" s="135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spans="1:26" ht="17.25" customHeight="1">
      <c r="A389" s="72"/>
      <c r="B389" s="131"/>
      <c r="C389" s="131"/>
      <c r="D389" s="131"/>
      <c r="E389" s="92" t="e">
        <f>VLOOKUP(D379,NOTAS!$B$7:$AT$26,7,0)</f>
        <v>#N/A</v>
      </c>
      <c r="F389" s="130"/>
      <c r="G389" s="131"/>
      <c r="H389" s="131"/>
      <c r="I389" s="131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spans="1:26" ht="17.25" customHeight="1">
      <c r="A390" s="72"/>
      <c r="B390" s="131"/>
      <c r="C390" s="131"/>
      <c r="D390" s="131"/>
      <c r="E390" s="91" t="s">
        <v>62</v>
      </c>
      <c r="F390" s="130"/>
      <c r="G390" s="131"/>
      <c r="H390" s="131"/>
      <c r="I390" s="131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spans="1:26" ht="17.25" customHeight="1">
      <c r="A391" s="72"/>
      <c r="B391" s="131"/>
      <c r="C391" s="131"/>
      <c r="D391" s="131"/>
      <c r="E391" s="92" t="e">
        <f>VLOOKUP(D379,NOTAS!$B$7:$AT$26,25,0)</f>
        <v>#N/A</v>
      </c>
      <c r="F391" s="130"/>
      <c r="G391" s="131"/>
      <c r="H391" s="131"/>
      <c r="I391" s="131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spans="1:26" ht="17.25" customHeight="1">
      <c r="A392" s="72"/>
      <c r="B392" s="147" t="s">
        <v>22</v>
      </c>
      <c r="C392" s="135"/>
      <c r="D392" s="135"/>
      <c r="E392" s="91" t="s">
        <v>61</v>
      </c>
      <c r="F392" s="134"/>
      <c r="G392" s="135"/>
      <c r="H392" s="135"/>
      <c r="I392" s="135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spans="1:26" ht="17.25" customHeight="1">
      <c r="A393" s="72"/>
      <c r="B393" s="131"/>
      <c r="C393" s="131"/>
      <c r="D393" s="131"/>
      <c r="E393" s="92" t="e">
        <f>VLOOKUP(D379,NOTAS!$B$7:$AT$26,10,0)</f>
        <v>#N/A</v>
      </c>
      <c r="F393" s="130"/>
      <c r="G393" s="131"/>
      <c r="H393" s="131"/>
      <c r="I393" s="131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spans="1:26" ht="17.25" customHeight="1">
      <c r="A394" s="72"/>
      <c r="B394" s="131"/>
      <c r="C394" s="131"/>
      <c r="D394" s="131"/>
      <c r="E394" s="91" t="s">
        <v>62</v>
      </c>
      <c r="F394" s="130"/>
      <c r="G394" s="131"/>
      <c r="H394" s="131"/>
      <c r="I394" s="131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spans="1:26" ht="17.25" customHeight="1">
      <c r="A395" s="72"/>
      <c r="B395" s="131"/>
      <c r="C395" s="131"/>
      <c r="D395" s="131"/>
      <c r="E395" s="92" t="e">
        <f>VLOOKUP(D379,NOTAS!$B$7:$AT$26,28,0)</f>
        <v>#N/A</v>
      </c>
      <c r="F395" s="130"/>
      <c r="G395" s="131"/>
      <c r="H395" s="131"/>
      <c r="I395" s="131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spans="1:26" ht="17.25" customHeight="1">
      <c r="A396" s="72"/>
      <c r="B396" s="147" t="s">
        <v>23</v>
      </c>
      <c r="C396" s="135"/>
      <c r="D396" s="135"/>
      <c r="E396" s="91" t="s">
        <v>61</v>
      </c>
      <c r="F396" s="134"/>
      <c r="G396" s="135"/>
      <c r="H396" s="135"/>
      <c r="I396" s="135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spans="1:26" ht="17.25" customHeight="1">
      <c r="A397" s="72"/>
      <c r="B397" s="131"/>
      <c r="C397" s="131"/>
      <c r="D397" s="131"/>
      <c r="E397" s="92" t="e">
        <f>VLOOKUP(D379,NOTAS!$B$7:$AT$26,13,0)</f>
        <v>#N/A</v>
      </c>
      <c r="F397" s="130"/>
      <c r="G397" s="131"/>
      <c r="H397" s="131"/>
      <c r="I397" s="131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spans="1:26" ht="17.25" customHeight="1">
      <c r="A398" s="72"/>
      <c r="B398" s="131"/>
      <c r="C398" s="131"/>
      <c r="D398" s="131"/>
      <c r="E398" s="91" t="s">
        <v>62</v>
      </c>
      <c r="F398" s="130"/>
      <c r="G398" s="131"/>
      <c r="H398" s="131"/>
      <c r="I398" s="131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spans="1:26" ht="17.25" customHeight="1">
      <c r="A399" s="72"/>
      <c r="B399" s="131"/>
      <c r="C399" s="131"/>
      <c r="D399" s="131"/>
      <c r="E399" s="92" t="e">
        <f>VLOOKUP(D379,NOTAS!$B$7:$AT$26,31,0)</f>
        <v>#N/A</v>
      </c>
      <c r="F399" s="130"/>
      <c r="G399" s="131"/>
      <c r="H399" s="131"/>
      <c r="I399" s="131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spans="1:26" ht="17.25" customHeight="1">
      <c r="A400" s="72"/>
      <c r="B400" s="147" t="s">
        <v>21</v>
      </c>
      <c r="C400" s="135"/>
      <c r="D400" s="135"/>
      <c r="E400" s="91" t="s">
        <v>61</v>
      </c>
      <c r="F400" s="134"/>
      <c r="G400" s="135"/>
      <c r="H400" s="135"/>
      <c r="I400" s="135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spans="1:26" ht="17.25" customHeight="1">
      <c r="A401" s="72"/>
      <c r="B401" s="131"/>
      <c r="C401" s="131"/>
      <c r="D401" s="131"/>
      <c r="E401" s="92" t="e">
        <f>VLOOKUP(D379,NOTAS!$B$7:$AT$26,16,0)</f>
        <v>#N/A</v>
      </c>
      <c r="F401" s="130"/>
      <c r="G401" s="131"/>
      <c r="H401" s="131"/>
      <c r="I401" s="131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spans="1:26" ht="17.25" customHeight="1">
      <c r="A402" s="72"/>
      <c r="B402" s="131"/>
      <c r="C402" s="131"/>
      <c r="D402" s="131"/>
      <c r="E402" s="91" t="s">
        <v>62</v>
      </c>
      <c r="F402" s="130"/>
      <c r="G402" s="131"/>
      <c r="H402" s="131"/>
      <c r="I402" s="131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spans="1:26" ht="17.25" customHeight="1">
      <c r="A403" s="72"/>
      <c r="B403" s="133"/>
      <c r="C403" s="133"/>
      <c r="D403" s="133"/>
      <c r="E403" s="93" t="e">
        <f>VLOOKUP(D379,NOTAS!$B$7:$AT$26,34,0)</f>
        <v>#N/A</v>
      </c>
      <c r="F403" s="132"/>
      <c r="G403" s="133"/>
      <c r="H403" s="133"/>
      <c r="I403" s="133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spans="1:26" ht="17.25" customHeight="1">
      <c r="A404" s="84"/>
      <c r="B404" s="85"/>
      <c r="C404" s="85"/>
      <c r="D404" s="85"/>
      <c r="E404" s="86"/>
      <c r="F404" s="86"/>
      <c r="G404" s="86"/>
      <c r="H404" s="86"/>
      <c r="I404" s="86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7.25" customHeight="1">
      <c r="A405" s="84"/>
      <c r="B405" s="155" t="s">
        <v>63</v>
      </c>
      <c r="C405" s="151"/>
      <c r="D405" s="151"/>
      <c r="E405" s="154"/>
      <c r="F405" s="93" t="e">
        <f>VLOOKUP(D379,NOTAS!$B$7:$AT$26,44,0)</f>
        <v>#N/A</v>
      </c>
      <c r="G405" s="86"/>
      <c r="H405" s="148" t="e">
        <f>IF(F405&gt;=95,"APROVADO COM DISTINÇÃO",IF(F405&gt;=90,"APROVADO COM MÉRITO",IF(F405&gt;=80,"MUITO BOM",IF(F405&gt;=70,"BOM",IF(F405&gt;=60,"REGULAR","REFAZER O NÍVEL")))))</f>
        <v>#N/A</v>
      </c>
      <c r="I405" s="149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7.25" customHeight="1">
      <c r="A406" s="84"/>
      <c r="B406" s="85"/>
      <c r="C406" s="85"/>
      <c r="D406" s="85"/>
      <c r="E406" s="86"/>
      <c r="F406" s="86"/>
      <c r="G406" s="86"/>
      <c r="H406" s="86"/>
      <c r="I406" s="86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7.25" customHeight="1">
      <c r="A407" s="72"/>
      <c r="B407" s="88"/>
      <c r="C407" s="88"/>
      <c r="D407" s="88"/>
      <c r="E407" s="88"/>
      <c r="F407" s="88"/>
      <c r="G407" s="88"/>
      <c r="H407" s="88"/>
      <c r="I407" s="88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spans="1:26" ht="17.25" customHeight="1">
      <c r="A408" s="72"/>
      <c r="B408" s="90"/>
      <c r="C408" s="90"/>
      <c r="D408" s="90"/>
      <c r="E408" s="90"/>
      <c r="F408" s="90"/>
      <c r="G408" s="90"/>
      <c r="H408" s="90"/>
      <c r="I408" s="90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spans="1:26" ht="17.25" customHeight="1">
      <c r="A409" s="72"/>
      <c r="B409" s="73"/>
      <c r="C409" s="73"/>
      <c r="D409" s="73"/>
      <c r="E409" s="74"/>
      <c r="F409" s="74"/>
      <c r="G409" s="74"/>
      <c r="H409" s="74"/>
      <c r="I409" s="74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spans="1:26" ht="17.25" customHeight="1">
      <c r="A410" s="72"/>
      <c r="B410" s="75"/>
      <c r="C410" s="73"/>
      <c r="D410" s="73"/>
      <c r="E410" s="74"/>
      <c r="F410" s="74"/>
      <c r="G410" s="74"/>
      <c r="H410" s="74"/>
      <c r="I410" s="74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spans="1:26" ht="17.25" customHeight="1">
      <c r="A411" s="72"/>
      <c r="B411" s="75"/>
      <c r="C411" s="73"/>
      <c r="D411" s="73"/>
      <c r="E411" s="74"/>
      <c r="F411" s="74"/>
      <c r="G411" s="74"/>
      <c r="H411" s="74"/>
      <c r="I411" s="74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spans="1:26" ht="17.25" customHeight="1">
      <c r="A412" s="72"/>
      <c r="B412" s="75"/>
      <c r="C412" s="73"/>
      <c r="D412" s="73"/>
      <c r="E412" s="74"/>
      <c r="F412" s="74"/>
      <c r="G412" s="74"/>
      <c r="H412" s="74"/>
      <c r="I412" s="74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spans="1:26" ht="17.25" customHeight="1">
      <c r="A413" s="72"/>
      <c r="B413" s="75"/>
      <c r="C413" s="73"/>
      <c r="D413" s="73"/>
      <c r="E413" s="74"/>
      <c r="F413" s="74"/>
      <c r="G413" s="74"/>
      <c r="H413" s="74"/>
      <c r="I413" s="74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spans="1:26" ht="17.25" customHeight="1">
      <c r="A414" s="72"/>
      <c r="B414" s="75"/>
      <c r="C414" s="73"/>
      <c r="D414" s="73"/>
      <c r="E414" s="74"/>
      <c r="F414" s="74"/>
      <c r="G414" s="74"/>
      <c r="H414" s="74"/>
      <c r="I414" s="74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spans="1:26" ht="17.25" customHeight="1">
      <c r="A415" s="72"/>
      <c r="B415" s="76"/>
      <c r="C415" s="76"/>
      <c r="D415" s="76"/>
      <c r="E415" s="76"/>
      <c r="F415" s="76"/>
      <c r="G415" s="76"/>
      <c r="H415" s="76"/>
      <c r="I415" s="76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spans="1:26" ht="17.25" customHeight="1">
      <c r="A416" s="72"/>
      <c r="B416" s="77" t="s">
        <v>32</v>
      </c>
      <c r="C416" s="78"/>
      <c r="D416" s="72">
        <f>NOTAS!B18</f>
        <v>0</v>
      </c>
      <c r="E416" s="72"/>
      <c r="F416" s="79"/>
      <c r="G416" s="79"/>
      <c r="H416" s="77" t="s">
        <v>33</v>
      </c>
      <c r="I416" s="72" t="str">
        <f>(NOTAS!$B$4)</f>
        <v>LAP 5/3TT</v>
      </c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spans="1:26" ht="17.25" customHeight="1">
      <c r="A417" s="72"/>
      <c r="B417" s="137" t="s">
        <v>34</v>
      </c>
      <c r="C417" s="131"/>
      <c r="D417" s="74" t="e">
        <f>NOTAS!#REF!</f>
        <v>#REF!</v>
      </c>
      <c r="E417" s="73"/>
      <c r="F417" s="79"/>
      <c r="G417" s="79"/>
      <c r="H417" s="80" t="s">
        <v>74</v>
      </c>
      <c r="I417" s="74" t="str">
        <f>(NOTAS!$B$3)</f>
        <v>Douglas</v>
      </c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spans="1:26" ht="17.25" customHeight="1">
      <c r="A418" s="72"/>
      <c r="B418" s="77" t="s">
        <v>36</v>
      </c>
      <c r="C418" s="81"/>
      <c r="D418" s="138">
        <f>NOTAS!$AT$3</f>
        <v>36</v>
      </c>
      <c r="E418" s="131"/>
      <c r="F418" s="79"/>
      <c r="G418" s="79"/>
      <c r="H418" s="80" t="s">
        <v>37</v>
      </c>
      <c r="I418" s="74" t="e">
        <f>VLOOKUP(D416,NOTAS!$B$7:$AT$26,45,0)</f>
        <v>#N/A</v>
      </c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spans="1:26" ht="17.25" customHeight="1">
      <c r="A419" s="72"/>
      <c r="B419" s="82"/>
      <c r="C419" s="82"/>
      <c r="D419" s="82"/>
      <c r="E419" s="82"/>
      <c r="F419" s="82"/>
      <c r="G419" s="82"/>
      <c r="H419" s="82"/>
      <c r="I419" s="8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spans="1:26" ht="17.25" customHeight="1">
      <c r="A420" s="72"/>
      <c r="B420" s="153" t="s">
        <v>38</v>
      </c>
      <c r="C420" s="151"/>
      <c r="D420" s="154"/>
      <c r="E420" s="83" t="s">
        <v>39</v>
      </c>
      <c r="F420" s="150" t="s">
        <v>40</v>
      </c>
      <c r="G420" s="151"/>
      <c r="H420" s="151"/>
      <c r="I420" s="15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spans="1:26" ht="17.25" customHeight="1">
      <c r="A421" s="72"/>
      <c r="B421" s="147" t="s">
        <v>24</v>
      </c>
      <c r="C421" s="135"/>
      <c r="D421" s="135"/>
      <c r="E421" s="91" t="s">
        <v>61</v>
      </c>
      <c r="F421" s="145"/>
      <c r="G421" s="135"/>
      <c r="H421" s="135"/>
      <c r="I421" s="135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spans="1:26" ht="17.25" customHeight="1">
      <c r="A422" s="72"/>
      <c r="B422" s="131"/>
      <c r="C422" s="131"/>
      <c r="D422" s="131"/>
      <c r="E422" s="92" t="e">
        <f>VLOOKUP(D416,NOTAS!$B$7:$AT$26,4,0)</f>
        <v>#N/A</v>
      </c>
      <c r="F422" s="136"/>
      <c r="G422" s="131"/>
      <c r="H422" s="131"/>
      <c r="I422" s="131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spans="1:26" ht="17.25" customHeight="1">
      <c r="A423" s="72"/>
      <c r="B423" s="131"/>
      <c r="C423" s="131"/>
      <c r="D423" s="131"/>
      <c r="E423" s="91" t="s">
        <v>62</v>
      </c>
      <c r="F423" s="136"/>
      <c r="G423" s="131"/>
      <c r="H423" s="131"/>
      <c r="I423" s="131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spans="1:26" ht="17.25" customHeight="1">
      <c r="A424" s="72"/>
      <c r="B424" s="131"/>
      <c r="C424" s="131"/>
      <c r="D424" s="131"/>
      <c r="E424" s="92" t="e">
        <f>VLOOKUP(D416,NOTAS!$B$7:$AT$26,22,0)</f>
        <v>#N/A</v>
      </c>
      <c r="F424" s="136"/>
      <c r="G424" s="131"/>
      <c r="H424" s="131"/>
      <c r="I424" s="131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spans="1:26" ht="17.25" customHeight="1">
      <c r="A425" s="72"/>
      <c r="B425" s="147" t="s">
        <v>20</v>
      </c>
      <c r="C425" s="135"/>
      <c r="D425" s="135"/>
      <c r="E425" s="91" t="s">
        <v>61</v>
      </c>
      <c r="F425" s="134"/>
      <c r="G425" s="135"/>
      <c r="H425" s="135"/>
      <c r="I425" s="135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spans="1:26" ht="17.25" customHeight="1">
      <c r="A426" s="72"/>
      <c r="B426" s="131"/>
      <c r="C426" s="131"/>
      <c r="D426" s="131"/>
      <c r="E426" s="92" t="e">
        <f>VLOOKUP(D416,NOTAS!$B$7:$AT$26,7,0)</f>
        <v>#N/A</v>
      </c>
      <c r="F426" s="130"/>
      <c r="G426" s="131"/>
      <c r="H426" s="131"/>
      <c r="I426" s="131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spans="1:26" ht="17.25" customHeight="1">
      <c r="A427" s="72"/>
      <c r="B427" s="131"/>
      <c r="C427" s="131"/>
      <c r="D427" s="131"/>
      <c r="E427" s="91" t="s">
        <v>62</v>
      </c>
      <c r="F427" s="130"/>
      <c r="G427" s="131"/>
      <c r="H427" s="131"/>
      <c r="I427" s="131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spans="1:26" ht="17.25" customHeight="1">
      <c r="A428" s="72"/>
      <c r="B428" s="131"/>
      <c r="C428" s="131"/>
      <c r="D428" s="131"/>
      <c r="E428" s="92" t="e">
        <f>VLOOKUP(D416,NOTAS!$B$7:$AT$26,25,0)</f>
        <v>#N/A</v>
      </c>
      <c r="F428" s="130"/>
      <c r="G428" s="131"/>
      <c r="H428" s="131"/>
      <c r="I428" s="131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spans="1:26" ht="17.25" customHeight="1">
      <c r="A429" s="72"/>
      <c r="B429" s="147" t="s">
        <v>22</v>
      </c>
      <c r="C429" s="135"/>
      <c r="D429" s="135"/>
      <c r="E429" s="91" t="s">
        <v>61</v>
      </c>
      <c r="F429" s="134"/>
      <c r="G429" s="135"/>
      <c r="H429" s="135"/>
      <c r="I429" s="135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spans="1:26" ht="17.25" customHeight="1">
      <c r="A430" s="72"/>
      <c r="B430" s="131"/>
      <c r="C430" s="131"/>
      <c r="D430" s="131"/>
      <c r="E430" s="92" t="e">
        <f>VLOOKUP(D416,NOTAS!$B$7:$AT$26,10,0)</f>
        <v>#N/A</v>
      </c>
      <c r="F430" s="130"/>
      <c r="G430" s="131"/>
      <c r="H430" s="131"/>
      <c r="I430" s="131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spans="1:26" ht="17.25" customHeight="1">
      <c r="A431" s="72"/>
      <c r="B431" s="131"/>
      <c r="C431" s="131"/>
      <c r="D431" s="131"/>
      <c r="E431" s="91" t="s">
        <v>62</v>
      </c>
      <c r="F431" s="130"/>
      <c r="G431" s="131"/>
      <c r="H431" s="131"/>
      <c r="I431" s="131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spans="1:26" ht="17.25" customHeight="1">
      <c r="A432" s="72"/>
      <c r="B432" s="131"/>
      <c r="C432" s="131"/>
      <c r="D432" s="131"/>
      <c r="E432" s="92" t="e">
        <f>VLOOKUP(D416,NOTAS!$B$7:$AT$26,28,0)</f>
        <v>#N/A</v>
      </c>
      <c r="F432" s="130"/>
      <c r="G432" s="131"/>
      <c r="H432" s="131"/>
      <c r="I432" s="131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spans="1:26" ht="17.25" customHeight="1">
      <c r="A433" s="72"/>
      <c r="B433" s="147" t="s">
        <v>23</v>
      </c>
      <c r="C433" s="135"/>
      <c r="D433" s="135"/>
      <c r="E433" s="91" t="s">
        <v>61</v>
      </c>
      <c r="F433" s="134"/>
      <c r="G433" s="135"/>
      <c r="H433" s="135"/>
      <c r="I433" s="135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spans="1:26" ht="17.25" customHeight="1">
      <c r="A434" s="72"/>
      <c r="B434" s="131"/>
      <c r="C434" s="131"/>
      <c r="D434" s="131"/>
      <c r="E434" s="92" t="e">
        <f>VLOOKUP(D416,NOTAS!$B$7:$AT$26,13,0)</f>
        <v>#N/A</v>
      </c>
      <c r="F434" s="130"/>
      <c r="G434" s="131"/>
      <c r="H434" s="131"/>
      <c r="I434" s="131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spans="1:26" ht="17.25" customHeight="1">
      <c r="A435" s="72"/>
      <c r="B435" s="131"/>
      <c r="C435" s="131"/>
      <c r="D435" s="131"/>
      <c r="E435" s="91" t="s">
        <v>62</v>
      </c>
      <c r="F435" s="130"/>
      <c r="G435" s="131"/>
      <c r="H435" s="131"/>
      <c r="I435" s="131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spans="1:26" ht="17.25" customHeight="1">
      <c r="A436" s="72"/>
      <c r="B436" s="131"/>
      <c r="C436" s="131"/>
      <c r="D436" s="131"/>
      <c r="E436" s="92" t="e">
        <f>VLOOKUP(D416,NOTAS!$B$7:$AT$26,31,0)</f>
        <v>#N/A</v>
      </c>
      <c r="F436" s="130"/>
      <c r="G436" s="131"/>
      <c r="H436" s="131"/>
      <c r="I436" s="131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spans="1:26" ht="17.25" customHeight="1">
      <c r="A437" s="72"/>
      <c r="B437" s="147" t="s">
        <v>21</v>
      </c>
      <c r="C437" s="135"/>
      <c r="D437" s="135"/>
      <c r="E437" s="91" t="s">
        <v>61</v>
      </c>
      <c r="F437" s="134"/>
      <c r="G437" s="135"/>
      <c r="H437" s="135"/>
      <c r="I437" s="135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spans="1:26" ht="17.25" customHeight="1">
      <c r="A438" s="72"/>
      <c r="B438" s="131"/>
      <c r="C438" s="131"/>
      <c r="D438" s="131"/>
      <c r="E438" s="92" t="e">
        <f>VLOOKUP(D416,NOTAS!$B$7:$AT$26,16,0)</f>
        <v>#N/A</v>
      </c>
      <c r="F438" s="130"/>
      <c r="G438" s="131"/>
      <c r="H438" s="131"/>
      <c r="I438" s="131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spans="1:26" ht="17.25" customHeight="1">
      <c r="A439" s="72"/>
      <c r="B439" s="131"/>
      <c r="C439" s="131"/>
      <c r="D439" s="131"/>
      <c r="E439" s="91" t="s">
        <v>62</v>
      </c>
      <c r="F439" s="130"/>
      <c r="G439" s="131"/>
      <c r="H439" s="131"/>
      <c r="I439" s="131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spans="1:26" ht="17.25" customHeight="1">
      <c r="A440" s="72"/>
      <c r="B440" s="133"/>
      <c r="C440" s="133"/>
      <c r="D440" s="133"/>
      <c r="E440" s="93" t="e">
        <f>VLOOKUP(D416,NOTAS!$B$7:$AT$26,34,0)</f>
        <v>#N/A</v>
      </c>
      <c r="F440" s="132"/>
      <c r="G440" s="133"/>
      <c r="H440" s="133"/>
      <c r="I440" s="133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spans="1:26" ht="17.25" customHeight="1">
      <c r="A441" s="84"/>
      <c r="B441" s="85"/>
      <c r="C441" s="85"/>
      <c r="D441" s="85"/>
      <c r="E441" s="86"/>
      <c r="F441" s="86"/>
      <c r="G441" s="86"/>
      <c r="H441" s="86"/>
      <c r="I441" s="86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7.25" customHeight="1">
      <c r="A442" s="84"/>
      <c r="B442" s="155" t="s">
        <v>63</v>
      </c>
      <c r="C442" s="151"/>
      <c r="D442" s="151"/>
      <c r="E442" s="154"/>
      <c r="F442" s="93" t="e">
        <f>VLOOKUP(D416,NOTAS!$B$7:$AT$26,44,0)</f>
        <v>#N/A</v>
      </c>
      <c r="G442" s="86"/>
      <c r="H442" s="148" t="e">
        <f>IF(F442&gt;=95,"APROVADO COM DISTINÇÃO",IF(F442&gt;=90,"APROVADO COM MÉRITO",IF(F442&gt;=80,"MUITO BOM",IF(F442&gt;=70,"BOM",IF(F442&gt;=60,"REGULAR","REFAZER O NÍVEL")))))</f>
        <v>#N/A</v>
      </c>
      <c r="I442" s="149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7.25" customHeight="1">
      <c r="A443" s="84"/>
      <c r="B443" s="85"/>
      <c r="C443" s="85"/>
      <c r="D443" s="85"/>
      <c r="E443" s="86"/>
      <c r="F443" s="86"/>
      <c r="G443" s="86"/>
      <c r="H443" s="86"/>
      <c r="I443" s="86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7.25" customHeight="1">
      <c r="A444" s="72"/>
      <c r="B444" s="88"/>
      <c r="C444" s="88"/>
      <c r="D444" s="88"/>
      <c r="E444" s="88"/>
      <c r="F444" s="88"/>
      <c r="G444" s="88"/>
      <c r="H444" s="88"/>
      <c r="I444" s="88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spans="1:26" ht="17.25" customHeight="1">
      <c r="A445" s="72"/>
      <c r="B445" s="90"/>
      <c r="C445" s="90"/>
      <c r="D445" s="90"/>
      <c r="E445" s="90"/>
      <c r="F445" s="90"/>
      <c r="G445" s="90"/>
      <c r="H445" s="90"/>
      <c r="I445" s="90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spans="1:26" ht="17.25" customHeight="1">
      <c r="A446" s="72"/>
      <c r="B446" s="73"/>
      <c r="C446" s="73"/>
      <c r="D446" s="73"/>
      <c r="E446" s="74"/>
      <c r="F446" s="74"/>
      <c r="G446" s="74"/>
      <c r="H446" s="74"/>
      <c r="I446" s="74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spans="1:26" ht="17.25" customHeight="1">
      <c r="A447" s="72"/>
      <c r="B447" s="75"/>
      <c r="C447" s="73"/>
      <c r="D447" s="73"/>
      <c r="E447" s="74"/>
      <c r="F447" s="74"/>
      <c r="G447" s="74"/>
      <c r="H447" s="74"/>
      <c r="I447" s="74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spans="1:26" ht="17.25" customHeight="1">
      <c r="A448" s="72"/>
      <c r="B448" s="75"/>
      <c r="C448" s="73"/>
      <c r="D448" s="73"/>
      <c r="E448" s="74"/>
      <c r="F448" s="74"/>
      <c r="G448" s="74"/>
      <c r="H448" s="74"/>
      <c r="I448" s="74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spans="1:26" ht="17.25" customHeight="1">
      <c r="A449" s="72"/>
      <c r="B449" s="75"/>
      <c r="C449" s="73"/>
      <c r="D449" s="73"/>
      <c r="E449" s="74"/>
      <c r="F449" s="74"/>
      <c r="G449" s="74"/>
      <c r="H449" s="74"/>
      <c r="I449" s="74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spans="1:26" ht="17.25" customHeight="1">
      <c r="A450" s="72"/>
      <c r="B450" s="75"/>
      <c r="C450" s="73"/>
      <c r="D450" s="73"/>
      <c r="E450" s="74"/>
      <c r="F450" s="74"/>
      <c r="G450" s="74"/>
      <c r="H450" s="74"/>
      <c r="I450" s="74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spans="1:26" ht="17.25" customHeight="1">
      <c r="A451" s="72"/>
      <c r="B451" s="75"/>
      <c r="C451" s="73"/>
      <c r="D451" s="73"/>
      <c r="E451" s="74"/>
      <c r="F451" s="74"/>
      <c r="G451" s="74"/>
      <c r="H451" s="74"/>
      <c r="I451" s="74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spans="1:26" ht="17.25" customHeight="1">
      <c r="A452" s="72"/>
      <c r="B452" s="76"/>
      <c r="C452" s="76"/>
      <c r="D452" s="76"/>
      <c r="E452" s="76"/>
      <c r="F452" s="76"/>
      <c r="G452" s="76"/>
      <c r="H452" s="76"/>
      <c r="I452" s="76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spans="1:26" ht="17.25" customHeight="1">
      <c r="A453" s="72"/>
      <c r="B453" s="77" t="s">
        <v>32</v>
      </c>
      <c r="C453" s="78"/>
      <c r="D453" s="72">
        <f>NOTAS!B19</f>
        <v>0</v>
      </c>
      <c r="E453" s="72"/>
      <c r="F453" s="79"/>
      <c r="G453" s="79"/>
      <c r="H453" s="77" t="s">
        <v>33</v>
      </c>
      <c r="I453" s="72" t="str">
        <f>(NOTAS!$B$4)</f>
        <v>LAP 5/3TT</v>
      </c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spans="1:26" ht="17.25" customHeight="1">
      <c r="A454" s="72"/>
      <c r="B454" s="137" t="s">
        <v>34</v>
      </c>
      <c r="C454" s="131"/>
      <c r="D454" s="74" t="e">
        <f>NOTAS!#REF!</f>
        <v>#REF!</v>
      </c>
      <c r="E454" s="73"/>
      <c r="F454" s="79"/>
      <c r="G454" s="79"/>
      <c r="H454" s="80" t="s">
        <v>75</v>
      </c>
      <c r="I454" s="74" t="str">
        <f>(NOTAS!$B$3)</f>
        <v>Douglas</v>
      </c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spans="1:26" ht="17.25" customHeight="1">
      <c r="A455" s="72"/>
      <c r="B455" s="77" t="s">
        <v>36</v>
      </c>
      <c r="C455" s="81"/>
      <c r="D455" s="138">
        <f>NOTAS!$AT$3</f>
        <v>36</v>
      </c>
      <c r="E455" s="131"/>
      <c r="F455" s="79"/>
      <c r="G455" s="79"/>
      <c r="H455" s="80" t="s">
        <v>37</v>
      </c>
      <c r="I455" s="74" t="e">
        <f>VLOOKUP(D453,NOTAS!$B$7:$AT$26,45,0)</f>
        <v>#N/A</v>
      </c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spans="1:26" ht="17.25" customHeight="1">
      <c r="A456" s="72"/>
      <c r="B456" s="82"/>
      <c r="C456" s="82"/>
      <c r="D456" s="82"/>
      <c r="E456" s="82"/>
      <c r="F456" s="82"/>
      <c r="G456" s="82"/>
      <c r="H456" s="82"/>
      <c r="I456" s="8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spans="1:26" ht="17.25" customHeight="1">
      <c r="A457" s="72"/>
      <c r="B457" s="153" t="s">
        <v>38</v>
      </c>
      <c r="C457" s="151"/>
      <c r="D457" s="154"/>
      <c r="E457" s="83" t="s">
        <v>39</v>
      </c>
      <c r="F457" s="150" t="s">
        <v>40</v>
      </c>
      <c r="G457" s="151"/>
      <c r="H457" s="151"/>
      <c r="I457" s="15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spans="1:26" ht="17.25" customHeight="1">
      <c r="A458" s="72"/>
      <c r="B458" s="147" t="s">
        <v>24</v>
      </c>
      <c r="C458" s="135"/>
      <c r="D458" s="135"/>
      <c r="E458" s="91" t="s">
        <v>61</v>
      </c>
      <c r="F458" s="145"/>
      <c r="G458" s="135"/>
      <c r="H458" s="135"/>
      <c r="I458" s="135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spans="1:26" ht="17.25" customHeight="1">
      <c r="A459" s="72"/>
      <c r="B459" s="131"/>
      <c r="C459" s="131"/>
      <c r="D459" s="131"/>
      <c r="E459" s="92" t="e">
        <f>VLOOKUP(D453,NOTAS!$B$7:$AT$26,4,0)</f>
        <v>#N/A</v>
      </c>
      <c r="F459" s="136"/>
      <c r="G459" s="131"/>
      <c r="H459" s="131"/>
      <c r="I459" s="131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spans="1:26" ht="17.25" customHeight="1">
      <c r="A460" s="72"/>
      <c r="B460" s="131"/>
      <c r="C460" s="131"/>
      <c r="D460" s="131"/>
      <c r="E460" s="91" t="s">
        <v>62</v>
      </c>
      <c r="F460" s="136"/>
      <c r="G460" s="131"/>
      <c r="H460" s="131"/>
      <c r="I460" s="131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spans="1:26" ht="17.25" customHeight="1">
      <c r="A461" s="72"/>
      <c r="B461" s="131"/>
      <c r="C461" s="131"/>
      <c r="D461" s="131"/>
      <c r="E461" s="92" t="e">
        <f>VLOOKUP(D453,NOTAS!$B$7:$AT$26,22,0)</f>
        <v>#N/A</v>
      </c>
      <c r="F461" s="136"/>
      <c r="G461" s="131"/>
      <c r="H461" s="131"/>
      <c r="I461" s="131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spans="1:26" ht="17.25" customHeight="1">
      <c r="A462" s="72"/>
      <c r="B462" s="147" t="s">
        <v>20</v>
      </c>
      <c r="C462" s="135"/>
      <c r="D462" s="135"/>
      <c r="E462" s="91" t="s">
        <v>61</v>
      </c>
      <c r="F462" s="134"/>
      <c r="G462" s="135"/>
      <c r="H462" s="135"/>
      <c r="I462" s="135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spans="1:26" ht="17.25" customHeight="1">
      <c r="A463" s="72"/>
      <c r="B463" s="131"/>
      <c r="C463" s="131"/>
      <c r="D463" s="131"/>
      <c r="E463" s="92" t="e">
        <f>VLOOKUP(D453,NOTAS!$B$7:$AT$26,7,0)</f>
        <v>#N/A</v>
      </c>
      <c r="F463" s="130"/>
      <c r="G463" s="131"/>
      <c r="H463" s="131"/>
      <c r="I463" s="131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spans="1:26" ht="17.25" customHeight="1">
      <c r="A464" s="72"/>
      <c r="B464" s="131"/>
      <c r="C464" s="131"/>
      <c r="D464" s="131"/>
      <c r="E464" s="91" t="s">
        <v>62</v>
      </c>
      <c r="F464" s="130"/>
      <c r="G464" s="131"/>
      <c r="H464" s="131"/>
      <c r="I464" s="131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spans="1:26" ht="17.25" customHeight="1">
      <c r="A465" s="72"/>
      <c r="B465" s="131"/>
      <c r="C465" s="131"/>
      <c r="D465" s="131"/>
      <c r="E465" s="92" t="e">
        <f>VLOOKUP(D453,NOTAS!$B$7:$AT$26,25,0)</f>
        <v>#N/A</v>
      </c>
      <c r="F465" s="130"/>
      <c r="G465" s="131"/>
      <c r="H465" s="131"/>
      <c r="I465" s="131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spans="1:26" ht="17.25" customHeight="1">
      <c r="A466" s="72"/>
      <c r="B466" s="147" t="s">
        <v>22</v>
      </c>
      <c r="C466" s="135"/>
      <c r="D466" s="135"/>
      <c r="E466" s="91" t="s">
        <v>61</v>
      </c>
      <c r="F466" s="134"/>
      <c r="G466" s="135"/>
      <c r="H466" s="135"/>
      <c r="I466" s="135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spans="1:26" ht="17.25" customHeight="1">
      <c r="A467" s="72"/>
      <c r="B467" s="131"/>
      <c r="C467" s="131"/>
      <c r="D467" s="131"/>
      <c r="E467" s="92" t="e">
        <f>VLOOKUP(D453,NOTAS!$B$7:$AT$26,10,0)</f>
        <v>#N/A</v>
      </c>
      <c r="F467" s="130"/>
      <c r="G467" s="131"/>
      <c r="H467" s="131"/>
      <c r="I467" s="131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spans="1:26" ht="17.25" customHeight="1">
      <c r="A468" s="72"/>
      <c r="B468" s="131"/>
      <c r="C468" s="131"/>
      <c r="D468" s="131"/>
      <c r="E468" s="91" t="s">
        <v>62</v>
      </c>
      <c r="F468" s="130"/>
      <c r="G468" s="131"/>
      <c r="H468" s="131"/>
      <c r="I468" s="131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spans="1:26" ht="17.25" customHeight="1">
      <c r="A469" s="72"/>
      <c r="B469" s="131"/>
      <c r="C469" s="131"/>
      <c r="D469" s="131"/>
      <c r="E469" s="92" t="e">
        <f>VLOOKUP(D453,NOTAS!$B$7:$AT$26,28,0)</f>
        <v>#N/A</v>
      </c>
      <c r="F469" s="130"/>
      <c r="G469" s="131"/>
      <c r="H469" s="131"/>
      <c r="I469" s="131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spans="1:26" ht="17.25" customHeight="1">
      <c r="A470" s="72"/>
      <c r="B470" s="147" t="s">
        <v>23</v>
      </c>
      <c r="C470" s="135"/>
      <c r="D470" s="135"/>
      <c r="E470" s="91" t="s">
        <v>61</v>
      </c>
      <c r="F470" s="134"/>
      <c r="G470" s="135"/>
      <c r="H470" s="135"/>
      <c r="I470" s="135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spans="1:26" ht="17.25" customHeight="1">
      <c r="A471" s="72"/>
      <c r="B471" s="131"/>
      <c r="C471" s="131"/>
      <c r="D471" s="131"/>
      <c r="E471" s="92" t="e">
        <f>VLOOKUP(D453,NOTAS!$B$7:$AT$26,13,0)</f>
        <v>#N/A</v>
      </c>
      <c r="F471" s="130"/>
      <c r="G471" s="131"/>
      <c r="H471" s="131"/>
      <c r="I471" s="131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spans="1:26" ht="17.25" customHeight="1">
      <c r="A472" s="72"/>
      <c r="B472" s="131"/>
      <c r="C472" s="131"/>
      <c r="D472" s="131"/>
      <c r="E472" s="91" t="s">
        <v>62</v>
      </c>
      <c r="F472" s="130"/>
      <c r="G472" s="131"/>
      <c r="H472" s="131"/>
      <c r="I472" s="131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spans="1:26" ht="17.25" customHeight="1">
      <c r="A473" s="72"/>
      <c r="B473" s="131"/>
      <c r="C473" s="131"/>
      <c r="D473" s="131"/>
      <c r="E473" s="92" t="e">
        <f>VLOOKUP(D453,NOTAS!$B$7:$AT$26,31,0)</f>
        <v>#N/A</v>
      </c>
      <c r="F473" s="130"/>
      <c r="G473" s="131"/>
      <c r="H473" s="131"/>
      <c r="I473" s="131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spans="1:26" ht="17.25" customHeight="1">
      <c r="A474" s="72"/>
      <c r="B474" s="147" t="s">
        <v>21</v>
      </c>
      <c r="C474" s="135"/>
      <c r="D474" s="135"/>
      <c r="E474" s="91" t="s">
        <v>61</v>
      </c>
      <c r="F474" s="134"/>
      <c r="G474" s="135"/>
      <c r="H474" s="135"/>
      <c r="I474" s="135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spans="1:26" ht="17.25" customHeight="1">
      <c r="A475" s="72"/>
      <c r="B475" s="131"/>
      <c r="C475" s="131"/>
      <c r="D475" s="131"/>
      <c r="E475" s="92" t="e">
        <f>VLOOKUP(D453,NOTAS!$B$7:$AT$26,16,0)</f>
        <v>#N/A</v>
      </c>
      <c r="F475" s="130"/>
      <c r="G475" s="131"/>
      <c r="H475" s="131"/>
      <c r="I475" s="131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spans="1:26" ht="17.25" customHeight="1">
      <c r="A476" s="72"/>
      <c r="B476" s="131"/>
      <c r="C476" s="131"/>
      <c r="D476" s="131"/>
      <c r="E476" s="91" t="s">
        <v>62</v>
      </c>
      <c r="F476" s="130"/>
      <c r="G476" s="131"/>
      <c r="H476" s="131"/>
      <c r="I476" s="131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spans="1:26" ht="17.25" customHeight="1">
      <c r="A477" s="72"/>
      <c r="B477" s="133"/>
      <c r="C477" s="133"/>
      <c r="D477" s="133"/>
      <c r="E477" s="93" t="e">
        <f>VLOOKUP(D453,NOTAS!$B$7:$AT$26,34,0)</f>
        <v>#N/A</v>
      </c>
      <c r="F477" s="132"/>
      <c r="G477" s="133"/>
      <c r="H477" s="133"/>
      <c r="I477" s="133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spans="1:26" ht="17.25" customHeight="1">
      <c r="A478" s="84"/>
      <c r="B478" s="85"/>
      <c r="C478" s="85"/>
      <c r="D478" s="85"/>
      <c r="E478" s="86"/>
      <c r="F478" s="86"/>
      <c r="G478" s="86"/>
      <c r="H478" s="86"/>
      <c r="I478" s="86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7.25" customHeight="1">
      <c r="A479" s="84"/>
      <c r="B479" s="155" t="s">
        <v>63</v>
      </c>
      <c r="C479" s="151"/>
      <c r="D479" s="151"/>
      <c r="E479" s="154"/>
      <c r="F479" s="93" t="e">
        <f>VLOOKUP(D453,NOTAS!$B$7:$AT$26,44,0)</f>
        <v>#N/A</v>
      </c>
      <c r="G479" s="86"/>
      <c r="H479" s="148" t="e">
        <f>IF(F479&gt;=95,"APROVADO COM DISTINÇÃO",IF(F479&gt;=90,"APROVADO COM MÉRITO",IF(F479&gt;=80,"MUITO BOM",IF(F479&gt;=70,"BOM",IF(F479&gt;=60,"REGULAR","REFAZER O NÍVEL")))))</f>
        <v>#N/A</v>
      </c>
      <c r="I479" s="149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7.25" customHeight="1">
      <c r="A480" s="84"/>
      <c r="B480" s="85"/>
      <c r="C480" s="85"/>
      <c r="D480" s="85"/>
      <c r="E480" s="86"/>
      <c r="F480" s="86"/>
      <c r="G480" s="86"/>
      <c r="H480" s="86"/>
      <c r="I480" s="86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7.25" customHeight="1">
      <c r="A481" s="72"/>
      <c r="B481" s="88"/>
      <c r="C481" s="88"/>
      <c r="D481" s="88"/>
      <c r="E481" s="88"/>
      <c r="F481" s="88"/>
      <c r="G481" s="88"/>
      <c r="H481" s="88"/>
      <c r="I481" s="88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spans="1:26" ht="17.25" customHeight="1">
      <c r="A482" s="72"/>
      <c r="B482" s="90"/>
      <c r="C482" s="90"/>
      <c r="D482" s="90"/>
      <c r="E482" s="90"/>
      <c r="F482" s="90"/>
      <c r="G482" s="90"/>
      <c r="H482" s="90"/>
      <c r="I482" s="90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spans="1:26" ht="17.25" customHeight="1">
      <c r="A483" s="72"/>
      <c r="B483" s="73"/>
      <c r="C483" s="73"/>
      <c r="D483" s="73"/>
      <c r="E483" s="74"/>
      <c r="F483" s="74"/>
      <c r="G483" s="74"/>
      <c r="H483" s="74"/>
      <c r="I483" s="74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spans="1:26" ht="17.25" customHeight="1">
      <c r="A484" s="72"/>
      <c r="B484" s="75"/>
      <c r="C484" s="73"/>
      <c r="D484" s="73"/>
      <c r="E484" s="74"/>
      <c r="F484" s="74"/>
      <c r="G484" s="74"/>
      <c r="H484" s="74"/>
      <c r="I484" s="74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spans="1:26" ht="17.25" customHeight="1">
      <c r="A485" s="72"/>
      <c r="B485" s="75"/>
      <c r="C485" s="73"/>
      <c r="D485" s="73"/>
      <c r="E485" s="74"/>
      <c r="F485" s="74"/>
      <c r="G485" s="74"/>
      <c r="H485" s="74"/>
      <c r="I485" s="74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spans="1:26" ht="17.25" customHeight="1">
      <c r="A486" s="72"/>
      <c r="B486" s="75"/>
      <c r="C486" s="73"/>
      <c r="D486" s="73"/>
      <c r="E486" s="74"/>
      <c r="F486" s="74"/>
      <c r="G486" s="74"/>
      <c r="H486" s="74"/>
      <c r="I486" s="74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spans="1:26" ht="17.25" customHeight="1">
      <c r="A487" s="72"/>
      <c r="B487" s="75"/>
      <c r="C487" s="73"/>
      <c r="D487" s="73"/>
      <c r="E487" s="74"/>
      <c r="F487" s="74"/>
      <c r="G487" s="74"/>
      <c r="H487" s="74"/>
      <c r="I487" s="74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spans="1:26" ht="17.25" customHeight="1">
      <c r="A488" s="72"/>
      <c r="B488" s="75"/>
      <c r="C488" s="73"/>
      <c r="D488" s="73"/>
      <c r="E488" s="74"/>
      <c r="F488" s="74"/>
      <c r="G488" s="74"/>
      <c r="H488" s="74"/>
      <c r="I488" s="74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spans="1:26" ht="17.25" customHeight="1">
      <c r="A489" s="72"/>
      <c r="B489" s="76"/>
      <c r="C489" s="76"/>
      <c r="D489" s="76"/>
      <c r="E489" s="76"/>
      <c r="F489" s="76"/>
      <c r="G489" s="76"/>
      <c r="H489" s="76"/>
      <c r="I489" s="76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spans="1:26" ht="17.25" customHeight="1">
      <c r="A490" s="72"/>
      <c r="B490" s="77" t="s">
        <v>32</v>
      </c>
      <c r="C490" s="78"/>
      <c r="D490" s="72">
        <f>NOTAS!B20</f>
        <v>0</v>
      </c>
      <c r="E490" s="72"/>
      <c r="F490" s="79"/>
      <c r="G490" s="79"/>
      <c r="H490" s="77" t="s">
        <v>33</v>
      </c>
      <c r="I490" s="72" t="str">
        <f>(NOTAS!$B$4)</f>
        <v>LAP 5/3TT</v>
      </c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spans="1:26" ht="17.25" customHeight="1">
      <c r="A491" s="72"/>
      <c r="B491" s="137" t="s">
        <v>34</v>
      </c>
      <c r="C491" s="131"/>
      <c r="D491" s="74" t="e">
        <f>NOTAS!#REF!</f>
        <v>#REF!</v>
      </c>
      <c r="E491" s="73"/>
      <c r="F491" s="79"/>
      <c r="G491" s="79"/>
      <c r="H491" s="80" t="s">
        <v>76</v>
      </c>
      <c r="I491" s="74" t="str">
        <f>(NOTAS!$B$3)</f>
        <v>Douglas</v>
      </c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spans="1:26" ht="17.25" customHeight="1">
      <c r="A492" s="72"/>
      <c r="B492" s="77" t="s">
        <v>36</v>
      </c>
      <c r="C492" s="81"/>
      <c r="D492" s="138">
        <f>NOTAS!$AT$3</f>
        <v>36</v>
      </c>
      <c r="E492" s="131"/>
      <c r="F492" s="79"/>
      <c r="G492" s="79"/>
      <c r="H492" s="80" t="s">
        <v>37</v>
      </c>
      <c r="I492" s="74" t="e">
        <f>VLOOKUP(D490,NOTAS!$B$7:$AT$26,45,0)</f>
        <v>#N/A</v>
      </c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spans="1:26" ht="17.25" customHeight="1">
      <c r="A493" s="72"/>
      <c r="B493" s="82"/>
      <c r="C493" s="82"/>
      <c r="D493" s="82"/>
      <c r="E493" s="82"/>
      <c r="F493" s="82"/>
      <c r="G493" s="82"/>
      <c r="H493" s="82"/>
      <c r="I493" s="8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spans="1:26" ht="17.25" customHeight="1">
      <c r="A494" s="72"/>
      <c r="B494" s="153" t="s">
        <v>38</v>
      </c>
      <c r="C494" s="151"/>
      <c r="D494" s="154"/>
      <c r="E494" s="83" t="s">
        <v>39</v>
      </c>
      <c r="F494" s="150" t="s">
        <v>40</v>
      </c>
      <c r="G494" s="151"/>
      <c r="H494" s="151"/>
      <c r="I494" s="15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spans="1:26" ht="17.25" customHeight="1">
      <c r="A495" s="72"/>
      <c r="B495" s="147" t="s">
        <v>24</v>
      </c>
      <c r="C495" s="135"/>
      <c r="D495" s="135"/>
      <c r="E495" s="91" t="s">
        <v>61</v>
      </c>
      <c r="F495" s="145"/>
      <c r="G495" s="135"/>
      <c r="H495" s="135"/>
      <c r="I495" s="135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spans="1:26" ht="17.25" customHeight="1">
      <c r="A496" s="72"/>
      <c r="B496" s="131"/>
      <c r="C496" s="131"/>
      <c r="D496" s="131"/>
      <c r="E496" s="92" t="e">
        <f>VLOOKUP(D490,NOTAS!$B$7:$AT$26,4,0)</f>
        <v>#N/A</v>
      </c>
      <c r="F496" s="136"/>
      <c r="G496" s="131"/>
      <c r="H496" s="131"/>
      <c r="I496" s="131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spans="1:26" ht="17.25" customHeight="1">
      <c r="A497" s="72"/>
      <c r="B497" s="131"/>
      <c r="C497" s="131"/>
      <c r="D497" s="131"/>
      <c r="E497" s="91" t="s">
        <v>62</v>
      </c>
      <c r="F497" s="136"/>
      <c r="G497" s="131"/>
      <c r="H497" s="131"/>
      <c r="I497" s="131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spans="1:26" ht="17.25" customHeight="1">
      <c r="A498" s="72"/>
      <c r="B498" s="131"/>
      <c r="C498" s="131"/>
      <c r="D498" s="131"/>
      <c r="E498" s="92" t="e">
        <f>VLOOKUP(D490,NOTAS!$B$7:$AT$26,22,0)</f>
        <v>#N/A</v>
      </c>
      <c r="F498" s="136"/>
      <c r="G498" s="131"/>
      <c r="H498" s="131"/>
      <c r="I498" s="131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spans="1:26" ht="17.25" customHeight="1">
      <c r="A499" s="72"/>
      <c r="B499" s="147" t="s">
        <v>20</v>
      </c>
      <c r="C499" s="135"/>
      <c r="D499" s="135"/>
      <c r="E499" s="91" t="s">
        <v>61</v>
      </c>
      <c r="F499" s="134"/>
      <c r="G499" s="135"/>
      <c r="H499" s="135"/>
      <c r="I499" s="135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spans="1:26" ht="17.25" customHeight="1">
      <c r="A500" s="72"/>
      <c r="B500" s="131"/>
      <c r="C500" s="131"/>
      <c r="D500" s="131"/>
      <c r="E500" s="92" t="e">
        <f>VLOOKUP(D490,NOTAS!$B$7:$AT$26,7,0)</f>
        <v>#N/A</v>
      </c>
      <c r="F500" s="130"/>
      <c r="G500" s="131"/>
      <c r="H500" s="131"/>
      <c r="I500" s="131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spans="1:26" ht="17.25" customHeight="1">
      <c r="A501" s="72"/>
      <c r="B501" s="131"/>
      <c r="C501" s="131"/>
      <c r="D501" s="131"/>
      <c r="E501" s="91" t="s">
        <v>62</v>
      </c>
      <c r="F501" s="130"/>
      <c r="G501" s="131"/>
      <c r="H501" s="131"/>
      <c r="I501" s="131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spans="1:26" ht="17.25" customHeight="1">
      <c r="A502" s="72"/>
      <c r="B502" s="131"/>
      <c r="C502" s="131"/>
      <c r="D502" s="131"/>
      <c r="E502" s="92" t="e">
        <f>VLOOKUP(D490,NOTAS!$B$7:$AT$26,25,0)</f>
        <v>#N/A</v>
      </c>
      <c r="F502" s="130"/>
      <c r="G502" s="131"/>
      <c r="H502" s="131"/>
      <c r="I502" s="131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spans="1:26" ht="17.25" customHeight="1">
      <c r="A503" s="72"/>
      <c r="B503" s="147" t="s">
        <v>22</v>
      </c>
      <c r="C503" s="135"/>
      <c r="D503" s="135"/>
      <c r="E503" s="91" t="s">
        <v>61</v>
      </c>
      <c r="F503" s="134"/>
      <c r="G503" s="135"/>
      <c r="H503" s="135"/>
      <c r="I503" s="135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spans="1:26" ht="17.25" customHeight="1">
      <c r="A504" s="72"/>
      <c r="B504" s="131"/>
      <c r="C504" s="131"/>
      <c r="D504" s="131"/>
      <c r="E504" s="92" t="e">
        <f>VLOOKUP(D490,NOTAS!$B$7:$AT$26,10,0)</f>
        <v>#N/A</v>
      </c>
      <c r="F504" s="130"/>
      <c r="G504" s="131"/>
      <c r="H504" s="131"/>
      <c r="I504" s="131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spans="1:26" ht="17.25" customHeight="1">
      <c r="A505" s="72"/>
      <c r="B505" s="131"/>
      <c r="C505" s="131"/>
      <c r="D505" s="131"/>
      <c r="E505" s="91" t="s">
        <v>62</v>
      </c>
      <c r="F505" s="130"/>
      <c r="G505" s="131"/>
      <c r="H505" s="131"/>
      <c r="I505" s="131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spans="1:26" ht="17.25" customHeight="1">
      <c r="A506" s="72"/>
      <c r="B506" s="131"/>
      <c r="C506" s="131"/>
      <c r="D506" s="131"/>
      <c r="E506" s="92" t="e">
        <f>VLOOKUP(D490,NOTAS!$B$7:$AT$26,28,0)</f>
        <v>#N/A</v>
      </c>
      <c r="F506" s="130"/>
      <c r="G506" s="131"/>
      <c r="H506" s="131"/>
      <c r="I506" s="131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spans="1:26" ht="17.25" customHeight="1">
      <c r="A507" s="72"/>
      <c r="B507" s="147" t="s">
        <v>23</v>
      </c>
      <c r="C507" s="135"/>
      <c r="D507" s="135"/>
      <c r="E507" s="91" t="s">
        <v>61</v>
      </c>
      <c r="F507" s="134"/>
      <c r="G507" s="135"/>
      <c r="H507" s="135"/>
      <c r="I507" s="135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spans="1:26" ht="17.25" customHeight="1">
      <c r="A508" s="72"/>
      <c r="B508" s="131"/>
      <c r="C508" s="131"/>
      <c r="D508" s="131"/>
      <c r="E508" s="92" t="e">
        <f>VLOOKUP(D490,NOTAS!$B$7:$AT$26,13,0)</f>
        <v>#N/A</v>
      </c>
      <c r="F508" s="130"/>
      <c r="G508" s="131"/>
      <c r="H508" s="131"/>
      <c r="I508" s="131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spans="1:26" ht="17.25" customHeight="1">
      <c r="A509" s="72"/>
      <c r="B509" s="131"/>
      <c r="C509" s="131"/>
      <c r="D509" s="131"/>
      <c r="E509" s="91" t="s">
        <v>62</v>
      </c>
      <c r="F509" s="130"/>
      <c r="G509" s="131"/>
      <c r="H509" s="131"/>
      <c r="I509" s="131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spans="1:26" ht="17.25" customHeight="1">
      <c r="A510" s="72"/>
      <c r="B510" s="131"/>
      <c r="C510" s="131"/>
      <c r="D510" s="131"/>
      <c r="E510" s="92" t="e">
        <f>VLOOKUP(D490,NOTAS!$B$7:$AT$26,31,0)</f>
        <v>#N/A</v>
      </c>
      <c r="F510" s="130"/>
      <c r="G510" s="131"/>
      <c r="H510" s="131"/>
      <c r="I510" s="131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spans="1:26" ht="17.25" customHeight="1">
      <c r="A511" s="72"/>
      <c r="B511" s="147" t="s">
        <v>21</v>
      </c>
      <c r="C511" s="135"/>
      <c r="D511" s="135"/>
      <c r="E511" s="91" t="s">
        <v>61</v>
      </c>
      <c r="F511" s="134"/>
      <c r="G511" s="135"/>
      <c r="H511" s="135"/>
      <c r="I511" s="135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spans="1:26" ht="17.25" customHeight="1">
      <c r="A512" s="72"/>
      <c r="B512" s="131"/>
      <c r="C512" s="131"/>
      <c r="D512" s="131"/>
      <c r="E512" s="92" t="e">
        <f>VLOOKUP(D490,NOTAS!$B$7:$AT$26,16,0)</f>
        <v>#N/A</v>
      </c>
      <c r="F512" s="130"/>
      <c r="G512" s="131"/>
      <c r="H512" s="131"/>
      <c r="I512" s="131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spans="1:26" ht="17.25" customHeight="1">
      <c r="A513" s="72"/>
      <c r="B513" s="131"/>
      <c r="C513" s="131"/>
      <c r="D513" s="131"/>
      <c r="E513" s="91" t="s">
        <v>62</v>
      </c>
      <c r="F513" s="130"/>
      <c r="G513" s="131"/>
      <c r="H513" s="131"/>
      <c r="I513" s="131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spans="1:26" ht="17.25" customHeight="1">
      <c r="A514" s="72"/>
      <c r="B514" s="133"/>
      <c r="C514" s="133"/>
      <c r="D514" s="133"/>
      <c r="E514" s="93" t="e">
        <f>VLOOKUP(D490,NOTAS!$B$7:$AT$26,34,0)</f>
        <v>#N/A</v>
      </c>
      <c r="F514" s="132"/>
      <c r="G514" s="133"/>
      <c r="H514" s="133"/>
      <c r="I514" s="133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spans="1:26" ht="17.25" customHeight="1">
      <c r="A515" s="84"/>
      <c r="B515" s="85"/>
      <c r="C515" s="85"/>
      <c r="D515" s="85"/>
      <c r="E515" s="86"/>
      <c r="F515" s="86"/>
      <c r="G515" s="86"/>
      <c r="H515" s="86"/>
      <c r="I515" s="86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7.25" customHeight="1">
      <c r="A516" s="84"/>
      <c r="B516" s="155" t="s">
        <v>63</v>
      </c>
      <c r="C516" s="151"/>
      <c r="D516" s="151"/>
      <c r="E516" s="154"/>
      <c r="F516" s="93" t="e">
        <f>VLOOKUP(D490,NOTAS!$B$7:$AT$26,44,0)</f>
        <v>#N/A</v>
      </c>
      <c r="G516" s="86"/>
      <c r="H516" s="148" t="e">
        <f>IF(F516&gt;=95,"APROVADO COM DISTINÇÃO",IF(F516&gt;=90,"APROVADO COM MÉRITO",IF(F516&gt;=80,"MUITO BOM",IF(F516&gt;=70,"BOM",IF(F516&gt;=60,"REGULAR","REFAZER O NÍVEL")))))</f>
        <v>#N/A</v>
      </c>
      <c r="I516" s="149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7.25" customHeight="1">
      <c r="A517" s="84"/>
      <c r="B517" s="85"/>
      <c r="C517" s="85"/>
      <c r="D517" s="85"/>
      <c r="E517" s="86"/>
      <c r="F517" s="86"/>
      <c r="G517" s="86"/>
      <c r="H517" s="86"/>
      <c r="I517" s="86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7.25" customHeight="1">
      <c r="A518" s="72"/>
      <c r="B518" s="88"/>
      <c r="C518" s="88"/>
      <c r="D518" s="88"/>
      <c r="E518" s="88"/>
      <c r="F518" s="88"/>
      <c r="G518" s="88"/>
      <c r="H518" s="88"/>
      <c r="I518" s="88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spans="1:26" ht="17.25" customHeight="1">
      <c r="A519" s="72"/>
      <c r="B519" s="90"/>
      <c r="C519" s="90"/>
      <c r="D519" s="90"/>
      <c r="E519" s="90"/>
      <c r="F519" s="90"/>
      <c r="G519" s="90"/>
      <c r="H519" s="90"/>
      <c r="I519" s="90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spans="1:26" ht="17.25" customHeight="1">
      <c r="A520" s="72"/>
      <c r="B520" s="73"/>
      <c r="C520" s="73"/>
      <c r="D520" s="73"/>
      <c r="E520" s="74"/>
      <c r="F520" s="74"/>
      <c r="G520" s="74"/>
      <c r="H520" s="74"/>
      <c r="I520" s="74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spans="1:26" ht="17.25" customHeight="1">
      <c r="A521" s="72"/>
      <c r="B521" s="75"/>
      <c r="C521" s="73"/>
      <c r="D521" s="73"/>
      <c r="E521" s="74"/>
      <c r="F521" s="74"/>
      <c r="G521" s="74"/>
      <c r="H521" s="74"/>
      <c r="I521" s="74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spans="1:26" ht="17.25" customHeight="1">
      <c r="A522" s="72"/>
      <c r="B522" s="75"/>
      <c r="C522" s="73"/>
      <c r="D522" s="73"/>
      <c r="E522" s="74"/>
      <c r="F522" s="74"/>
      <c r="G522" s="74"/>
      <c r="H522" s="74"/>
      <c r="I522" s="74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spans="1:26" ht="17.25" customHeight="1">
      <c r="A523" s="72"/>
      <c r="B523" s="75"/>
      <c r="C523" s="73"/>
      <c r="D523" s="73"/>
      <c r="E523" s="74"/>
      <c r="F523" s="74"/>
      <c r="G523" s="74"/>
      <c r="H523" s="74"/>
      <c r="I523" s="74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spans="1:26" ht="17.25" customHeight="1">
      <c r="A524" s="72"/>
      <c r="B524" s="75"/>
      <c r="C524" s="73"/>
      <c r="D524" s="73"/>
      <c r="E524" s="74"/>
      <c r="F524" s="74"/>
      <c r="G524" s="74"/>
      <c r="H524" s="74"/>
      <c r="I524" s="74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spans="1:26" ht="17.25" customHeight="1">
      <c r="A525" s="72"/>
      <c r="B525" s="75"/>
      <c r="C525" s="73"/>
      <c r="D525" s="73"/>
      <c r="E525" s="74"/>
      <c r="F525" s="74"/>
      <c r="G525" s="74"/>
      <c r="H525" s="74"/>
      <c r="I525" s="74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spans="1:26" ht="17.25" customHeight="1">
      <c r="A526" s="72"/>
      <c r="B526" s="76"/>
      <c r="C526" s="76"/>
      <c r="D526" s="76"/>
      <c r="E526" s="76"/>
      <c r="F526" s="76"/>
      <c r="G526" s="76"/>
      <c r="H526" s="76"/>
      <c r="I526" s="76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spans="1:26" ht="17.25" customHeight="1">
      <c r="A527" s="72"/>
      <c r="B527" s="77" t="s">
        <v>32</v>
      </c>
      <c r="C527" s="78"/>
      <c r="D527" s="72">
        <f>NOTAS!B21</f>
        <v>0</v>
      </c>
      <c r="E527" s="72"/>
      <c r="F527" s="79"/>
      <c r="G527" s="79"/>
      <c r="H527" s="77" t="s">
        <v>33</v>
      </c>
      <c r="I527" s="72" t="str">
        <f>(NOTAS!$B$4)</f>
        <v>LAP 5/3TT</v>
      </c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spans="1:26" ht="17.25" customHeight="1">
      <c r="A528" s="72"/>
      <c r="B528" s="137" t="s">
        <v>34</v>
      </c>
      <c r="C528" s="131"/>
      <c r="D528" s="74" t="e">
        <f>NOTAS!#REF!</f>
        <v>#REF!</v>
      </c>
      <c r="E528" s="73"/>
      <c r="F528" s="79"/>
      <c r="G528" s="79"/>
      <c r="H528" s="80" t="s">
        <v>77</v>
      </c>
      <c r="I528" s="74" t="str">
        <f>(NOTAS!$B$3)</f>
        <v>Douglas</v>
      </c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spans="1:26" ht="17.25" customHeight="1">
      <c r="A529" s="72"/>
      <c r="B529" s="77" t="s">
        <v>36</v>
      </c>
      <c r="C529" s="81"/>
      <c r="D529" s="138">
        <f>NOTAS!$AT$3</f>
        <v>36</v>
      </c>
      <c r="E529" s="131"/>
      <c r="F529" s="79"/>
      <c r="G529" s="79"/>
      <c r="H529" s="80" t="s">
        <v>37</v>
      </c>
      <c r="I529" s="74" t="e">
        <f>VLOOKUP(D527,NOTAS!$B$7:$AT$26,45,0)</f>
        <v>#N/A</v>
      </c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spans="1:26" ht="17.25" customHeight="1">
      <c r="A530" s="72"/>
      <c r="B530" s="82"/>
      <c r="C530" s="82"/>
      <c r="D530" s="82"/>
      <c r="E530" s="82"/>
      <c r="F530" s="82"/>
      <c r="G530" s="82"/>
      <c r="H530" s="82"/>
      <c r="I530" s="8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spans="1:26" ht="17.25" customHeight="1">
      <c r="A531" s="72"/>
      <c r="B531" s="153" t="s">
        <v>38</v>
      </c>
      <c r="C531" s="151"/>
      <c r="D531" s="154"/>
      <c r="E531" s="83" t="s">
        <v>39</v>
      </c>
      <c r="F531" s="150" t="s">
        <v>40</v>
      </c>
      <c r="G531" s="151"/>
      <c r="H531" s="151"/>
      <c r="I531" s="15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spans="1:26" ht="17.25" customHeight="1">
      <c r="A532" s="72"/>
      <c r="B532" s="147" t="s">
        <v>24</v>
      </c>
      <c r="C532" s="135"/>
      <c r="D532" s="135"/>
      <c r="E532" s="91" t="s">
        <v>61</v>
      </c>
      <c r="F532" s="145"/>
      <c r="G532" s="135"/>
      <c r="H532" s="135"/>
      <c r="I532" s="135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spans="1:26" ht="17.25" customHeight="1">
      <c r="A533" s="72"/>
      <c r="B533" s="131"/>
      <c r="C533" s="131"/>
      <c r="D533" s="131"/>
      <c r="E533" s="92" t="e">
        <f>VLOOKUP(D527,NOTAS!$B$7:$AT$26,4,0)</f>
        <v>#N/A</v>
      </c>
      <c r="F533" s="136"/>
      <c r="G533" s="131"/>
      <c r="H533" s="131"/>
      <c r="I533" s="131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spans="1:26" ht="17.25" customHeight="1">
      <c r="A534" s="72"/>
      <c r="B534" s="131"/>
      <c r="C534" s="131"/>
      <c r="D534" s="131"/>
      <c r="E534" s="91" t="s">
        <v>62</v>
      </c>
      <c r="F534" s="136"/>
      <c r="G534" s="131"/>
      <c r="H534" s="131"/>
      <c r="I534" s="131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spans="1:26" ht="17.25" customHeight="1">
      <c r="A535" s="72"/>
      <c r="B535" s="131"/>
      <c r="C535" s="131"/>
      <c r="D535" s="131"/>
      <c r="E535" s="92" t="e">
        <f>VLOOKUP(D527,NOTAS!$B$7:$AT$26,22,0)</f>
        <v>#N/A</v>
      </c>
      <c r="F535" s="136"/>
      <c r="G535" s="131"/>
      <c r="H535" s="131"/>
      <c r="I535" s="131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spans="1:26" ht="17.25" customHeight="1">
      <c r="A536" s="72"/>
      <c r="B536" s="147" t="s">
        <v>20</v>
      </c>
      <c r="C536" s="135"/>
      <c r="D536" s="135"/>
      <c r="E536" s="91" t="s">
        <v>61</v>
      </c>
      <c r="F536" s="134"/>
      <c r="G536" s="135"/>
      <c r="H536" s="135"/>
      <c r="I536" s="135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spans="1:26" ht="17.25" customHeight="1">
      <c r="A537" s="72"/>
      <c r="B537" s="131"/>
      <c r="C537" s="131"/>
      <c r="D537" s="131"/>
      <c r="E537" s="92" t="e">
        <f>VLOOKUP(D527,NOTAS!$B$7:$AT$26,7,0)</f>
        <v>#N/A</v>
      </c>
      <c r="F537" s="130"/>
      <c r="G537" s="131"/>
      <c r="H537" s="131"/>
      <c r="I537" s="131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spans="1:26" ht="17.25" customHeight="1">
      <c r="A538" s="72"/>
      <c r="B538" s="131"/>
      <c r="C538" s="131"/>
      <c r="D538" s="131"/>
      <c r="E538" s="91" t="s">
        <v>62</v>
      </c>
      <c r="F538" s="130"/>
      <c r="G538" s="131"/>
      <c r="H538" s="131"/>
      <c r="I538" s="131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spans="1:26" ht="17.25" customHeight="1">
      <c r="A539" s="72"/>
      <c r="B539" s="131"/>
      <c r="C539" s="131"/>
      <c r="D539" s="131"/>
      <c r="E539" s="92" t="e">
        <f>VLOOKUP(D527,NOTAS!$B$7:$AT$26,25,0)</f>
        <v>#N/A</v>
      </c>
      <c r="F539" s="130"/>
      <c r="G539" s="131"/>
      <c r="H539" s="131"/>
      <c r="I539" s="131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spans="1:26" ht="17.25" customHeight="1">
      <c r="A540" s="72"/>
      <c r="B540" s="147" t="s">
        <v>22</v>
      </c>
      <c r="C540" s="135"/>
      <c r="D540" s="135"/>
      <c r="E540" s="91" t="s">
        <v>61</v>
      </c>
      <c r="F540" s="134"/>
      <c r="G540" s="135"/>
      <c r="H540" s="135"/>
      <c r="I540" s="135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spans="1:26" ht="17.25" customHeight="1">
      <c r="A541" s="72"/>
      <c r="B541" s="131"/>
      <c r="C541" s="131"/>
      <c r="D541" s="131"/>
      <c r="E541" s="92" t="e">
        <f>VLOOKUP(D527,NOTAS!$B$7:$AT$26,10,0)</f>
        <v>#N/A</v>
      </c>
      <c r="F541" s="130"/>
      <c r="G541" s="131"/>
      <c r="H541" s="131"/>
      <c r="I541" s="131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spans="1:26" ht="17.25" customHeight="1">
      <c r="A542" s="72"/>
      <c r="B542" s="131"/>
      <c r="C542" s="131"/>
      <c r="D542" s="131"/>
      <c r="E542" s="91" t="s">
        <v>62</v>
      </c>
      <c r="F542" s="130"/>
      <c r="G542" s="131"/>
      <c r="H542" s="131"/>
      <c r="I542" s="131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spans="1:26" ht="17.25" customHeight="1">
      <c r="A543" s="72"/>
      <c r="B543" s="131"/>
      <c r="C543" s="131"/>
      <c r="D543" s="131"/>
      <c r="E543" s="92" t="e">
        <f>VLOOKUP(D527,NOTAS!$B$7:$AT$26,28,0)</f>
        <v>#N/A</v>
      </c>
      <c r="F543" s="130"/>
      <c r="G543" s="131"/>
      <c r="H543" s="131"/>
      <c r="I543" s="131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spans="1:26" ht="17.25" customHeight="1">
      <c r="A544" s="72"/>
      <c r="B544" s="147" t="s">
        <v>23</v>
      </c>
      <c r="C544" s="135"/>
      <c r="D544" s="135"/>
      <c r="E544" s="91" t="s">
        <v>61</v>
      </c>
      <c r="F544" s="134"/>
      <c r="G544" s="135"/>
      <c r="H544" s="135"/>
      <c r="I544" s="135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spans="1:26" ht="17.25" customHeight="1">
      <c r="A545" s="72"/>
      <c r="B545" s="131"/>
      <c r="C545" s="131"/>
      <c r="D545" s="131"/>
      <c r="E545" s="92" t="e">
        <f>VLOOKUP(D527,NOTAS!$B$7:$AT$26,13,0)</f>
        <v>#N/A</v>
      </c>
      <c r="F545" s="130"/>
      <c r="G545" s="131"/>
      <c r="H545" s="131"/>
      <c r="I545" s="131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spans="1:26" ht="17.25" customHeight="1">
      <c r="A546" s="72"/>
      <c r="B546" s="131"/>
      <c r="C546" s="131"/>
      <c r="D546" s="131"/>
      <c r="E546" s="91" t="s">
        <v>62</v>
      </c>
      <c r="F546" s="130"/>
      <c r="G546" s="131"/>
      <c r="H546" s="131"/>
      <c r="I546" s="131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spans="1:26" ht="17.25" customHeight="1">
      <c r="A547" s="72"/>
      <c r="B547" s="131"/>
      <c r="C547" s="131"/>
      <c r="D547" s="131"/>
      <c r="E547" s="92" t="e">
        <f>VLOOKUP(D527,NOTAS!$B$7:$AT$26,31,0)</f>
        <v>#N/A</v>
      </c>
      <c r="F547" s="130"/>
      <c r="G547" s="131"/>
      <c r="H547" s="131"/>
      <c r="I547" s="131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spans="1:26" ht="17.25" customHeight="1">
      <c r="A548" s="72"/>
      <c r="B548" s="147" t="s">
        <v>21</v>
      </c>
      <c r="C548" s="135"/>
      <c r="D548" s="135"/>
      <c r="E548" s="91" t="s">
        <v>61</v>
      </c>
      <c r="F548" s="134"/>
      <c r="G548" s="135"/>
      <c r="H548" s="135"/>
      <c r="I548" s="135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spans="1:26" ht="17.25" customHeight="1">
      <c r="A549" s="72"/>
      <c r="B549" s="131"/>
      <c r="C549" s="131"/>
      <c r="D549" s="131"/>
      <c r="E549" s="92" t="e">
        <f>VLOOKUP(D527,NOTAS!$B$7:$AT$26,16,0)</f>
        <v>#N/A</v>
      </c>
      <c r="F549" s="130"/>
      <c r="G549" s="131"/>
      <c r="H549" s="131"/>
      <c r="I549" s="131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spans="1:26" ht="17.25" customHeight="1">
      <c r="A550" s="72"/>
      <c r="B550" s="131"/>
      <c r="C550" s="131"/>
      <c r="D550" s="131"/>
      <c r="E550" s="91" t="s">
        <v>62</v>
      </c>
      <c r="F550" s="130"/>
      <c r="G550" s="131"/>
      <c r="H550" s="131"/>
      <c r="I550" s="131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spans="1:26" ht="17.25" customHeight="1">
      <c r="A551" s="72"/>
      <c r="B551" s="133"/>
      <c r="C551" s="133"/>
      <c r="D551" s="133"/>
      <c r="E551" s="93" t="e">
        <f>VLOOKUP(D527,NOTAS!$B$7:$AT$26,34,0)</f>
        <v>#N/A</v>
      </c>
      <c r="F551" s="132"/>
      <c r="G551" s="133"/>
      <c r="H551" s="133"/>
      <c r="I551" s="133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spans="1:26" ht="17.25" customHeight="1">
      <c r="A552" s="84"/>
      <c r="B552" s="85"/>
      <c r="C552" s="85"/>
      <c r="D552" s="85"/>
      <c r="E552" s="86"/>
      <c r="F552" s="86"/>
      <c r="G552" s="86"/>
      <c r="H552" s="86"/>
      <c r="I552" s="86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7.25" customHeight="1">
      <c r="A553" s="84"/>
      <c r="B553" s="155" t="s">
        <v>63</v>
      </c>
      <c r="C553" s="151"/>
      <c r="D553" s="151"/>
      <c r="E553" s="154"/>
      <c r="F553" s="93" t="e">
        <f>VLOOKUP(D527,NOTAS!$B$7:$AT$26,44,0)</f>
        <v>#N/A</v>
      </c>
      <c r="G553" s="86"/>
      <c r="H553" s="148" t="e">
        <f>IF(F553&gt;=95,"APROVADO COM DISTINÇÃO",IF(F553&gt;=90,"APROVADO COM MÉRITO",IF(F553&gt;=80,"MUITO BOM",IF(F553&gt;=70,"BOM",IF(F553&gt;=60,"REGULAR","REFAZER O NÍVEL")))))</f>
        <v>#N/A</v>
      </c>
      <c r="I553" s="149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7.25" customHeight="1">
      <c r="A554" s="84"/>
      <c r="B554" s="85"/>
      <c r="C554" s="85"/>
      <c r="D554" s="85"/>
      <c r="E554" s="86"/>
      <c r="F554" s="86"/>
      <c r="G554" s="86"/>
      <c r="H554" s="86"/>
      <c r="I554" s="86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7.25" customHeight="1">
      <c r="A555" s="72"/>
      <c r="B555" s="88"/>
      <c r="C555" s="88"/>
      <c r="D555" s="88"/>
      <c r="E555" s="88"/>
      <c r="F555" s="88"/>
      <c r="G555" s="88"/>
      <c r="H555" s="88"/>
      <c r="I555" s="88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spans="1:26" ht="17.25" customHeight="1">
      <c r="A556" s="72"/>
      <c r="B556" s="90"/>
      <c r="C556" s="90"/>
      <c r="D556" s="90"/>
      <c r="E556" s="90"/>
      <c r="F556" s="90"/>
      <c r="G556" s="90"/>
      <c r="H556" s="90"/>
      <c r="I556" s="90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spans="1:26" ht="17.25" customHeight="1">
      <c r="A557" s="72"/>
      <c r="B557" s="73"/>
      <c r="C557" s="73"/>
      <c r="D557" s="73"/>
      <c r="E557" s="74"/>
      <c r="F557" s="74"/>
      <c r="G557" s="74"/>
      <c r="H557" s="74"/>
      <c r="I557" s="74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spans="1:26" ht="17.25" customHeight="1">
      <c r="A558" s="72"/>
      <c r="B558" s="75"/>
      <c r="C558" s="73"/>
      <c r="D558" s="73"/>
      <c r="E558" s="74"/>
      <c r="F558" s="74"/>
      <c r="G558" s="74"/>
      <c r="H558" s="74"/>
      <c r="I558" s="74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spans="1:26" ht="17.25" customHeight="1">
      <c r="A559" s="72"/>
      <c r="B559" s="75"/>
      <c r="C559" s="73"/>
      <c r="D559" s="73"/>
      <c r="E559" s="74"/>
      <c r="F559" s="74"/>
      <c r="G559" s="74"/>
      <c r="H559" s="74"/>
      <c r="I559" s="74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spans="1:26" ht="17.25" customHeight="1">
      <c r="A560" s="72"/>
      <c r="B560" s="75"/>
      <c r="C560" s="73"/>
      <c r="D560" s="73"/>
      <c r="E560" s="74"/>
      <c r="F560" s="74"/>
      <c r="G560" s="74"/>
      <c r="H560" s="74"/>
      <c r="I560" s="74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spans="1:26" ht="17.25" customHeight="1">
      <c r="A561" s="72"/>
      <c r="B561" s="75"/>
      <c r="C561" s="73"/>
      <c r="D561" s="73"/>
      <c r="E561" s="74"/>
      <c r="F561" s="74"/>
      <c r="G561" s="74"/>
      <c r="H561" s="74"/>
      <c r="I561" s="74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spans="1:26" ht="17.25" customHeight="1">
      <c r="A562" s="72"/>
      <c r="B562" s="75"/>
      <c r="C562" s="73"/>
      <c r="D562" s="73"/>
      <c r="E562" s="74"/>
      <c r="F562" s="74"/>
      <c r="G562" s="74"/>
      <c r="H562" s="74"/>
      <c r="I562" s="74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spans="1:26" ht="17.25" customHeight="1">
      <c r="A563" s="72"/>
      <c r="B563" s="76"/>
      <c r="C563" s="76"/>
      <c r="D563" s="76"/>
      <c r="E563" s="76"/>
      <c r="F563" s="76"/>
      <c r="G563" s="76"/>
      <c r="H563" s="76"/>
      <c r="I563" s="76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spans="1:26" ht="17.25" customHeight="1">
      <c r="A564" s="72"/>
      <c r="B564" s="77" t="s">
        <v>32</v>
      </c>
      <c r="C564" s="78"/>
      <c r="D564" s="72">
        <f>NOTAS!B22</f>
        <v>0</v>
      </c>
      <c r="E564" s="72"/>
      <c r="F564" s="79"/>
      <c r="G564" s="79"/>
      <c r="H564" s="77" t="s">
        <v>33</v>
      </c>
      <c r="I564" s="72" t="str">
        <f>(NOTAS!$B$4)</f>
        <v>LAP 5/3TT</v>
      </c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spans="1:26" ht="17.25" customHeight="1">
      <c r="A565" s="72"/>
      <c r="B565" s="137" t="s">
        <v>34</v>
      </c>
      <c r="C565" s="131"/>
      <c r="D565" s="74" t="e">
        <f>NOTAS!#REF!</f>
        <v>#REF!</v>
      </c>
      <c r="E565" s="73"/>
      <c r="F565" s="79"/>
      <c r="G565" s="79"/>
      <c r="H565" s="80" t="s">
        <v>78</v>
      </c>
      <c r="I565" s="74" t="str">
        <f>(NOTAS!$B$3)</f>
        <v>Douglas</v>
      </c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spans="1:26" ht="17.25" customHeight="1">
      <c r="A566" s="72"/>
      <c r="B566" s="77" t="s">
        <v>36</v>
      </c>
      <c r="C566" s="81"/>
      <c r="D566" s="138">
        <f>NOTAS!$AT$3</f>
        <v>36</v>
      </c>
      <c r="E566" s="131"/>
      <c r="F566" s="79"/>
      <c r="G566" s="79"/>
      <c r="H566" s="80" t="s">
        <v>37</v>
      </c>
      <c r="I566" s="74" t="e">
        <f>VLOOKUP(D564,NOTAS!$B$7:$AT$26,45,0)</f>
        <v>#N/A</v>
      </c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spans="1:26" ht="17.25" customHeight="1">
      <c r="A567" s="72"/>
      <c r="B567" s="82"/>
      <c r="C567" s="82"/>
      <c r="D567" s="82"/>
      <c r="E567" s="82"/>
      <c r="F567" s="82"/>
      <c r="G567" s="82"/>
      <c r="H567" s="82"/>
      <c r="I567" s="8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spans="1:26" ht="17.25" customHeight="1">
      <c r="A568" s="72"/>
      <c r="B568" s="153" t="s">
        <v>38</v>
      </c>
      <c r="C568" s="151"/>
      <c r="D568" s="154"/>
      <c r="E568" s="83" t="s">
        <v>39</v>
      </c>
      <c r="F568" s="150" t="s">
        <v>40</v>
      </c>
      <c r="G568" s="151"/>
      <c r="H568" s="151"/>
      <c r="I568" s="15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spans="1:26" ht="17.25" customHeight="1">
      <c r="A569" s="72"/>
      <c r="B569" s="147" t="s">
        <v>24</v>
      </c>
      <c r="C569" s="135"/>
      <c r="D569" s="135"/>
      <c r="E569" s="91" t="s">
        <v>61</v>
      </c>
      <c r="F569" s="145"/>
      <c r="G569" s="135"/>
      <c r="H569" s="135"/>
      <c r="I569" s="135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spans="1:26" ht="17.25" customHeight="1">
      <c r="A570" s="72"/>
      <c r="B570" s="131"/>
      <c r="C570" s="131"/>
      <c r="D570" s="131"/>
      <c r="E570" s="92" t="e">
        <f>VLOOKUP(D564,NOTAS!$B$7:$AT$26,4,0)</f>
        <v>#N/A</v>
      </c>
      <c r="F570" s="136"/>
      <c r="G570" s="131"/>
      <c r="H570" s="131"/>
      <c r="I570" s="131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spans="1:26" ht="17.25" customHeight="1">
      <c r="A571" s="72"/>
      <c r="B571" s="131"/>
      <c r="C571" s="131"/>
      <c r="D571" s="131"/>
      <c r="E571" s="91" t="s">
        <v>62</v>
      </c>
      <c r="F571" s="136"/>
      <c r="G571" s="131"/>
      <c r="H571" s="131"/>
      <c r="I571" s="131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spans="1:26" ht="17.25" customHeight="1">
      <c r="A572" s="72"/>
      <c r="B572" s="131"/>
      <c r="C572" s="131"/>
      <c r="D572" s="131"/>
      <c r="E572" s="92" t="e">
        <f>VLOOKUP(D564,NOTAS!$B$7:$AT$26,22,0)</f>
        <v>#N/A</v>
      </c>
      <c r="F572" s="136"/>
      <c r="G572" s="131"/>
      <c r="H572" s="131"/>
      <c r="I572" s="131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spans="1:26" ht="17.25" customHeight="1">
      <c r="A573" s="72"/>
      <c r="B573" s="147" t="s">
        <v>20</v>
      </c>
      <c r="C573" s="135"/>
      <c r="D573" s="135"/>
      <c r="E573" s="91" t="s">
        <v>61</v>
      </c>
      <c r="F573" s="134"/>
      <c r="G573" s="135"/>
      <c r="H573" s="135"/>
      <c r="I573" s="135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spans="1:26" ht="17.25" customHeight="1">
      <c r="A574" s="72"/>
      <c r="B574" s="131"/>
      <c r="C574" s="131"/>
      <c r="D574" s="131"/>
      <c r="E574" s="92" t="e">
        <f>VLOOKUP(D564,NOTAS!$B$7:$AT$26,7,0)</f>
        <v>#N/A</v>
      </c>
      <c r="F574" s="130"/>
      <c r="G574" s="131"/>
      <c r="H574" s="131"/>
      <c r="I574" s="131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spans="1:26" ht="17.25" customHeight="1">
      <c r="A575" s="72"/>
      <c r="B575" s="131"/>
      <c r="C575" s="131"/>
      <c r="D575" s="131"/>
      <c r="E575" s="91" t="s">
        <v>62</v>
      </c>
      <c r="F575" s="130"/>
      <c r="G575" s="131"/>
      <c r="H575" s="131"/>
      <c r="I575" s="131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spans="1:26" ht="17.25" customHeight="1">
      <c r="A576" s="72"/>
      <c r="B576" s="131"/>
      <c r="C576" s="131"/>
      <c r="D576" s="131"/>
      <c r="E576" s="92" t="e">
        <f>VLOOKUP(D564,NOTAS!$B$7:$AT$26,25,0)</f>
        <v>#N/A</v>
      </c>
      <c r="F576" s="130"/>
      <c r="G576" s="131"/>
      <c r="H576" s="131"/>
      <c r="I576" s="131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spans="1:26" ht="17.25" customHeight="1">
      <c r="A577" s="72"/>
      <c r="B577" s="147" t="s">
        <v>22</v>
      </c>
      <c r="C577" s="135"/>
      <c r="D577" s="135"/>
      <c r="E577" s="91" t="s">
        <v>61</v>
      </c>
      <c r="F577" s="134"/>
      <c r="G577" s="135"/>
      <c r="H577" s="135"/>
      <c r="I577" s="135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spans="1:26" ht="17.25" customHeight="1">
      <c r="A578" s="72"/>
      <c r="B578" s="131"/>
      <c r="C578" s="131"/>
      <c r="D578" s="131"/>
      <c r="E578" s="92" t="e">
        <f>VLOOKUP(D564,NOTAS!$B$7:$AT$26,10,0)</f>
        <v>#N/A</v>
      </c>
      <c r="F578" s="130"/>
      <c r="G578" s="131"/>
      <c r="H578" s="131"/>
      <c r="I578" s="131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spans="1:26" ht="17.25" customHeight="1">
      <c r="A579" s="72"/>
      <c r="B579" s="131"/>
      <c r="C579" s="131"/>
      <c r="D579" s="131"/>
      <c r="E579" s="91" t="s">
        <v>62</v>
      </c>
      <c r="F579" s="130"/>
      <c r="G579" s="131"/>
      <c r="H579" s="131"/>
      <c r="I579" s="131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spans="1:26" ht="17.25" customHeight="1">
      <c r="A580" s="72"/>
      <c r="B580" s="131"/>
      <c r="C580" s="131"/>
      <c r="D580" s="131"/>
      <c r="E580" s="92" t="e">
        <f>VLOOKUP(D564,NOTAS!$B$7:$AT$26,28,0)</f>
        <v>#N/A</v>
      </c>
      <c r="F580" s="130"/>
      <c r="G580" s="131"/>
      <c r="H580" s="131"/>
      <c r="I580" s="131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spans="1:26" ht="17.25" customHeight="1">
      <c r="A581" s="72"/>
      <c r="B581" s="147" t="s">
        <v>23</v>
      </c>
      <c r="C581" s="135"/>
      <c r="D581" s="135"/>
      <c r="E581" s="91" t="s">
        <v>61</v>
      </c>
      <c r="F581" s="134"/>
      <c r="G581" s="135"/>
      <c r="H581" s="135"/>
      <c r="I581" s="135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spans="1:26" ht="17.25" customHeight="1">
      <c r="A582" s="72"/>
      <c r="B582" s="131"/>
      <c r="C582" s="131"/>
      <c r="D582" s="131"/>
      <c r="E582" s="92" t="e">
        <f>VLOOKUP(D564,NOTAS!$B$7:$AT$26,13,0)</f>
        <v>#N/A</v>
      </c>
      <c r="F582" s="130"/>
      <c r="G582" s="131"/>
      <c r="H582" s="131"/>
      <c r="I582" s="131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spans="1:26" ht="17.25" customHeight="1">
      <c r="A583" s="72"/>
      <c r="B583" s="131"/>
      <c r="C583" s="131"/>
      <c r="D583" s="131"/>
      <c r="E583" s="91" t="s">
        <v>62</v>
      </c>
      <c r="F583" s="130"/>
      <c r="G583" s="131"/>
      <c r="H583" s="131"/>
      <c r="I583" s="131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spans="1:26" ht="17.25" customHeight="1">
      <c r="A584" s="72"/>
      <c r="B584" s="131"/>
      <c r="C584" s="131"/>
      <c r="D584" s="131"/>
      <c r="E584" s="92" t="e">
        <f>VLOOKUP(D564,NOTAS!$B$7:$AT$26,31,0)</f>
        <v>#N/A</v>
      </c>
      <c r="F584" s="130"/>
      <c r="G584" s="131"/>
      <c r="H584" s="131"/>
      <c r="I584" s="131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spans="1:26" ht="17.25" customHeight="1">
      <c r="A585" s="72"/>
      <c r="B585" s="147" t="s">
        <v>21</v>
      </c>
      <c r="C585" s="135"/>
      <c r="D585" s="135"/>
      <c r="E585" s="91" t="s">
        <v>61</v>
      </c>
      <c r="F585" s="134"/>
      <c r="G585" s="135"/>
      <c r="H585" s="135"/>
      <c r="I585" s="135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spans="1:26" ht="17.25" customHeight="1">
      <c r="A586" s="72"/>
      <c r="B586" s="131"/>
      <c r="C586" s="131"/>
      <c r="D586" s="131"/>
      <c r="E586" s="92" t="e">
        <f>VLOOKUP(D564,NOTAS!$B$7:$AT$26,16,0)</f>
        <v>#N/A</v>
      </c>
      <c r="F586" s="130"/>
      <c r="G586" s="131"/>
      <c r="H586" s="131"/>
      <c r="I586" s="131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spans="1:26" ht="17.25" customHeight="1">
      <c r="A587" s="72"/>
      <c r="B587" s="131"/>
      <c r="C587" s="131"/>
      <c r="D587" s="131"/>
      <c r="E587" s="91" t="s">
        <v>62</v>
      </c>
      <c r="F587" s="130"/>
      <c r="G587" s="131"/>
      <c r="H587" s="131"/>
      <c r="I587" s="131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spans="1:26" ht="17.25" customHeight="1">
      <c r="A588" s="72"/>
      <c r="B588" s="133"/>
      <c r="C588" s="133"/>
      <c r="D588" s="133"/>
      <c r="E588" s="93" t="e">
        <f>VLOOKUP(D564,NOTAS!$B$7:$AT$26,34,0)</f>
        <v>#N/A</v>
      </c>
      <c r="F588" s="132"/>
      <c r="G588" s="133"/>
      <c r="H588" s="133"/>
      <c r="I588" s="133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spans="1:26" ht="17.25" customHeight="1">
      <c r="A589" s="84"/>
      <c r="B589" s="85"/>
      <c r="C589" s="85"/>
      <c r="D589" s="85"/>
      <c r="E589" s="86"/>
      <c r="F589" s="86"/>
      <c r="G589" s="86"/>
      <c r="H589" s="86"/>
      <c r="I589" s="86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7.25" customHeight="1">
      <c r="A590" s="84"/>
      <c r="B590" s="155" t="s">
        <v>63</v>
      </c>
      <c r="C590" s="151"/>
      <c r="D590" s="151"/>
      <c r="E590" s="154"/>
      <c r="F590" s="93" t="e">
        <f>VLOOKUP(D564,NOTAS!$B$7:$AT$26,44,0)</f>
        <v>#N/A</v>
      </c>
      <c r="G590" s="86"/>
      <c r="H590" s="148" t="e">
        <f>IF(F590&gt;=95,"APROVADO COM DISTINÇÃO",IF(F590&gt;=90,"APROVADO COM MÉRITO",IF(F590&gt;=80,"MUITO BOM",IF(F590&gt;=70,"BOM",IF(F590&gt;=60,"REGULAR","REFAZER O NÍVEL")))))</f>
        <v>#N/A</v>
      </c>
      <c r="I590" s="149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7.25" customHeight="1">
      <c r="A591" s="84"/>
      <c r="B591" s="85"/>
      <c r="C591" s="85"/>
      <c r="D591" s="85"/>
      <c r="E591" s="86"/>
      <c r="F591" s="86"/>
      <c r="G591" s="86"/>
      <c r="H591" s="86"/>
      <c r="I591" s="86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7.25" customHeight="1">
      <c r="A592" s="72"/>
      <c r="B592" s="88"/>
      <c r="C592" s="88"/>
      <c r="D592" s="88"/>
      <c r="E592" s="88"/>
      <c r="F592" s="88"/>
      <c r="G592" s="88"/>
      <c r="H592" s="88"/>
      <c r="I592" s="88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spans="1:26" ht="17.25" customHeight="1">
      <c r="A593" s="72"/>
      <c r="B593" s="90"/>
      <c r="C593" s="90"/>
      <c r="D593" s="90"/>
      <c r="E593" s="90"/>
      <c r="F593" s="90"/>
      <c r="G593" s="90"/>
      <c r="H593" s="90"/>
      <c r="I593" s="90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spans="1:26" ht="17.25" customHeight="1">
      <c r="A594" s="72"/>
      <c r="B594" s="73"/>
      <c r="C594" s="73"/>
      <c r="D594" s="73"/>
      <c r="E594" s="74"/>
      <c r="F594" s="74"/>
      <c r="G594" s="74"/>
      <c r="H594" s="74"/>
      <c r="I594" s="74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spans="1:26" ht="17.25" customHeight="1">
      <c r="A595" s="72"/>
      <c r="B595" s="75"/>
      <c r="C595" s="73"/>
      <c r="D595" s="73"/>
      <c r="E595" s="74"/>
      <c r="F595" s="74"/>
      <c r="G595" s="74"/>
      <c r="H595" s="74"/>
      <c r="I595" s="74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spans="1:26" ht="17.25" customHeight="1">
      <c r="A596" s="72"/>
      <c r="B596" s="75"/>
      <c r="C596" s="73"/>
      <c r="D596" s="73"/>
      <c r="E596" s="74"/>
      <c r="F596" s="74"/>
      <c r="G596" s="74"/>
      <c r="H596" s="74"/>
      <c r="I596" s="74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spans="1:26" ht="17.25" customHeight="1">
      <c r="A597" s="72"/>
      <c r="B597" s="75"/>
      <c r="C597" s="73"/>
      <c r="D597" s="73"/>
      <c r="E597" s="74"/>
      <c r="F597" s="74"/>
      <c r="G597" s="74"/>
      <c r="H597" s="74"/>
      <c r="I597" s="74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spans="1:26" ht="17.25" customHeight="1">
      <c r="A598" s="72"/>
      <c r="B598" s="75"/>
      <c r="C598" s="73"/>
      <c r="D598" s="73"/>
      <c r="E598" s="74"/>
      <c r="F598" s="74"/>
      <c r="G598" s="74"/>
      <c r="H598" s="74"/>
      <c r="I598" s="74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spans="1:26" ht="17.25" customHeight="1">
      <c r="A599" s="72"/>
      <c r="B599" s="75"/>
      <c r="C599" s="73"/>
      <c r="D599" s="73"/>
      <c r="E599" s="74"/>
      <c r="F599" s="74"/>
      <c r="G599" s="74"/>
      <c r="H599" s="74"/>
      <c r="I599" s="74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spans="1:26" ht="17.25" customHeight="1">
      <c r="A600" s="72"/>
      <c r="B600" s="76"/>
      <c r="C600" s="76"/>
      <c r="D600" s="76"/>
      <c r="E600" s="76"/>
      <c r="F600" s="76"/>
      <c r="G600" s="76"/>
      <c r="H600" s="76"/>
      <c r="I600" s="76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spans="1:26" ht="17.25" customHeight="1">
      <c r="A601" s="72"/>
      <c r="B601" s="77" t="s">
        <v>32</v>
      </c>
      <c r="C601" s="78"/>
      <c r="D601" s="72">
        <f>NOTAS!B23</f>
        <v>0</v>
      </c>
      <c r="E601" s="72"/>
      <c r="F601" s="79"/>
      <c r="G601" s="79"/>
      <c r="H601" s="77" t="s">
        <v>33</v>
      </c>
      <c r="I601" s="72" t="str">
        <f>(NOTAS!$B$4)</f>
        <v>LAP 5/3TT</v>
      </c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spans="1:26" ht="17.25" customHeight="1">
      <c r="A602" s="72"/>
      <c r="B602" s="137" t="s">
        <v>34</v>
      </c>
      <c r="C602" s="131"/>
      <c r="D602" s="74" t="e">
        <f>NOTAS!#REF!</f>
        <v>#REF!</v>
      </c>
      <c r="E602" s="73"/>
      <c r="F602" s="79"/>
      <c r="G602" s="79"/>
      <c r="H602" s="80" t="s">
        <v>79</v>
      </c>
      <c r="I602" s="74" t="str">
        <f>(NOTAS!$B$3)</f>
        <v>Douglas</v>
      </c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spans="1:26" ht="17.25" customHeight="1">
      <c r="A603" s="72"/>
      <c r="B603" s="77" t="s">
        <v>36</v>
      </c>
      <c r="C603" s="81"/>
      <c r="D603" s="138">
        <f>NOTAS!$AT$3</f>
        <v>36</v>
      </c>
      <c r="E603" s="131"/>
      <c r="F603" s="79"/>
      <c r="G603" s="79"/>
      <c r="H603" s="80" t="s">
        <v>37</v>
      </c>
      <c r="I603" s="74" t="e">
        <f>VLOOKUP(D601,NOTAS!$B$7:$AT$26,45,0)</f>
        <v>#N/A</v>
      </c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spans="1:26" ht="17.25" customHeight="1">
      <c r="A604" s="72"/>
      <c r="B604" s="82"/>
      <c r="C604" s="82"/>
      <c r="D604" s="82"/>
      <c r="E604" s="82"/>
      <c r="F604" s="82"/>
      <c r="G604" s="82"/>
      <c r="H604" s="82"/>
      <c r="I604" s="8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spans="1:26" ht="17.25" customHeight="1">
      <c r="A605" s="72"/>
      <c r="B605" s="153" t="s">
        <v>38</v>
      </c>
      <c r="C605" s="151"/>
      <c r="D605" s="154"/>
      <c r="E605" s="83" t="s">
        <v>39</v>
      </c>
      <c r="F605" s="150" t="s">
        <v>40</v>
      </c>
      <c r="G605" s="151"/>
      <c r="H605" s="151"/>
      <c r="I605" s="15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spans="1:26" ht="17.25" customHeight="1">
      <c r="A606" s="72"/>
      <c r="B606" s="147" t="s">
        <v>24</v>
      </c>
      <c r="C606" s="135"/>
      <c r="D606" s="135"/>
      <c r="E606" s="91" t="s">
        <v>61</v>
      </c>
      <c r="F606" s="145"/>
      <c r="G606" s="135"/>
      <c r="H606" s="135"/>
      <c r="I606" s="135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spans="1:26" ht="17.25" customHeight="1">
      <c r="A607" s="72"/>
      <c r="B607" s="131"/>
      <c r="C607" s="131"/>
      <c r="D607" s="131"/>
      <c r="E607" s="92" t="e">
        <f>VLOOKUP(D601,NOTAS!$B$7:$AT$26,4,0)</f>
        <v>#N/A</v>
      </c>
      <c r="F607" s="136"/>
      <c r="G607" s="131"/>
      <c r="H607" s="131"/>
      <c r="I607" s="131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spans="1:26" ht="17.25" customHeight="1">
      <c r="A608" s="72"/>
      <c r="B608" s="131"/>
      <c r="C608" s="131"/>
      <c r="D608" s="131"/>
      <c r="E608" s="91" t="s">
        <v>62</v>
      </c>
      <c r="F608" s="136"/>
      <c r="G608" s="131"/>
      <c r="H608" s="131"/>
      <c r="I608" s="131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spans="1:26" ht="17.25" customHeight="1">
      <c r="A609" s="72"/>
      <c r="B609" s="131"/>
      <c r="C609" s="131"/>
      <c r="D609" s="131"/>
      <c r="E609" s="92" t="e">
        <f>VLOOKUP(D601,NOTAS!$B$7:$AT$26,22,0)</f>
        <v>#N/A</v>
      </c>
      <c r="F609" s="136"/>
      <c r="G609" s="131"/>
      <c r="H609" s="131"/>
      <c r="I609" s="131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spans="1:26" ht="17.25" customHeight="1">
      <c r="A610" s="72"/>
      <c r="B610" s="147" t="s">
        <v>20</v>
      </c>
      <c r="C610" s="135"/>
      <c r="D610" s="135"/>
      <c r="E610" s="91" t="s">
        <v>61</v>
      </c>
      <c r="F610" s="134"/>
      <c r="G610" s="135"/>
      <c r="H610" s="135"/>
      <c r="I610" s="135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spans="1:26" ht="17.25" customHeight="1">
      <c r="A611" s="72"/>
      <c r="B611" s="131"/>
      <c r="C611" s="131"/>
      <c r="D611" s="131"/>
      <c r="E611" s="92" t="e">
        <f>VLOOKUP(D601,NOTAS!$B$7:$AT$26,7,0)</f>
        <v>#N/A</v>
      </c>
      <c r="F611" s="130"/>
      <c r="G611" s="131"/>
      <c r="H611" s="131"/>
      <c r="I611" s="131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spans="1:26" ht="17.25" customHeight="1">
      <c r="A612" s="72"/>
      <c r="B612" s="131"/>
      <c r="C612" s="131"/>
      <c r="D612" s="131"/>
      <c r="E612" s="91" t="s">
        <v>62</v>
      </c>
      <c r="F612" s="130"/>
      <c r="G612" s="131"/>
      <c r="H612" s="131"/>
      <c r="I612" s="131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spans="1:26" ht="17.25" customHeight="1">
      <c r="A613" s="72"/>
      <c r="B613" s="131"/>
      <c r="C613" s="131"/>
      <c r="D613" s="131"/>
      <c r="E613" s="92" t="e">
        <f>VLOOKUP(D601,NOTAS!$B$7:$AT$26,25,0)</f>
        <v>#N/A</v>
      </c>
      <c r="F613" s="130"/>
      <c r="G613" s="131"/>
      <c r="H613" s="131"/>
      <c r="I613" s="131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spans="1:26" ht="17.25" customHeight="1">
      <c r="A614" s="72"/>
      <c r="B614" s="147" t="s">
        <v>22</v>
      </c>
      <c r="C614" s="135"/>
      <c r="D614" s="135"/>
      <c r="E614" s="91" t="s">
        <v>61</v>
      </c>
      <c r="F614" s="134"/>
      <c r="G614" s="135"/>
      <c r="H614" s="135"/>
      <c r="I614" s="135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spans="1:26" ht="17.25" customHeight="1">
      <c r="A615" s="72"/>
      <c r="B615" s="131"/>
      <c r="C615" s="131"/>
      <c r="D615" s="131"/>
      <c r="E615" s="92" t="e">
        <f>VLOOKUP(D601,NOTAS!$B$7:$AT$26,10,0)</f>
        <v>#N/A</v>
      </c>
      <c r="F615" s="130"/>
      <c r="G615" s="131"/>
      <c r="H615" s="131"/>
      <c r="I615" s="131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spans="1:26" ht="17.25" customHeight="1">
      <c r="A616" s="72"/>
      <c r="B616" s="131"/>
      <c r="C616" s="131"/>
      <c r="D616" s="131"/>
      <c r="E616" s="91" t="s">
        <v>62</v>
      </c>
      <c r="F616" s="130"/>
      <c r="G616" s="131"/>
      <c r="H616" s="131"/>
      <c r="I616" s="131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spans="1:26" ht="17.25" customHeight="1">
      <c r="A617" s="72"/>
      <c r="B617" s="131"/>
      <c r="C617" s="131"/>
      <c r="D617" s="131"/>
      <c r="E617" s="92" t="e">
        <f>VLOOKUP(D601,NOTAS!$B$7:$AT$26,28,0)</f>
        <v>#N/A</v>
      </c>
      <c r="F617" s="130"/>
      <c r="G617" s="131"/>
      <c r="H617" s="131"/>
      <c r="I617" s="131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spans="1:26" ht="17.25" customHeight="1">
      <c r="A618" s="72"/>
      <c r="B618" s="147" t="s">
        <v>23</v>
      </c>
      <c r="C618" s="135"/>
      <c r="D618" s="135"/>
      <c r="E618" s="91" t="s">
        <v>61</v>
      </c>
      <c r="F618" s="134"/>
      <c r="G618" s="135"/>
      <c r="H618" s="135"/>
      <c r="I618" s="135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spans="1:26" ht="17.25" customHeight="1">
      <c r="A619" s="72"/>
      <c r="B619" s="131"/>
      <c r="C619" s="131"/>
      <c r="D619" s="131"/>
      <c r="E619" s="92" t="e">
        <f>VLOOKUP(D601,NOTAS!$B$7:$AT$26,13,0)</f>
        <v>#N/A</v>
      </c>
      <c r="F619" s="130"/>
      <c r="G619" s="131"/>
      <c r="H619" s="131"/>
      <c r="I619" s="131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spans="1:26" ht="17.25" customHeight="1">
      <c r="A620" s="72"/>
      <c r="B620" s="131"/>
      <c r="C620" s="131"/>
      <c r="D620" s="131"/>
      <c r="E620" s="91" t="s">
        <v>62</v>
      </c>
      <c r="F620" s="130"/>
      <c r="G620" s="131"/>
      <c r="H620" s="131"/>
      <c r="I620" s="131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spans="1:26" ht="17.25" customHeight="1">
      <c r="A621" s="72"/>
      <c r="B621" s="131"/>
      <c r="C621" s="131"/>
      <c r="D621" s="131"/>
      <c r="E621" s="92" t="e">
        <f>VLOOKUP(D601,NOTAS!$B$7:$AT$26,31,0)</f>
        <v>#N/A</v>
      </c>
      <c r="F621" s="130"/>
      <c r="G621" s="131"/>
      <c r="H621" s="131"/>
      <c r="I621" s="131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spans="1:26" ht="17.25" customHeight="1">
      <c r="A622" s="72"/>
      <c r="B622" s="147" t="s">
        <v>21</v>
      </c>
      <c r="C622" s="135"/>
      <c r="D622" s="135"/>
      <c r="E622" s="91" t="s">
        <v>61</v>
      </c>
      <c r="F622" s="134"/>
      <c r="G622" s="135"/>
      <c r="H622" s="135"/>
      <c r="I622" s="135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spans="1:26" ht="17.25" customHeight="1">
      <c r="A623" s="72"/>
      <c r="B623" s="131"/>
      <c r="C623" s="131"/>
      <c r="D623" s="131"/>
      <c r="E623" s="92" t="e">
        <f>VLOOKUP(D601,NOTAS!$B$7:$AT$26,16,0)</f>
        <v>#N/A</v>
      </c>
      <c r="F623" s="130"/>
      <c r="G623" s="131"/>
      <c r="H623" s="131"/>
      <c r="I623" s="131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spans="1:26" ht="17.25" customHeight="1">
      <c r="A624" s="72"/>
      <c r="B624" s="131"/>
      <c r="C624" s="131"/>
      <c r="D624" s="131"/>
      <c r="E624" s="91" t="s">
        <v>62</v>
      </c>
      <c r="F624" s="130"/>
      <c r="G624" s="131"/>
      <c r="H624" s="131"/>
      <c r="I624" s="131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spans="1:26" ht="17.25" customHeight="1">
      <c r="A625" s="72"/>
      <c r="B625" s="133"/>
      <c r="C625" s="133"/>
      <c r="D625" s="133"/>
      <c r="E625" s="93" t="e">
        <f>VLOOKUP(D601,NOTAS!$B$7:$AT$26,34,0)</f>
        <v>#N/A</v>
      </c>
      <c r="F625" s="132"/>
      <c r="G625" s="133"/>
      <c r="H625" s="133"/>
      <c r="I625" s="133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spans="1:26" ht="17.25" customHeight="1">
      <c r="A626" s="84"/>
      <c r="B626" s="85"/>
      <c r="C626" s="85"/>
      <c r="D626" s="85"/>
      <c r="E626" s="86"/>
      <c r="F626" s="86"/>
      <c r="G626" s="86"/>
      <c r="H626" s="86"/>
      <c r="I626" s="86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7.25" customHeight="1">
      <c r="A627" s="84"/>
      <c r="B627" s="155" t="s">
        <v>63</v>
      </c>
      <c r="C627" s="151"/>
      <c r="D627" s="151"/>
      <c r="E627" s="154"/>
      <c r="F627" s="93" t="e">
        <f>VLOOKUP(D601,NOTAS!$B$7:$AT$26,44,0)</f>
        <v>#N/A</v>
      </c>
      <c r="G627" s="86"/>
      <c r="H627" s="148" t="e">
        <f>IF(F627&gt;=95,"APROVADO COM DISTINÇÃO",IF(F627&gt;=90,"APROVADO COM MÉRITO",IF(F627&gt;=80,"MUITO BOM",IF(F627&gt;=70,"BOM",IF(F627&gt;=60,"REGULAR","REFAZER O NÍVEL")))))</f>
        <v>#N/A</v>
      </c>
      <c r="I627" s="149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7.25" customHeight="1">
      <c r="A628" s="84"/>
      <c r="B628" s="85"/>
      <c r="C628" s="85"/>
      <c r="D628" s="85"/>
      <c r="E628" s="86"/>
      <c r="F628" s="86"/>
      <c r="G628" s="86"/>
      <c r="H628" s="86"/>
      <c r="I628" s="86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7.25" customHeight="1">
      <c r="A629" s="72"/>
      <c r="B629" s="88"/>
      <c r="C629" s="88"/>
      <c r="D629" s="88"/>
      <c r="E629" s="88"/>
      <c r="F629" s="88"/>
      <c r="G629" s="88"/>
      <c r="H629" s="88"/>
      <c r="I629" s="88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spans="1:26" ht="17.25" customHeight="1">
      <c r="A630" s="72"/>
      <c r="B630" s="90"/>
      <c r="C630" s="90"/>
      <c r="D630" s="90"/>
      <c r="E630" s="90"/>
      <c r="F630" s="90"/>
      <c r="G630" s="90"/>
      <c r="H630" s="90"/>
      <c r="I630" s="90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spans="1:26" ht="17.25" customHeight="1">
      <c r="A631" s="72"/>
      <c r="B631" s="73"/>
      <c r="C631" s="73"/>
      <c r="D631" s="73"/>
      <c r="E631" s="74"/>
      <c r="F631" s="74"/>
      <c r="G631" s="74"/>
      <c r="H631" s="74"/>
      <c r="I631" s="74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spans="1:26" ht="17.25" customHeight="1">
      <c r="A632" s="72"/>
      <c r="B632" s="75"/>
      <c r="C632" s="73"/>
      <c r="D632" s="73"/>
      <c r="E632" s="74"/>
      <c r="F632" s="74"/>
      <c r="G632" s="74"/>
      <c r="H632" s="74"/>
      <c r="I632" s="74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spans="1:26" ht="17.25" customHeight="1">
      <c r="A633" s="72"/>
      <c r="B633" s="75"/>
      <c r="C633" s="73"/>
      <c r="D633" s="73"/>
      <c r="E633" s="74"/>
      <c r="F633" s="74"/>
      <c r="G633" s="74"/>
      <c r="H633" s="74"/>
      <c r="I633" s="74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spans="1:26" ht="17.25" customHeight="1">
      <c r="A634" s="72"/>
      <c r="B634" s="75"/>
      <c r="C634" s="73"/>
      <c r="D634" s="73"/>
      <c r="E634" s="74"/>
      <c r="F634" s="74"/>
      <c r="G634" s="74"/>
      <c r="H634" s="74"/>
      <c r="I634" s="74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spans="1:26" ht="17.25" customHeight="1">
      <c r="A635" s="72"/>
      <c r="B635" s="75"/>
      <c r="C635" s="73"/>
      <c r="D635" s="73"/>
      <c r="E635" s="74"/>
      <c r="F635" s="74"/>
      <c r="G635" s="74"/>
      <c r="H635" s="74"/>
      <c r="I635" s="74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spans="1:26" ht="17.25" customHeight="1">
      <c r="A636" s="72"/>
      <c r="B636" s="75"/>
      <c r="C636" s="73"/>
      <c r="D636" s="73"/>
      <c r="E636" s="74"/>
      <c r="F636" s="74"/>
      <c r="G636" s="74"/>
      <c r="H636" s="74"/>
      <c r="I636" s="74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spans="1:26" ht="17.25" customHeight="1">
      <c r="A637" s="72"/>
      <c r="B637" s="76"/>
      <c r="C637" s="76"/>
      <c r="D637" s="76"/>
      <c r="E637" s="76"/>
      <c r="F637" s="76"/>
      <c r="G637" s="76"/>
      <c r="H637" s="76"/>
      <c r="I637" s="76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spans="1:26" ht="17.25" customHeight="1">
      <c r="A638" s="72"/>
      <c r="B638" s="77" t="s">
        <v>32</v>
      </c>
      <c r="C638" s="78"/>
      <c r="D638" s="72">
        <f>NOTAS!B24</f>
        <v>0</v>
      </c>
      <c r="E638" s="72"/>
      <c r="F638" s="79"/>
      <c r="G638" s="79"/>
      <c r="H638" s="77" t="s">
        <v>33</v>
      </c>
      <c r="I638" s="72" t="str">
        <f>(NOTAS!$B$4)</f>
        <v>LAP 5/3TT</v>
      </c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spans="1:26" ht="17.25" customHeight="1">
      <c r="A639" s="72"/>
      <c r="B639" s="137" t="s">
        <v>34</v>
      </c>
      <c r="C639" s="131"/>
      <c r="D639" s="74" t="e">
        <f>NOTAS!#REF!</f>
        <v>#REF!</v>
      </c>
      <c r="E639" s="73"/>
      <c r="F639" s="79"/>
      <c r="G639" s="79"/>
      <c r="H639" s="80" t="s">
        <v>80</v>
      </c>
      <c r="I639" s="74" t="str">
        <f>(NOTAS!$B$3)</f>
        <v>Douglas</v>
      </c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spans="1:26" ht="17.25" customHeight="1">
      <c r="A640" s="72"/>
      <c r="B640" s="77" t="s">
        <v>36</v>
      </c>
      <c r="C640" s="81"/>
      <c r="D640" s="138">
        <f>NOTAS!$AT$3</f>
        <v>36</v>
      </c>
      <c r="E640" s="131"/>
      <c r="F640" s="79"/>
      <c r="G640" s="79"/>
      <c r="H640" s="80" t="s">
        <v>37</v>
      </c>
      <c r="I640" s="74" t="e">
        <f>VLOOKUP(D638,NOTAS!$B$7:$AT$26,45,0)</f>
        <v>#N/A</v>
      </c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spans="1:26" ht="17.25" customHeight="1">
      <c r="A641" s="72"/>
      <c r="B641" s="82"/>
      <c r="C641" s="82"/>
      <c r="D641" s="82"/>
      <c r="E641" s="82"/>
      <c r="F641" s="82"/>
      <c r="G641" s="82"/>
      <c r="H641" s="82"/>
      <c r="I641" s="8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spans="1:26" ht="17.25" customHeight="1">
      <c r="A642" s="72"/>
      <c r="B642" s="153" t="s">
        <v>38</v>
      </c>
      <c r="C642" s="151"/>
      <c r="D642" s="154"/>
      <c r="E642" s="83" t="s">
        <v>39</v>
      </c>
      <c r="F642" s="150" t="s">
        <v>40</v>
      </c>
      <c r="G642" s="151"/>
      <c r="H642" s="151"/>
      <c r="I642" s="15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spans="1:26" ht="17.25" customHeight="1">
      <c r="A643" s="72"/>
      <c r="B643" s="147" t="s">
        <v>24</v>
      </c>
      <c r="C643" s="135"/>
      <c r="D643" s="135"/>
      <c r="E643" s="91" t="s">
        <v>61</v>
      </c>
      <c r="F643" s="145"/>
      <c r="G643" s="135"/>
      <c r="H643" s="135"/>
      <c r="I643" s="135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spans="1:26" ht="17.25" customHeight="1">
      <c r="A644" s="72"/>
      <c r="B644" s="131"/>
      <c r="C644" s="131"/>
      <c r="D644" s="131"/>
      <c r="E644" s="92" t="e">
        <f>VLOOKUP(D638,NOTAS!$B$7:$AT$26,4,0)</f>
        <v>#N/A</v>
      </c>
      <c r="F644" s="136"/>
      <c r="G644" s="131"/>
      <c r="H644" s="131"/>
      <c r="I644" s="131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spans="1:26" ht="17.25" customHeight="1">
      <c r="A645" s="72"/>
      <c r="B645" s="131"/>
      <c r="C645" s="131"/>
      <c r="D645" s="131"/>
      <c r="E645" s="91" t="s">
        <v>62</v>
      </c>
      <c r="F645" s="136"/>
      <c r="G645" s="131"/>
      <c r="H645" s="131"/>
      <c r="I645" s="131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spans="1:26" ht="17.25" customHeight="1">
      <c r="A646" s="72"/>
      <c r="B646" s="131"/>
      <c r="C646" s="131"/>
      <c r="D646" s="131"/>
      <c r="E646" s="92" t="e">
        <f>VLOOKUP(D638,NOTAS!$B$7:$AT$26,22,0)</f>
        <v>#N/A</v>
      </c>
      <c r="F646" s="136"/>
      <c r="G646" s="131"/>
      <c r="H646" s="131"/>
      <c r="I646" s="131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spans="1:26" ht="17.25" customHeight="1">
      <c r="A647" s="72"/>
      <c r="B647" s="147" t="s">
        <v>20</v>
      </c>
      <c r="C647" s="135"/>
      <c r="D647" s="135"/>
      <c r="E647" s="91" t="s">
        <v>61</v>
      </c>
      <c r="F647" s="134"/>
      <c r="G647" s="135"/>
      <c r="H647" s="135"/>
      <c r="I647" s="135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spans="1:26" ht="17.25" customHeight="1">
      <c r="A648" s="72"/>
      <c r="B648" s="131"/>
      <c r="C648" s="131"/>
      <c r="D648" s="131"/>
      <c r="E648" s="92" t="e">
        <f>VLOOKUP(D638,NOTAS!$B$7:$AT$26,7,0)</f>
        <v>#N/A</v>
      </c>
      <c r="F648" s="130"/>
      <c r="G648" s="131"/>
      <c r="H648" s="131"/>
      <c r="I648" s="131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spans="1:26" ht="17.25" customHeight="1">
      <c r="A649" s="72"/>
      <c r="B649" s="131"/>
      <c r="C649" s="131"/>
      <c r="D649" s="131"/>
      <c r="E649" s="91" t="s">
        <v>62</v>
      </c>
      <c r="F649" s="130"/>
      <c r="G649" s="131"/>
      <c r="H649" s="131"/>
      <c r="I649" s="131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spans="1:26" ht="17.25" customHeight="1">
      <c r="A650" s="72"/>
      <c r="B650" s="131"/>
      <c r="C650" s="131"/>
      <c r="D650" s="131"/>
      <c r="E650" s="92" t="e">
        <f>VLOOKUP(D638,NOTAS!$B$7:$AT$26,25,0)</f>
        <v>#N/A</v>
      </c>
      <c r="F650" s="130"/>
      <c r="G650" s="131"/>
      <c r="H650" s="131"/>
      <c r="I650" s="131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spans="1:26" ht="17.25" customHeight="1">
      <c r="A651" s="72"/>
      <c r="B651" s="147" t="s">
        <v>22</v>
      </c>
      <c r="C651" s="135"/>
      <c r="D651" s="135"/>
      <c r="E651" s="91" t="s">
        <v>61</v>
      </c>
      <c r="F651" s="134"/>
      <c r="G651" s="135"/>
      <c r="H651" s="135"/>
      <c r="I651" s="135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spans="1:26" ht="17.25" customHeight="1">
      <c r="A652" s="72"/>
      <c r="B652" s="131"/>
      <c r="C652" s="131"/>
      <c r="D652" s="131"/>
      <c r="E652" s="92" t="e">
        <f>VLOOKUP(D638,NOTAS!$B$7:$AT$26,10,0)</f>
        <v>#N/A</v>
      </c>
      <c r="F652" s="130"/>
      <c r="G652" s="131"/>
      <c r="H652" s="131"/>
      <c r="I652" s="131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spans="1:26" ht="17.25" customHeight="1">
      <c r="A653" s="72"/>
      <c r="B653" s="131"/>
      <c r="C653" s="131"/>
      <c r="D653" s="131"/>
      <c r="E653" s="91" t="s">
        <v>62</v>
      </c>
      <c r="F653" s="130"/>
      <c r="G653" s="131"/>
      <c r="H653" s="131"/>
      <c r="I653" s="131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spans="1:26" ht="17.25" customHeight="1">
      <c r="A654" s="72"/>
      <c r="B654" s="131"/>
      <c r="C654" s="131"/>
      <c r="D654" s="131"/>
      <c r="E654" s="92" t="e">
        <f>VLOOKUP(D638,NOTAS!$B$7:$AT$26,28,0)</f>
        <v>#N/A</v>
      </c>
      <c r="F654" s="130"/>
      <c r="G654" s="131"/>
      <c r="H654" s="131"/>
      <c r="I654" s="131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spans="1:26" ht="17.25" customHeight="1">
      <c r="A655" s="72"/>
      <c r="B655" s="147" t="s">
        <v>23</v>
      </c>
      <c r="C655" s="135"/>
      <c r="D655" s="135"/>
      <c r="E655" s="91" t="s">
        <v>61</v>
      </c>
      <c r="F655" s="134"/>
      <c r="G655" s="135"/>
      <c r="H655" s="135"/>
      <c r="I655" s="135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spans="1:26" ht="17.25" customHeight="1">
      <c r="A656" s="72"/>
      <c r="B656" s="131"/>
      <c r="C656" s="131"/>
      <c r="D656" s="131"/>
      <c r="E656" s="92" t="e">
        <f>VLOOKUP(D638,NOTAS!$B$7:$AT$26,13,0)</f>
        <v>#N/A</v>
      </c>
      <c r="F656" s="130"/>
      <c r="G656" s="131"/>
      <c r="H656" s="131"/>
      <c r="I656" s="131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spans="1:26" ht="17.25" customHeight="1">
      <c r="A657" s="72"/>
      <c r="B657" s="131"/>
      <c r="C657" s="131"/>
      <c r="D657" s="131"/>
      <c r="E657" s="91" t="s">
        <v>62</v>
      </c>
      <c r="F657" s="130"/>
      <c r="G657" s="131"/>
      <c r="H657" s="131"/>
      <c r="I657" s="131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spans="1:26" ht="17.25" customHeight="1">
      <c r="A658" s="72"/>
      <c r="B658" s="131"/>
      <c r="C658" s="131"/>
      <c r="D658" s="131"/>
      <c r="E658" s="92" t="e">
        <f>VLOOKUP(D638,NOTAS!$B$7:$AT$26,31,0)</f>
        <v>#N/A</v>
      </c>
      <c r="F658" s="130"/>
      <c r="G658" s="131"/>
      <c r="H658" s="131"/>
      <c r="I658" s="131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spans="1:26" ht="17.25" customHeight="1">
      <c r="A659" s="72"/>
      <c r="B659" s="147" t="s">
        <v>21</v>
      </c>
      <c r="C659" s="135"/>
      <c r="D659" s="135"/>
      <c r="E659" s="91" t="s">
        <v>61</v>
      </c>
      <c r="F659" s="134"/>
      <c r="G659" s="135"/>
      <c r="H659" s="135"/>
      <c r="I659" s="135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spans="1:26" ht="17.25" customHeight="1">
      <c r="A660" s="72"/>
      <c r="B660" s="131"/>
      <c r="C660" s="131"/>
      <c r="D660" s="131"/>
      <c r="E660" s="92" t="e">
        <f>VLOOKUP(D638,NOTAS!$B$7:$AT$26,16,0)</f>
        <v>#N/A</v>
      </c>
      <c r="F660" s="130"/>
      <c r="G660" s="131"/>
      <c r="H660" s="131"/>
      <c r="I660" s="131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spans="1:26" ht="17.25" customHeight="1">
      <c r="A661" s="72"/>
      <c r="B661" s="131"/>
      <c r="C661" s="131"/>
      <c r="D661" s="131"/>
      <c r="E661" s="91" t="s">
        <v>62</v>
      </c>
      <c r="F661" s="130"/>
      <c r="G661" s="131"/>
      <c r="H661" s="131"/>
      <c r="I661" s="131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spans="1:26" ht="17.25" customHeight="1">
      <c r="A662" s="72"/>
      <c r="B662" s="133"/>
      <c r="C662" s="133"/>
      <c r="D662" s="133"/>
      <c r="E662" s="93" t="e">
        <f>VLOOKUP(D638,NOTAS!$B$7:$AT$26,34,0)</f>
        <v>#N/A</v>
      </c>
      <c r="F662" s="132"/>
      <c r="G662" s="133"/>
      <c r="H662" s="133"/>
      <c r="I662" s="133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spans="1:26" ht="17.25" customHeight="1">
      <c r="A663" s="84"/>
      <c r="B663" s="85"/>
      <c r="C663" s="85"/>
      <c r="D663" s="85"/>
      <c r="E663" s="86"/>
      <c r="F663" s="86"/>
      <c r="G663" s="86"/>
      <c r="H663" s="86"/>
      <c r="I663" s="86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7.25" customHeight="1">
      <c r="A664" s="84"/>
      <c r="B664" s="155" t="s">
        <v>63</v>
      </c>
      <c r="C664" s="151"/>
      <c r="D664" s="151"/>
      <c r="E664" s="154"/>
      <c r="F664" s="93" t="e">
        <f>VLOOKUP(D638,NOTAS!$B$7:$AT$26,44,0)</f>
        <v>#N/A</v>
      </c>
      <c r="G664" s="86"/>
      <c r="H664" s="148" t="e">
        <f>IF(F664&gt;=95,"APROVADO COM DISTINÇÃO",IF(F664&gt;=90,"APROVADO COM MÉRITO",IF(F664&gt;=80,"MUITO BOM",IF(F664&gt;=70,"BOM",IF(F664&gt;=60,"REGULAR","REFAZER O NÍVEL")))))</f>
        <v>#N/A</v>
      </c>
      <c r="I664" s="149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7.25" customHeight="1">
      <c r="A665" s="84"/>
      <c r="B665" s="85"/>
      <c r="C665" s="85"/>
      <c r="D665" s="85"/>
      <c r="E665" s="86"/>
      <c r="F665" s="86"/>
      <c r="G665" s="86"/>
      <c r="H665" s="86"/>
      <c r="I665" s="86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7.25" customHeight="1">
      <c r="A666" s="72"/>
      <c r="B666" s="88"/>
      <c r="C666" s="88"/>
      <c r="D666" s="88"/>
      <c r="E666" s="88"/>
      <c r="F666" s="88"/>
      <c r="G666" s="88"/>
      <c r="H666" s="88"/>
      <c r="I666" s="88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spans="1:26" ht="17.25" customHeight="1">
      <c r="A667" s="72"/>
      <c r="B667" s="90"/>
      <c r="C667" s="90"/>
      <c r="D667" s="90"/>
      <c r="E667" s="90"/>
      <c r="F667" s="90"/>
      <c r="G667" s="90"/>
      <c r="H667" s="90"/>
      <c r="I667" s="90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spans="1:26" ht="17.25" customHeight="1">
      <c r="A668" s="72"/>
      <c r="B668" s="73"/>
      <c r="C668" s="73"/>
      <c r="D668" s="73"/>
      <c r="E668" s="74"/>
      <c r="F668" s="74"/>
      <c r="G668" s="74"/>
      <c r="H668" s="74"/>
      <c r="I668" s="74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spans="1:26" ht="17.25" customHeight="1">
      <c r="A669" s="72"/>
      <c r="B669" s="75"/>
      <c r="C669" s="73"/>
      <c r="D669" s="73"/>
      <c r="E669" s="74"/>
      <c r="F669" s="74"/>
      <c r="G669" s="74"/>
      <c r="H669" s="74"/>
      <c r="I669" s="74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spans="1:26" ht="17.25" customHeight="1">
      <c r="A670" s="72"/>
      <c r="B670" s="75"/>
      <c r="C670" s="73"/>
      <c r="D670" s="73"/>
      <c r="E670" s="74"/>
      <c r="F670" s="74"/>
      <c r="G670" s="74"/>
      <c r="H670" s="74"/>
      <c r="I670" s="74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spans="1:26" ht="17.25" customHeight="1">
      <c r="A671" s="72"/>
      <c r="B671" s="75"/>
      <c r="C671" s="73"/>
      <c r="D671" s="73"/>
      <c r="E671" s="74"/>
      <c r="F671" s="74"/>
      <c r="G671" s="74"/>
      <c r="H671" s="74"/>
      <c r="I671" s="74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spans="1:26" ht="17.25" customHeight="1">
      <c r="A672" s="72"/>
      <c r="B672" s="75"/>
      <c r="C672" s="73"/>
      <c r="D672" s="73"/>
      <c r="E672" s="74"/>
      <c r="F672" s="74"/>
      <c r="G672" s="74"/>
      <c r="H672" s="74"/>
      <c r="I672" s="74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spans="1:26" ht="17.25" customHeight="1">
      <c r="A673" s="72"/>
      <c r="B673" s="75"/>
      <c r="C673" s="73"/>
      <c r="D673" s="73"/>
      <c r="E673" s="74"/>
      <c r="F673" s="74"/>
      <c r="G673" s="74"/>
      <c r="H673" s="74"/>
      <c r="I673" s="74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spans="1:26" ht="17.25" customHeight="1">
      <c r="A674" s="72"/>
      <c r="B674" s="76"/>
      <c r="C674" s="76"/>
      <c r="D674" s="76"/>
      <c r="E674" s="76"/>
      <c r="F674" s="76"/>
      <c r="G674" s="76"/>
      <c r="H674" s="76"/>
      <c r="I674" s="76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spans="1:26" ht="17.25" customHeight="1">
      <c r="A675" s="72"/>
      <c r="B675" s="77" t="s">
        <v>32</v>
      </c>
      <c r="C675" s="78"/>
      <c r="D675" s="72">
        <f>NOTAS!B25</f>
        <v>0</v>
      </c>
      <c r="E675" s="72"/>
      <c r="F675" s="79"/>
      <c r="G675" s="79"/>
      <c r="H675" s="77" t="s">
        <v>33</v>
      </c>
      <c r="I675" s="72" t="str">
        <f>(NOTAS!$B$4)</f>
        <v>LAP 5/3TT</v>
      </c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spans="1:26" ht="17.25" customHeight="1">
      <c r="A676" s="72"/>
      <c r="B676" s="137" t="s">
        <v>34</v>
      </c>
      <c r="C676" s="131"/>
      <c r="D676" s="74" t="e">
        <f>NOTAS!#REF!</f>
        <v>#REF!</v>
      </c>
      <c r="E676" s="73"/>
      <c r="F676" s="79"/>
      <c r="G676" s="79"/>
      <c r="H676" s="80" t="s">
        <v>81</v>
      </c>
      <c r="I676" s="74" t="str">
        <f>(NOTAS!$B$3)</f>
        <v>Douglas</v>
      </c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spans="1:26" ht="17.25" customHeight="1">
      <c r="A677" s="72"/>
      <c r="B677" s="77" t="s">
        <v>36</v>
      </c>
      <c r="C677" s="81"/>
      <c r="D677" s="138">
        <f>NOTAS!$AT$3</f>
        <v>36</v>
      </c>
      <c r="E677" s="131"/>
      <c r="F677" s="79"/>
      <c r="G677" s="79"/>
      <c r="H677" s="80" t="s">
        <v>37</v>
      </c>
      <c r="I677" s="74" t="e">
        <f>VLOOKUP(D675,NOTAS!$B$7:$AT$26,45,0)</f>
        <v>#N/A</v>
      </c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spans="1:26" ht="17.25" customHeight="1">
      <c r="A678" s="72"/>
      <c r="B678" s="82"/>
      <c r="C678" s="82"/>
      <c r="D678" s="82"/>
      <c r="E678" s="82"/>
      <c r="F678" s="82"/>
      <c r="G678" s="82"/>
      <c r="H678" s="82"/>
      <c r="I678" s="8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spans="1:26" ht="17.25" customHeight="1">
      <c r="A679" s="72"/>
      <c r="B679" s="153" t="s">
        <v>38</v>
      </c>
      <c r="C679" s="151"/>
      <c r="D679" s="154"/>
      <c r="E679" s="83" t="s">
        <v>39</v>
      </c>
      <c r="F679" s="150" t="s">
        <v>40</v>
      </c>
      <c r="G679" s="151"/>
      <c r="H679" s="151"/>
      <c r="I679" s="15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spans="1:26" ht="17.25" customHeight="1">
      <c r="A680" s="72"/>
      <c r="B680" s="147" t="s">
        <v>24</v>
      </c>
      <c r="C680" s="135"/>
      <c r="D680" s="135"/>
      <c r="E680" s="91" t="s">
        <v>61</v>
      </c>
      <c r="F680" s="145"/>
      <c r="G680" s="135"/>
      <c r="H680" s="135"/>
      <c r="I680" s="135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spans="1:26" ht="17.25" customHeight="1">
      <c r="A681" s="72"/>
      <c r="B681" s="131"/>
      <c r="C681" s="131"/>
      <c r="D681" s="131"/>
      <c r="E681" s="92" t="e">
        <f>VLOOKUP(D675,NOTAS!$B$7:$AT$26,4,0)</f>
        <v>#N/A</v>
      </c>
      <c r="F681" s="136"/>
      <c r="G681" s="131"/>
      <c r="H681" s="131"/>
      <c r="I681" s="131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spans="1:26" ht="17.25" customHeight="1">
      <c r="A682" s="72"/>
      <c r="B682" s="131"/>
      <c r="C682" s="131"/>
      <c r="D682" s="131"/>
      <c r="E682" s="91" t="s">
        <v>62</v>
      </c>
      <c r="F682" s="136"/>
      <c r="G682" s="131"/>
      <c r="H682" s="131"/>
      <c r="I682" s="131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spans="1:26" ht="17.25" customHeight="1">
      <c r="A683" s="72"/>
      <c r="B683" s="131"/>
      <c r="C683" s="131"/>
      <c r="D683" s="131"/>
      <c r="E683" s="92" t="e">
        <f>VLOOKUP(D675,NOTAS!$B$7:$AT$26,22,0)</f>
        <v>#N/A</v>
      </c>
      <c r="F683" s="136"/>
      <c r="G683" s="131"/>
      <c r="H683" s="131"/>
      <c r="I683" s="131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spans="1:26" ht="17.25" customHeight="1">
      <c r="A684" s="72"/>
      <c r="B684" s="147" t="s">
        <v>20</v>
      </c>
      <c r="C684" s="135"/>
      <c r="D684" s="135"/>
      <c r="E684" s="91" t="s">
        <v>61</v>
      </c>
      <c r="F684" s="134"/>
      <c r="G684" s="135"/>
      <c r="H684" s="135"/>
      <c r="I684" s="135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spans="1:26" ht="17.25" customHeight="1">
      <c r="A685" s="72"/>
      <c r="B685" s="131"/>
      <c r="C685" s="131"/>
      <c r="D685" s="131"/>
      <c r="E685" s="92" t="e">
        <f>VLOOKUP(D675,NOTAS!$B$7:$AT$26,7,0)</f>
        <v>#N/A</v>
      </c>
      <c r="F685" s="130"/>
      <c r="G685" s="131"/>
      <c r="H685" s="131"/>
      <c r="I685" s="131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spans="1:26" ht="17.25" customHeight="1">
      <c r="A686" s="72"/>
      <c r="B686" s="131"/>
      <c r="C686" s="131"/>
      <c r="D686" s="131"/>
      <c r="E686" s="91" t="s">
        <v>62</v>
      </c>
      <c r="F686" s="130"/>
      <c r="G686" s="131"/>
      <c r="H686" s="131"/>
      <c r="I686" s="131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spans="1:26" ht="17.25" customHeight="1">
      <c r="A687" s="72"/>
      <c r="B687" s="131"/>
      <c r="C687" s="131"/>
      <c r="D687" s="131"/>
      <c r="E687" s="92" t="e">
        <f>VLOOKUP(D675,NOTAS!$B$7:$AT$26,25,0)</f>
        <v>#N/A</v>
      </c>
      <c r="F687" s="130"/>
      <c r="G687" s="131"/>
      <c r="H687" s="131"/>
      <c r="I687" s="131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spans="1:26" ht="17.25" customHeight="1">
      <c r="A688" s="72"/>
      <c r="B688" s="147" t="s">
        <v>22</v>
      </c>
      <c r="C688" s="135"/>
      <c r="D688" s="135"/>
      <c r="E688" s="91" t="s">
        <v>61</v>
      </c>
      <c r="F688" s="134"/>
      <c r="G688" s="135"/>
      <c r="H688" s="135"/>
      <c r="I688" s="135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spans="1:26" ht="17.25" customHeight="1">
      <c r="A689" s="72"/>
      <c r="B689" s="131"/>
      <c r="C689" s="131"/>
      <c r="D689" s="131"/>
      <c r="E689" s="92" t="e">
        <f>VLOOKUP(D675,NOTAS!$B$7:$AT$26,10,0)</f>
        <v>#N/A</v>
      </c>
      <c r="F689" s="130"/>
      <c r="G689" s="131"/>
      <c r="H689" s="131"/>
      <c r="I689" s="131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spans="1:26" ht="17.25" customHeight="1">
      <c r="A690" s="72"/>
      <c r="B690" s="131"/>
      <c r="C690" s="131"/>
      <c r="D690" s="131"/>
      <c r="E690" s="91" t="s">
        <v>62</v>
      </c>
      <c r="F690" s="130"/>
      <c r="G690" s="131"/>
      <c r="H690" s="131"/>
      <c r="I690" s="131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spans="1:26" ht="17.25" customHeight="1">
      <c r="A691" s="72"/>
      <c r="B691" s="131"/>
      <c r="C691" s="131"/>
      <c r="D691" s="131"/>
      <c r="E691" s="92" t="e">
        <f>VLOOKUP(D675,NOTAS!$B$7:$AT$26,28,0)</f>
        <v>#N/A</v>
      </c>
      <c r="F691" s="130"/>
      <c r="G691" s="131"/>
      <c r="H691" s="131"/>
      <c r="I691" s="131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spans="1:26" ht="17.25" customHeight="1">
      <c r="A692" s="72"/>
      <c r="B692" s="147" t="s">
        <v>23</v>
      </c>
      <c r="C692" s="135"/>
      <c r="D692" s="135"/>
      <c r="E692" s="91" t="s">
        <v>61</v>
      </c>
      <c r="F692" s="134"/>
      <c r="G692" s="135"/>
      <c r="H692" s="135"/>
      <c r="I692" s="135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spans="1:26" ht="17.25" customHeight="1">
      <c r="A693" s="72"/>
      <c r="B693" s="131"/>
      <c r="C693" s="131"/>
      <c r="D693" s="131"/>
      <c r="E693" s="92" t="e">
        <f>VLOOKUP(D675,NOTAS!$B$7:$AT$26,13,0)</f>
        <v>#N/A</v>
      </c>
      <c r="F693" s="130"/>
      <c r="G693" s="131"/>
      <c r="H693" s="131"/>
      <c r="I693" s="131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spans="1:26" ht="17.25" customHeight="1">
      <c r="A694" s="72"/>
      <c r="B694" s="131"/>
      <c r="C694" s="131"/>
      <c r="D694" s="131"/>
      <c r="E694" s="91" t="s">
        <v>62</v>
      </c>
      <c r="F694" s="130"/>
      <c r="G694" s="131"/>
      <c r="H694" s="131"/>
      <c r="I694" s="131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spans="1:26" ht="17.25" customHeight="1">
      <c r="A695" s="72"/>
      <c r="B695" s="131"/>
      <c r="C695" s="131"/>
      <c r="D695" s="131"/>
      <c r="E695" s="92" t="e">
        <f>VLOOKUP(D675,NOTAS!$B$7:$AT$26,31,0)</f>
        <v>#N/A</v>
      </c>
      <c r="F695" s="130"/>
      <c r="G695" s="131"/>
      <c r="H695" s="131"/>
      <c r="I695" s="131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spans="1:26" ht="17.25" customHeight="1">
      <c r="A696" s="72"/>
      <c r="B696" s="147" t="s">
        <v>21</v>
      </c>
      <c r="C696" s="135"/>
      <c r="D696" s="135"/>
      <c r="E696" s="91" t="s">
        <v>61</v>
      </c>
      <c r="F696" s="134"/>
      <c r="G696" s="135"/>
      <c r="H696" s="135"/>
      <c r="I696" s="135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spans="1:26" ht="17.25" customHeight="1">
      <c r="A697" s="72"/>
      <c r="B697" s="131"/>
      <c r="C697" s="131"/>
      <c r="D697" s="131"/>
      <c r="E697" s="92" t="e">
        <f>VLOOKUP(D675,NOTAS!$B$7:$AT$26,16,0)</f>
        <v>#N/A</v>
      </c>
      <c r="F697" s="130"/>
      <c r="G697" s="131"/>
      <c r="H697" s="131"/>
      <c r="I697" s="131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spans="1:26" ht="17.25" customHeight="1">
      <c r="A698" s="72"/>
      <c r="B698" s="131"/>
      <c r="C698" s="131"/>
      <c r="D698" s="131"/>
      <c r="E698" s="91" t="s">
        <v>62</v>
      </c>
      <c r="F698" s="130"/>
      <c r="G698" s="131"/>
      <c r="H698" s="131"/>
      <c r="I698" s="131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spans="1:26" ht="17.25" customHeight="1">
      <c r="A699" s="72"/>
      <c r="B699" s="133"/>
      <c r="C699" s="133"/>
      <c r="D699" s="133"/>
      <c r="E699" s="93" t="e">
        <f>VLOOKUP(D675,NOTAS!$B$7:$AT$26,34,0)</f>
        <v>#N/A</v>
      </c>
      <c r="F699" s="132"/>
      <c r="G699" s="133"/>
      <c r="H699" s="133"/>
      <c r="I699" s="133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spans="1:26" ht="17.25" customHeight="1">
      <c r="A700" s="84"/>
      <c r="B700" s="85"/>
      <c r="C700" s="85"/>
      <c r="D700" s="85"/>
      <c r="E700" s="86"/>
      <c r="F700" s="86"/>
      <c r="G700" s="86"/>
      <c r="H700" s="86"/>
      <c r="I700" s="86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7.25" customHeight="1">
      <c r="A701" s="84"/>
      <c r="B701" s="155" t="s">
        <v>63</v>
      </c>
      <c r="C701" s="151"/>
      <c r="D701" s="151"/>
      <c r="E701" s="154"/>
      <c r="F701" s="93" t="e">
        <f>VLOOKUP(D675,NOTAS!$B$7:$AT$26,44,0)</f>
        <v>#N/A</v>
      </c>
      <c r="G701" s="86"/>
      <c r="H701" s="148" t="e">
        <f>IF(F701&gt;=95,"APROVADO COM DISTINÇÃO",IF(F701&gt;=90,"APROVADO COM MÉRITO",IF(F701&gt;=80,"MUITO BOM",IF(F701&gt;=70,"BOM",IF(F701&gt;=60,"REGULAR","REFAZER O NÍVEL")))))</f>
        <v>#N/A</v>
      </c>
      <c r="I701" s="149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7.25" customHeight="1">
      <c r="A702" s="84"/>
      <c r="B702" s="85"/>
      <c r="C702" s="85"/>
      <c r="D702" s="85"/>
      <c r="E702" s="86"/>
      <c r="F702" s="86"/>
      <c r="G702" s="86"/>
      <c r="H702" s="86"/>
      <c r="I702" s="86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7.25" customHeight="1">
      <c r="A703" s="72"/>
      <c r="B703" s="88"/>
      <c r="C703" s="88"/>
      <c r="D703" s="88"/>
      <c r="E703" s="88"/>
      <c r="F703" s="88"/>
      <c r="G703" s="88"/>
      <c r="H703" s="88"/>
      <c r="I703" s="88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spans="1:26" ht="17.25" customHeight="1">
      <c r="A704" s="72"/>
      <c r="B704" s="90"/>
      <c r="C704" s="90"/>
      <c r="D704" s="90"/>
      <c r="E704" s="90"/>
      <c r="F704" s="90"/>
      <c r="G704" s="90"/>
      <c r="H704" s="90"/>
      <c r="I704" s="90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spans="1:26" ht="17.25" customHeight="1">
      <c r="A705" s="72"/>
      <c r="B705" s="73"/>
      <c r="C705" s="73"/>
      <c r="D705" s="73"/>
      <c r="E705" s="74"/>
      <c r="F705" s="74"/>
      <c r="G705" s="74"/>
      <c r="H705" s="74"/>
      <c r="I705" s="74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spans="1:26" ht="17.25" customHeight="1">
      <c r="A706" s="72"/>
      <c r="B706" s="75"/>
      <c r="C706" s="73"/>
      <c r="D706" s="73"/>
      <c r="E706" s="74"/>
      <c r="F706" s="74"/>
      <c r="G706" s="74"/>
      <c r="H706" s="74"/>
      <c r="I706" s="74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spans="1:26" ht="17.25" customHeight="1">
      <c r="A707" s="72"/>
      <c r="B707" s="75"/>
      <c r="C707" s="73"/>
      <c r="D707" s="73"/>
      <c r="E707" s="74"/>
      <c r="F707" s="74"/>
      <c r="G707" s="74"/>
      <c r="H707" s="74"/>
      <c r="I707" s="74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spans="1:26" ht="17.25" customHeight="1">
      <c r="A708" s="72"/>
      <c r="B708" s="75"/>
      <c r="C708" s="73"/>
      <c r="D708" s="73"/>
      <c r="E708" s="74"/>
      <c r="F708" s="74"/>
      <c r="G708" s="74"/>
      <c r="H708" s="74"/>
      <c r="I708" s="74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spans="1:26" ht="17.25" customHeight="1">
      <c r="A709" s="72"/>
      <c r="B709" s="75"/>
      <c r="C709" s="73"/>
      <c r="D709" s="73"/>
      <c r="E709" s="74"/>
      <c r="F709" s="74"/>
      <c r="G709" s="74"/>
      <c r="H709" s="74"/>
      <c r="I709" s="74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spans="1:26" ht="17.25" customHeight="1">
      <c r="A710" s="72"/>
      <c r="B710" s="75"/>
      <c r="C710" s="73"/>
      <c r="D710" s="73"/>
      <c r="E710" s="74"/>
      <c r="F710" s="74"/>
      <c r="G710" s="74"/>
      <c r="H710" s="74"/>
      <c r="I710" s="74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spans="1:26" ht="17.25" customHeight="1">
      <c r="A711" s="72"/>
      <c r="B711" s="76"/>
      <c r="C711" s="76"/>
      <c r="D711" s="76"/>
      <c r="E711" s="76"/>
      <c r="F711" s="76"/>
      <c r="G711" s="76"/>
      <c r="H711" s="76"/>
      <c r="I711" s="76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spans="1:26" ht="17.25" customHeight="1">
      <c r="A712" s="72"/>
      <c r="B712" s="77" t="s">
        <v>32</v>
      </c>
      <c r="C712" s="78"/>
      <c r="D712" s="72">
        <f>NOTAS!B26</f>
        <v>0</v>
      </c>
      <c r="E712" s="72"/>
      <c r="F712" s="79"/>
      <c r="G712" s="79"/>
      <c r="H712" s="77" t="s">
        <v>33</v>
      </c>
      <c r="I712" s="72" t="str">
        <f>(NOTAS!$B$4)</f>
        <v>LAP 5/3TT</v>
      </c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spans="1:26" ht="17.25" customHeight="1">
      <c r="A713" s="72"/>
      <c r="B713" s="137" t="s">
        <v>34</v>
      </c>
      <c r="C713" s="131"/>
      <c r="D713" s="74" t="e">
        <f>NOTAS!#REF!</f>
        <v>#REF!</v>
      </c>
      <c r="E713" s="73"/>
      <c r="F713" s="79"/>
      <c r="G713" s="79"/>
      <c r="H713" s="80" t="s">
        <v>82</v>
      </c>
      <c r="I713" s="74" t="str">
        <f>(NOTAS!$B$3)</f>
        <v>Douglas</v>
      </c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spans="1:26" ht="17.25" customHeight="1">
      <c r="A714" s="72"/>
      <c r="B714" s="77" t="s">
        <v>36</v>
      </c>
      <c r="C714" s="81"/>
      <c r="D714" s="138">
        <f>NOTAS!$AT$3</f>
        <v>36</v>
      </c>
      <c r="E714" s="131"/>
      <c r="F714" s="79"/>
      <c r="G714" s="79"/>
      <c r="H714" s="80" t="s">
        <v>37</v>
      </c>
      <c r="I714" s="74" t="e">
        <f>VLOOKUP(D712,NOTAS!$B$7:$AT$26,45,0)</f>
        <v>#N/A</v>
      </c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spans="1:26" ht="17.25" customHeight="1">
      <c r="A715" s="72"/>
      <c r="B715" s="82"/>
      <c r="C715" s="82"/>
      <c r="D715" s="82"/>
      <c r="E715" s="82"/>
      <c r="F715" s="82"/>
      <c r="G715" s="82"/>
      <c r="H715" s="82"/>
      <c r="I715" s="8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spans="1:26" ht="17.25" customHeight="1">
      <c r="A716" s="72"/>
      <c r="B716" s="153" t="s">
        <v>38</v>
      </c>
      <c r="C716" s="151"/>
      <c r="D716" s="154"/>
      <c r="E716" s="83" t="s">
        <v>39</v>
      </c>
      <c r="F716" s="150" t="s">
        <v>40</v>
      </c>
      <c r="G716" s="151"/>
      <c r="H716" s="151"/>
      <c r="I716" s="15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spans="1:26" ht="17.25" customHeight="1">
      <c r="A717" s="72"/>
      <c r="B717" s="147" t="s">
        <v>24</v>
      </c>
      <c r="C717" s="135"/>
      <c r="D717" s="135"/>
      <c r="E717" s="91" t="s">
        <v>61</v>
      </c>
      <c r="F717" s="145"/>
      <c r="G717" s="135"/>
      <c r="H717" s="135"/>
      <c r="I717" s="135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spans="1:26" ht="17.25" customHeight="1">
      <c r="A718" s="72"/>
      <c r="B718" s="131"/>
      <c r="C718" s="131"/>
      <c r="D718" s="131"/>
      <c r="E718" s="92" t="e">
        <f>VLOOKUP(D712,NOTAS!$B$7:$AT$26,4,0)</f>
        <v>#N/A</v>
      </c>
      <c r="F718" s="136"/>
      <c r="G718" s="131"/>
      <c r="H718" s="131"/>
      <c r="I718" s="131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spans="1:26" ht="17.25" customHeight="1">
      <c r="A719" s="72"/>
      <c r="B719" s="131"/>
      <c r="C719" s="131"/>
      <c r="D719" s="131"/>
      <c r="E719" s="91" t="s">
        <v>62</v>
      </c>
      <c r="F719" s="136"/>
      <c r="G719" s="131"/>
      <c r="H719" s="131"/>
      <c r="I719" s="131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spans="1:26" ht="17.25" customHeight="1">
      <c r="A720" s="72"/>
      <c r="B720" s="131"/>
      <c r="C720" s="131"/>
      <c r="D720" s="131"/>
      <c r="E720" s="92" t="e">
        <f>VLOOKUP(D712,NOTAS!$B$7:$AT$26,22,0)</f>
        <v>#N/A</v>
      </c>
      <c r="F720" s="136"/>
      <c r="G720" s="131"/>
      <c r="H720" s="131"/>
      <c r="I720" s="131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spans="1:26" ht="17.25" customHeight="1">
      <c r="A721" s="72"/>
      <c r="B721" s="147" t="s">
        <v>20</v>
      </c>
      <c r="C721" s="135"/>
      <c r="D721" s="135"/>
      <c r="E721" s="91" t="s">
        <v>61</v>
      </c>
      <c r="F721" s="134"/>
      <c r="G721" s="135"/>
      <c r="H721" s="135"/>
      <c r="I721" s="135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spans="1:26" ht="17.25" customHeight="1">
      <c r="A722" s="72"/>
      <c r="B722" s="131"/>
      <c r="C722" s="131"/>
      <c r="D722" s="131"/>
      <c r="E722" s="92" t="e">
        <f>VLOOKUP(D712,NOTAS!$B$7:$AT$26,7,0)</f>
        <v>#N/A</v>
      </c>
      <c r="F722" s="130"/>
      <c r="G722" s="131"/>
      <c r="H722" s="131"/>
      <c r="I722" s="131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spans="1:26" ht="17.25" customHeight="1">
      <c r="A723" s="72"/>
      <c r="B723" s="131"/>
      <c r="C723" s="131"/>
      <c r="D723" s="131"/>
      <c r="E723" s="91" t="s">
        <v>62</v>
      </c>
      <c r="F723" s="130"/>
      <c r="G723" s="131"/>
      <c r="H723" s="131"/>
      <c r="I723" s="131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spans="1:26" ht="17.25" customHeight="1">
      <c r="A724" s="72"/>
      <c r="B724" s="131"/>
      <c r="C724" s="131"/>
      <c r="D724" s="131"/>
      <c r="E724" s="92" t="e">
        <f>VLOOKUP(D712,NOTAS!$B$7:$AT$26,25,0)</f>
        <v>#N/A</v>
      </c>
      <c r="F724" s="130"/>
      <c r="G724" s="131"/>
      <c r="H724" s="131"/>
      <c r="I724" s="131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spans="1:26" ht="17.25" customHeight="1">
      <c r="A725" s="72"/>
      <c r="B725" s="147" t="s">
        <v>22</v>
      </c>
      <c r="C725" s="135"/>
      <c r="D725" s="135"/>
      <c r="E725" s="91" t="s">
        <v>61</v>
      </c>
      <c r="F725" s="134"/>
      <c r="G725" s="135"/>
      <c r="H725" s="135"/>
      <c r="I725" s="135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spans="1:26" ht="17.25" customHeight="1">
      <c r="A726" s="72"/>
      <c r="B726" s="131"/>
      <c r="C726" s="131"/>
      <c r="D726" s="131"/>
      <c r="E726" s="92" t="e">
        <f>VLOOKUP(D712,NOTAS!$B$7:$AT$26,10,0)</f>
        <v>#N/A</v>
      </c>
      <c r="F726" s="130"/>
      <c r="G726" s="131"/>
      <c r="H726" s="131"/>
      <c r="I726" s="131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spans="1:26" ht="17.25" customHeight="1">
      <c r="A727" s="72"/>
      <c r="B727" s="131"/>
      <c r="C727" s="131"/>
      <c r="D727" s="131"/>
      <c r="E727" s="91" t="s">
        <v>62</v>
      </c>
      <c r="F727" s="130"/>
      <c r="G727" s="131"/>
      <c r="H727" s="131"/>
      <c r="I727" s="131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spans="1:26" ht="17.25" customHeight="1">
      <c r="A728" s="72"/>
      <c r="B728" s="131"/>
      <c r="C728" s="131"/>
      <c r="D728" s="131"/>
      <c r="E728" s="92" t="e">
        <f>VLOOKUP(D712,NOTAS!$B$7:$AT$26,28,0)</f>
        <v>#N/A</v>
      </c>
      <c r="F728" s="130"/>
      <c r="G728" s="131"/>
      <c r="H728" s="131"/>
      <c r="I728" s="131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spans="1:26" ht="17.25" customHeight="1">
      <c r="A729" s="72"/>
      <c r="B729" s="147" t="s">
        <v>23</v>
      </c>
      <c r="C729" s="135"/>
      <c r="D729" s="135"/>
      <c r="E729" s="91" t="s">
        <v>61</v>
      </c>
      <c r="F729" s="134"/>
      <c r="G729" s="135"/>
      <c r="H729" s="135"/>
      <c r="I729" s="135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spans="1:26" ht="17.25" customHeight="1">
      <c r="A730" s="72"/>
      <c r="B730" s="131"/>
      <c r="C730" s="131"/>
      <c r="D730" s="131"/>
      <c r="E730" s="92" t="e">
        <f>VLOOKUP(D712,NOTAS!$B$7:$AT$26,13,0)</f>
        <v>#N/A</v>
      </c>
      <c r="F730" s="130"/>
      <c r="G730" s="131"/>
      <c r="H730" s="131"/>
      <c r="I730" s="131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spans="1:26" ht="17.25" customHeight="1">
      <c r="A731" s="72"/>
      <c r="B731" s="131"/>
      <c r="C731" s="131"/>
      <c r="D731" s="131"/>
      <c r="E731" s="91" t="s">
        <v>62</v>
      </c>
      <c r="F731" s="130"/>
      <c r="G731" s="131"/>
      <c r="H731" s="131"/>
      <c r="I731" s="131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spans="1:26" ht="17.25" customHeight="1">
      <c r="A732" s="72"/>
      <c r="B732" s="131"/>
      <c r="C732" s="131"/>
      <c r="D732" s="131"/>
      <c r="E732" s="92" t="e">
        <f>VLOOKUP(D712,NOTAS!$B$7:$AT$26,31,0)</f>
        <v>#N/A</v>
      </c>
      <c r="F732" s="130"/>
      <c r="G732" s="131"/>
      <c r="H732" s="131"/>
      <c r="I732" s="131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spans="1:26" ht="17.25" customHeight="1">
      <c r="A733" s="72"/>
      <c r="B733" s="147" t="s">
        <v>21</v>
      </c>
      <c r="C733" s="135"/>
      <c r="D733" s="135"/>
      <c r="E733" s="91" t="s">
        <v>61</v>
      </c>
      <c r="F733" s="134"/>
      <c r="G733" s="135"/>
      <c r="H733" s="135"/>
      <c r="I733" s="135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spans="1:26" ht="17.25" customHeight="1">
      <c r="A734" s="72"/>
      <c r="B734" s="131"/>
      <c r="C734" s="131"/>
      <c r="D734" s="131"/>
      <c r="E734" s="92" t="e">
        <f>VLOOKUP(D712,NOTAS!$B$7:$AT$26,16,0)</f>
        <v>#N/A</v>
      </c>
      <c r="F734" s="130"/>
      <c r="G734" s="131"/>
      <c r="H734" s="131"/>
      <c r="I734" s="131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spans="1:26" ht="17.25" customHeight="1">
      <c r="A735" s="72"/>
      <c r="B735" s="131"/>
      <c r="C735" s="131"/>
      <c r="D735" s="131"/>
      <c r="E735" s="91" t="s">
        <v>62</v>
      </c>
      <c r="F735" s="130"/>
      <c r="G735" s="131"/>
      <c r="H735" s="131"/>
      <c r="I735" s="131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spans="1:26" ht="17.25" customHeight="1">
      <c r="A736" s="72"/>
      <c r="B736" s="133"/>
      <c r="C736" s="133"/>
      <c r="D736" s="133"/>
      <c r="E736" s="93" t="e">
        <f>VLOOKUP(D712,NOTAS!$B$7:$AT$26,34,0)</f>
        <v>#N/A</v>
      </c>
      <c r="F736" s="132"/>
      <c r="G736" s="133"/>
      <c r="H736" s="133"/>
      <c r="I736" s="133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spans="1:26" ht="17.25" customHeight="1">
      <c r="A737" s="84"/>
      <c r="B737" s="85"/>
      <c r="C737" s="85"/>
      <c r="D737" s="85"/>
      <c r="E737" s="86"/>
      <c r="F737" s="86"/>
      <c r="G737" s="86"/>
      <c r="H737" s="86"/>
      <c r="I737" s="86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7.25" customHeight="1">
      <c r="A738" s="84"/>
      <c r="B738" s="155" t="s">
        <v>63</v>
      </c>
      <c r="C738" s="151"/>
      <c r="D738" s="151"/>
      <c r="E738" s="154"/>
      <c r="F738" s="93" t="e">
        <f>VLOOKUP(D712,NOTAS!$B$7:$AT$26,44,0)</f>
        <v>#N/A</v>
      </c>
      <c r="G738" s="86"/>
      <c r="H738" s="148" t="e">
        <f>IF(F738&gt;=95,"APROVADO COM DISTINÇÃO",IF(F738&gt;=90,"APROVADO COM MÉRITO",IF(F738&gt;=80,"MUITO BOM",IF(F738&gt;=70,"BOM",IF(F738&gt;=60,"REGULAR","REFAZER O NÍVEL")))))</f>
        <v>#N/A</v>
      </c>
      <c r="I738" s="149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7.25" customHeight="1">
      <c r="A739" s="84"/>
      <c r="B739" s="85"/>
      <c r="C739" s="85"/>
      <c r="D739" s="85"/>
      <c r="E739" s="86"/>
      <c r="F739" s="86"/>
      <c r="G739" s="86"/>
      <c r="H739" s="86"/>
      <c r="I739" s="86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7.25" customHeight="1">
      <c r="A740" s="72"/>
      <c r="B740" s="88"/>
      <c r="C740" s="88"/>
      <c r="D740" s="88"/>
      <c r="E740" s="88"/>
      <c r="F740" s="88"/>
      <c r="G740" s="88"/>
      <c r="H740" s="88"/>
      <c r="I740" s="88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spans="1:26" ht="17.25" customHeight="1">
      <c r="A741" s="72"/>
      <c r="B741" s="90"/>
      <c r="C741" s="90"/>
      <c r="D741" s="90"/>
      <c r="E741" s="90"/>
      <c r="F741" s="90"/>
      <c r="G741" s="90"/>
      <c r="H741" s="90"/>
      <c r="I741" s="90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spans="1:26" ht="17.25" customHeight="1">
      <c r="A742" s="72"/>
      <c r="B742" s="72"/>
      <c r="C742" s="72"/>
      <c r="D742" s="72"/>
      <c r="E742" s="79"/>
      <c r="F742" s="79"/>
      <c r="G742" s="79"/>
      <c r="H742" s="79"/>
      <c r="I742" s="79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spans="1:26" ht="17.25" customHeight="1">
      <c r="A743" s="72"/>
      <c r="B743" s="72"/>
      <c r="C743" s="72"/>
      <c r="D743" s="72"/>
      <c r="E743" s="79"/>
      <c r="F743" s="79"/>
      <c r="G743" s="79"/>
      <c r="H743" s="79"/>
      <c r="I743" s="79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spans="1:26" ht="17.25" customHeight="1">
      <c r="A744" s="72"/>
      <c r="B744" s="72"/>
      <c r="C744" s="72"/>
      <c r="D744" s="72"/>
      <c r="E744" s="79"/>
      <c r="F744" s="79"/>
      <c r="G744" s="79"/>
      <c r="H744" s="79"/>
      <c r="I744" s="79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spans="1:26" ht="17.25" customHeight="1">
      <c r="A745" s="72"/>
      <c r="B745" s="72"/>
      <c r="C745" s="72"/>
      <c r="D745" s="72"/>
      <c r="E745" s="79"/>
      <c r="F745" s="79"/>
      <c r="G745" s="79"/>
      <c r="H745" s="79"/>
      <c r="I745" s="79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spans="1:26" ht="17.25" customHeight="1">
      <c r="A746" s="72"/>
      <c r="B746" s="72"/>
      <c r="C746" s="72"/>
      <c r="D746" s="72"/>
      <c r="E746" s="79"/>
      <c r="F746" s="79"/>
      <c r="G746" s="79"/>
      <c r="H746" s="79"/>
      <c r="I746" s="79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spans="1:26" ht="17.25" customHeight="1">
      <c r="A747" s="72"/>
      <c r="B747" s="72"/>
      <c r="C747" s="72"/>
      <c r="D747" s="72"/>
      <c r="E747" s="79"/>
      <c r="F747" s="79"/>
      <c r="G747" s="79"/>
      <c r="H747" s="79"/>
      <c r="I747" s="79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spans="1:26" ht="17.25" customHeight="1">
      <c r="A748" s="72"/>
      <c r="B748" s="72"/>
      <c r="C748" s="72"/>
      <c r="D748" s="72"/>
      <c r="E748" s="79"/>
      <c r="F748" s="79"/>
      <c r="G748" s="79"/>
      <c r="H748" s="79"/>
      <c r="I748" s="79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spans="1:26" ht="17.25" customHeight="1">
      <c r="A749" s="72"/>
      <c r="B749" s="72"/>
      <c r="C749" s="72"/>
      <c r="D749" s="72"/>
      <c r="E749" s="79"/>
      <c r="F749" s="79"/>
      <c r="G749" s="79"/>
      <c r="H749" s="79"/>
      <c r="I749" s="79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spans="1:26" ht="17.25" customHeight="1">
      <c r="A750" s="72"/>
      <c r="B750" s="72"/>
      <c r="C750" s="72"/>
      <c r="D750" s="72"/>
      <c r="E750" s="79"/>
      <c r="F750" s="79"/>
      <c r="G750" s="79"/>
      <c r="H750" s="79"/>
      <c r="I750" s="79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spans="1:26" ht="17.25" customHeight="1">
      <c r="A751" s="72"/>
      <c r="B751" s="72"/>
      <c r="C751" s="72"/>
      <c r="D751" s="72"/>
      <c r="E751" s="79"/>
      <c r="F751" s="79"/>
      <c r="G751" s="79"/>
      <c r="H751" s="79"/>
      <c r="I751" s="79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spans="1:26" ht="17.25" customHeight="1">
      <c r="A752" s="72"/>
      <c r="B752" s="72"/>
      <c r="C752" s="72"/>
      <c r="D752" s="72"/>
      <c r="E752" s="79"/>
      <c r="F752" s="79"/>
      <c r="G752" s="79"/>
      <c r="H752" s="79"/>
      <c r="I752" s="79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spans="1:26" ht="17.25" customHeight="1">
      <c r="A753" s="72"/>
      <c r="B753" s="72"/>
      <c r="C753" s="72"/>
      <c r="D753" s="72"/>
      <c r="E753" s="79"/>
      <c r="F753" s="79"/>
      <c r="G753" s="79"/>
      <c r="H753" s="79"/>
      <c r="I753" s="79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spans="1:26" ht="17.25" customHeight="1">
      <c r="A754" s="72"/>
      <c r="B754" s="72"/>
      <c r="C754" s="72"/>
      <c r="D754" s="72"/>
      <c r="E754" s="79"/>
      <c r="F754" s="79"/>
      <c r="G754" s="79"/>
      <c r="H754" s="79"/>
      <c r="I754" s="79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spans="1:26" ht="17.25" customHeight="1">
      <c r="A755" s="72"/>
      <c r="B755" s="72"/>
      <c r="C755" s="72"/>
      <c r="D755" s="72"/>
      <c r="E755" s="79"/>
      <c r="F755" s="79"/>
      <c r="G755" s="79"/>
      <c r="H755" s="79"/>
      <c r="I755" s="79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spans="1:26" ht="17.25" customHeight="1">
      <c r="A756" s="72"/>
      <c r="B756" s="72"/>
      <c r="C756" s="72"/>
      <c r="D756" s="72"/>
      <c r="E756" s="79"/>
      <c r="F756" s="79"/>
      <c r="G756" s="79"/>
      <c r="H756" s="79"/>
      <c r="I756" s="79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spans="1:26" ht="17.25" customHeight="1">
      <c r="A757" s="72"/>
      <c r="B757" s="72"/>
      <c r="C757" s="72"/>
      <c r="D757" s="72"/>
      <c r="E757" s="79"/>
      <c r="F757" s="79"/>
      <c r="G757" s="79"/>
      <c r="H757" s="79"/>
      <c r="I757" s="79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spans="1:26" ht="17.25" customHeight="1">
      <c r="A758" s="72"/>
      <c r="B758" s="72"/>
      <c r="C758" s="72"/>
      <c r="D758" s="72"/>
      <c r="E758" s="79"/>
      <c r="F758" s="79"/>
      <c r="G758" s="79"/>
      <c r="H758" s="79"/>
      <c r="I758" s="79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spans="1:26" ht="17.25" customHeight="1">
      <c r="A759" s="72"/>
      <c r="B759" s="72"/>
      <c r="C759" s="72"/>
      <c r="D759" s="72"/>
      <c r="E759" s="79"/>
      <c r="F759" s="79"/>
      <c r="G759" s="79"/>
      <c r="H759" s="79"/>
      <c r="I759" s="79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spans="1:26" ht="17.25" customHeight="1">
      <c r="A760" s="72"/>
      <c r="B760" s="72"/>
      <c r="C760" s="72"/>
      <c r="D760" s="72"/>
      <c r="E760" s="79"/>
      <c r="F760" s="79"/>
      <c r="G760" s="79"/>
      <c r="H760" s="79"/>
      <c r="I760" s="79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spans="1:26" ht="17.25" customHeight="1">
      <c r="A761" s="72"/>
      <c r="B761" s="72"/>
      <c r="C761" s="72"/>
      <c r="D761" s="72"/>
      <c r="E761" s="79"/>
      <c r="F761" s="79"/>
      <c r="G761" s="79"/>
      <c r="H761" s="79"/>
      <c r="I761" s="79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spans="1:26" ht="17.25" customHeight="1">
      <c r="A762" s="72"/>
      <c r="B762" s="72"/>
      <c r="C762" s="72"/>
      <c r="D762" s="72"/>
      <c r="E762" s="79"/>
      <c r="F762" s="79"/>
      <c r="G762" s="79"/>
      <c r="H762" s="79"/>
      <c r="I762" s="79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spans="1:26" ht="17.25" customHeight="1">
      <c r="A763" s="72"/>
      <c r="B763" s="72"/>
      <c r="C763" s="72"/>
      <c r="D763" s="72"/>
      <c r="E763" s="79"/>
      <c r="F763" s="79"/>
      <c r="G763" s="79"/>
      <c r="H763" s="79"/>
      <c r="I763" s="79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spans="1:26" ht="17.25" customHeight="1">
      <c r="A764" s="72"/>
      <c r="B764" s="72"/>
      <c r="C764" s="72"/>
      <c r="D764" s="72"/>
      <c r="E764" s="79"/>
      <c r="F764" s="79"/>
      <c r="G764" s="79"/>
      <c r="H764" s="79"/>
      <c r="I764" s="79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spans="1:26" ht="17.25" customHeight="1">
      <c r="A765" s="72"/>
      <c r="B765" s="72"/>
      <c r="C765" s="72"/>
      <c r="D765" s="72"/>
      <c r="E765" s="79"/>
      <c r="F765" s="79"/>
      <c r="G765" s="79"/>
      <c r="H765" s="79"/>
      <c r="I765" s="79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spans="1:26" ht="17.25" customHeight="1">
      <c r="A766" s="72"/>
      <c r="B766" s="72"/>
      <c r="C766" s="72"/>
      <c r="D766" s="72"/>
      <c r="E766" s="79"/>
      <c r="F766" s="79"/>
      <c r="G766" s="79"/>
      <c r="H766" s="79"/>
      <c r="I766" s="79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spans="1:26" ht="17.25" customHeight="1">
      <c r="A767" s="72"/>
      <c r="B767" s="72"/>
      <c r="C767" s="72"/>
      <c r="D767" s="72"/>
      <c r="E767" s="79"/>
      <c r="F767" s="79"/>
      <c r="G767" s="79"/>
      <c r="H767" s="79"/>
      <c r="I767" s="79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spans="1:26" ht="17.25" customHeight="1">
      <c r="A768" s="72"/>
      <c r="B768" s="72"/>
      <c r="C768" s="72"/>
      <c r="D768" s="72"/>
      <c r="E768" s="79"/>
      <c r="F768" s="79"/>
      <c r="G768" s="79"/>
      <c r="H768" s="79"/>
      <c r="I768" s="79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spans="1:26" ht="17.25" customHeight="1">
      <c r="A769" s="72"/>
      <c r="B769" s="72"/>
      <c r="C769" s="72"/>
      <c r="D769" s="72"/>
      <c r="E769" s="79"/>
      <c r="F769" s="79"/>
      <c r="G769" s="79"/>
      <c r="H769" s="79"/>
      <c r="I769" s="79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spans="1:26" ht="17.25" customHeight="1">
      <c r="A770" s="72"/>
      <c r="B770" s="72"/>
      <c r="C770" s="72"/>
      <c r="D770" s="72"/>
      <c r="E770" s="79"/>
      <c r="F770" s="79"/>
      <c r="G770" s="79"/>
      <c r="H770" s="79"/>
      <c r="I770" s="79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spans="1:26" ht="17.25" customHeight="1">
      <c r="A771" s="72"/>
      <c r="B771" s="72"/>
      <c r="C771" s="72"/>
      <c r="D771" s="72"/>
      <c r="E771" s="79"/>
      <c r="F771" s="79"/>
      <c r="G771" s="79"/>
      <c r="H771" s="79"/>
      <c r="I771" s="79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spans="1:26" ht="17.25" customHeight="1">
      <c r="A772" s="72"/>
      <c r="B772" s="72"/>
      <c r="C772" s="72"/>
      <c r="D772" s="72"/>
      <c r="E772" s="79"/>
      <c r="F772" s="79"/>
      <c r="G772" s="79"/>
      <c r="H772" s="79"/>
      <c r="I772" s="79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spans="1:26" ht="17.25" customHeight="1">
      <c r="A773" s="72"/>
      <c r="B773" s="72"/>
      <c r="C773" s="72"/>
      <c r="D773" s="72"/>
      <c r="E773" s="79"/>
      <c r="F773" s="79"/>
      <c r="G773" s="79"/>
      <c r="H773" s="79"/>
      <c r="I773" s="79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spans="1:26" ht="17.25" customHeight="1">
      <c r="A774" s="72"/>
      <c r="B774" s="72"/>
      <c r="C774" s="72"/>
      <c r="D774" s="72"/>
      <c r="E774" s="79"/>
      <c r="F774" s="79"/>
      <c r="G774" s="79"/>
      <c r="H774" s="79"/>
      <c r="I774" s="79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spans="1:26" ht="17.25" customHeight="1">
      <c r="A775" s="72"/>
      <c r="B775" s="72"/>
      <c r="C775" s="72"/>
      <c r="D775" s="72"/>
      <c r="E775" s="79"/>
      <c r="F775" s="79"/>
      <c r="G775" s="79"/>
      <c r="H775" s="79"/>
      <c r="I775" s="79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spans="1:26" ht="17.25" customHeight="1">
      <c r="A776" s="72"/>
      <c r="B776" s="72"/>
      <c r="C776" s="72"/>
      <c r="D776" s="72"/>
      <c r="E776" s="79"/>
      <c r="F776" s="79"/>
      <c r="G776" s="79"/>
      <c r="H776" s="79"/>
      <c r="I776" s="79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spans="1:26" ht="17.25" customHeight="1">
      <c r="A777" s="72"/>
      <c r="B777" s="72"/>
      <c r="C777" s="72"/>
      <c r="D777" s="72"/>
      <c r="E777" s="79"/>
      <c r="F777" s="79"/>
      <c r="G777" s="79"/>
      <c r="H777" s="79"/>
      <c r="I777" s="79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spans="1:26" ht="17.25" customHeight="1">
      <c r="A778" s="72"/>
      <c r="B778" s="72"/>
      <c r="C778" s="72"/>
      <c r="D778" s="72"/>
      <c r="E778" s="79"/>
      <c r="F778" s="79"/>
      <c r="G778" s="79"/>
      <c r="H778" s="79"/>
      <c r="I778" s="79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spans="1:26" ht="17.25" customHeight="1">
      <c r="A779" s="72"/>
      <c r="B779" s="72"/>
      <c r="C779" s="72"/>
      <c r="D779" s="72"/>
      <c r="E779" s="79"/>
      <c r="F779" s="79"/>
      <c r="G779" s="79"/>
      <c r="H779" s="79"/>
      <c r="I779" s="79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spans="1:26" ht="17.25" customHeight="1">
      <c r="A780" s="72"/>
      <c r="B780" s="72"/>
      <c r="C780" s="72"/>
      <c r="D780" s="72"/>
      <c r="E780" s="79"/>
      <c r="F780" s="79"/>
      <c r="G780" s="79"/>
      <c r="H780" s="79"/>
      <c r="I780" s="79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spans="1:26" ht="17.25" customHeight="1">
      <c r="A781" s="72"/>
      <c r="B781" s="72"/>
      <c r="C781" s="72"/>
      <c r="D781" s="72"/>
      <c r="E781" s="79"/>
      <c r="F781" s="79"/>
      <c r="G781" s="79"/>
      <c r="H781" s="79"/>
      <c r="I781" s="79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spans="1:26" ht="17.25" customHeight="1">
      <c r="A782" s="72"/>
      <c r="B782" s="72"/>
      <c r="C782" s="72"/>
      <c r="D782" s="72"/>
      <c r="E782" s="79"/>
      <c r="F782" s="79"/>
      <c r="G782" s="79"/>
      <c r="H782" s="79"/>
      <c r="I782" s="79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spans="1:26" ht="17.25" customHeight="1">
      <c r="A783" s="72"/>
      <c r="B783" s="72"/>
      <c r="C783" s="72"/>
      <c r="D783" s="72"/>
      <c r="E783" s="79"/>
      <c r="F783" s="79"/>
      <c r="G783" s="79"/>
      <c r="H783" s="79"/>
      <c r="I783" s="79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spans="1:26" ht="17.25" customHeight="1">
      <c r="A784" s="72"/>
      <c r="B784" s="72"/>
      <c r="C784" s="72"/>
      <c r="D784" s="72"/>
      <c r="E784" s="79"/>
      <c r="F784" s="79"/>
      <c r="G784" s="79"/>
      <c r="H784" s="79"/>
      <c r="I784" s="79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spans="1:26" ht="17.25" customHeight="1">
      <c r="A785" s="72"/>
      <c r="B785" s="72"/>
      <c r="C785" s="72"/>
      <c r="D785" s="72"/>
      <c r="E785" s="79"/>
      <c r="F785" s="79"/>
      <c r="G785" s="79"/>
      <c r="H785" s="79"/>
      <c r="I785" s="79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spans="1:26" ht="17.25" customHeight="1">
      <c r="A786" s="72"/>
      <c r="B786" s="72"/>
      <c r="C786" s="72"/>
      <c r="D786" s="72"/>
      <c r="E786" s="79"/>
      <c r="F786" s="79"/>
      <c r="G786" s="79"/>
      <c r="H786" s="79"/>
      <c r="I786" s="79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spans="1:26" ht="17.25" customHeight="1">
      <c r="A787" s="72"/>
      <c r="B787" s="72"/>
      <c r="C787" s="72"/>
      <c r="D787" s="72"/>
      <c r="E787" s="79"/>
      <c r="F787" s="79"/>
      <c r="G787" s="79"/>
      <c r="H787" s="79"/>
      <c r="I787" s="79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spans="1:26" ht="17.25" customHeight="1">
      <c r="A788" s="72"/>
      <c r="B788" s="72"/>
      <c r="C788" s="72"/>
      <c r="D788" s="72"/>
      <c r="E788" s="79"/>
      <c r="F788" s="79"/>
      <c r="G788" s="79"/>
      <c r="H788" s="79"/>
      <c r="I788" s="79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spans="1:26" ht="17.25" customHeight="1">
      <c r="A789" s="72"/>
      <c r="B789" s="72"/>
      <c r="C789" s="72"/>
      <c r="D789" s="72"/>
      <c r="E789" s="79"/>
      <c r="F789" s="79"/>
      <c r="G789" s="79"/>
      <c r="H789" s="79"/>
      <c r="I789" s="79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spans="1:26" ht="17.25" customHeight="1">
      <c r="A790" s="72"/>
      <c r="B790" s="72"/>
      <c r="C790" s="72"/>
      <c r="D790" s="72"/>
      <c r="E790" s="79"/>
      <c r="F790" s="79"/>
      <c r="G790" s="79"/>
      <c r="H790" s="79"/>
      <c r="I790" s="79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spans="1:26" ht="17.25" customHeight="1">
      <c r="A791" s="72"/>
      <c r="B791" s="72"/>
      <c r="C791" s="72"/>
      <c r="D791" s="72"/>
      <c r="E791" s="79"/>
      <c r="F791" s="79"/>
      <c r="G791" s="79"/>
      <c r="H791" s="79"/>
      <c r="I791" s="79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spans="1:26" ht="17.25" customHeight="1">
      <c r="A792" s="72"/>
      <c r="B792" s="72"/>
      <c r="C792" s="72"/>
      <c r="D792" s="72"/>
      <c r="E792" s="79"/>
      <c r="F792" s="79"/>
      <c r="G792" s="79"/>
      <c r="H792" s="79"/>
      <c r="I792" s="79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spans="1:26" ht="17.25" customHeight="1">
      <c r="A793" s="72"/>
      <c r="B793" s="72"/>
      <c r="C793" s="72"/>
      <c r="D793" s="72"/>
      <c r="E793" s="79"/>
      <c r="F793" s="79"/>
      <c r="G793" s="79"/>
      <c r="H793" s="79"/>
      <c r="I793" s="79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spans="1:26" ht="17.25" customHeight="1">
      <c r="A794" s="72"/>
      <c r="B794" s="72"/>
      <c r="C794" s="72"/>
      <c r="D794" s="72"/>
      <c r="E794" s="79"/>
      <c r="F794" s="79"/>
      <c r="G794" s="79"/>
      <c r="H794" s="79"/>
      <c r="I794" s="79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spans="1:26" ht="17.25" customHeight="1">
      <c r="A795" s="72"/>
      <c r="B795" s="72"/>
      <c r="C795" s="72"/>
      <c r="D795" s="72"/>
      <c r="E795" s="79"/>
      <c r="F795" s="79"/>
      <c r="G795" s="79"/>
      <c r="H795" s="79"/>
      <c r="I795" s="79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spans="1:26" ht="17.25" customHeight="1">
      <c r="A796" s="72"/>
      <c r="B796" s="72"/>
      <c r="C796" s="72"/>
      <c r="D796" s="72"/>
      <c r="E796" s="79"/>
      <c r="F796" s="79"/>
      <c r="G796" s="79"/>
      <c r="H796" s="79"/>
      <c r="I796" s="79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spans="1:26" ht="17.25" customHeight="1">
      <c r="A797" s="72"/>
      <c r="B797" s="72"/>
      <c r="C797" s="72"/>
      <c r="D797" s="72"/>
      <c r="E797" s="79"/>
      <c r="F797" s="79"/>
      <c r="G797" s="79"/>
      <c r="H797" s="79"/>
      <c r="I797" s="79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spans="1:26" ht="17.25" customHeight="1">
      <c r="A798" s="72"/>
      <c r="B798" s="72"/>
      <c r="C798" s="72"/>
      <c r="D798" s="72"/>
      <c r="E798" s="79"/>
      <c r="F798" s="79"/>
      <c r="G798" s="79"/>
      <c r="H798" s="79"/>
      <c r="I798" s="79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spans="1:26" ht="17.25" customHeight="1">
      <c r="A799" s="72"/>
      <c r="B799" s="72"/>
      <c r="C799" s="72"/>
      <c r="D799" s="72"/>
      <c r="E799" s="79"/>
      <c r="F799" s="79"/>
      <c r="G799" s="79"/>
      <c r="H799" s="79"/>
      <c r="I799" s="79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spans="1:26" ht="17.25" customHeight="1">
      <c r="A800" s="72"/>
      <c r="B800" s="72"/>
      <c r="C800" s="72"/>
      <c r="D800" s="72"/>
      <c r="E800" s="79"/>
      <c r="F800" s="79"/>
      <c r="G800" s="79"/>
      <c r="H800" s="79"/>
      <c r="I800" s="79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spans="1:26" ht="17.25" customHeight="1">
      <c r="A801" s="72"/>
      <c r="B801" s="72"/>
      <c r="C801" s="72"/>
      <c r="D801" s="72"/>
      <c r="E801" s="79"/>
      <c r="F801" s="79"/>
      <c r="G801" s="79"/>
      <c r="H801" s="79"/>
      <c r="I801" s="79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spans="1:26" ht="17.25" customHeight="1">
      <c r="A802" s="72"/>
      <c r="B802" s="72"/>
      <c r="C802" s="72"/>
      <c r="D802" s="72"/>
      <c r="E802" s="79"/>
      <c r="F802" s="79"/>
      <c r="G802" s="79"/>
      <c r="H802" s="79"/>
      <c r="I802" s="79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spans="1:26" ht="17.25" customHeight="1">
      <c r="A803" s="72"/>
      <c r="B803" s="72"/>
      <c r="C803" s="72"/>
      <c r="D803" s="72"/>
      <c r="E803" s="79"/>
      <c r="F803" s="79"/>
      <c r="G803" s="79"/>
      <c r="H803" s="79"/>
      <c r="I803" s="79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spans="1:26" ht="17.25" customHeight="1">
      <c r="A804" s="72"/>
      <c r="B804" s="72"/>
      <c r="C804" s="72"/>
      <c r="D804" s="72"/>
      <c r="E804" s="79"/>
      <c r="F804" s="79"/>
      <c r="G804" s="79"/>
      <c r="H804" s="79"/>
      <c r="I804" s="79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spans="1:26" ht="17.25" customHeight="1">
      <c r="A805" s="72"/>
      <c r="B805" s="72"/>
      <c r="C805" s="72"/>
      <c r="D805" s="72"/>
      <c r="E805" s="79"/>
      <c r="F805" s="79"/>
      <c r="G805" s="79"/>
      <c r="H805" s="79"/>
      <c r="I805" s="79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spans="1:26" ht="17.25" customHeight="1">
      <c r="A806" s="72"/>
      <c r="B806" s="72"/>
      <c r="C806" s="72"/>
      <c r="D806" s="72"/>
      <c r="E806" s="79"/>
      <c r="F806" s="79"/>
      <c r="G806" s="79"/>
      <c r="H806" s="79"/>
      <c r="I806" s="79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spans="1:26" ht="17.25" customHeight="1">
      <c r="A807" s="72"/>
      <c r="B807" s="72"/>
      <c r="C807" s="72"/>
      <c r="D807" s="72"/>
      <c r="E807" s="79"/>
      <c r="F807" s="79"/>
      <c r="G807" s="79"/>
      <c r="H807" s="79"/>
      <c r="I807" s="79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spans="1:26" ht="17.25" customHeight="1">
      <c r="A808" s="72"/>
      <c r="B808" s="72"/>
      <c r="C808" s="72"/>
      <c r="D808" s="72"/>
      <c r="E808" s="79"/>
      <c r="F808" s="79"/>
      <c r="G808" s="79"/>
      <c r="H808" s="79"/>
      <c r="I808" s="79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spans="1:26" ht="17.25" customHeight="1">
      <c r="A809" s="72"/>
      <c r="B809" s="72"/>
      <c r="C809" s="72"/>
      <c r="D809" s="72"/>
      <c r="E809" s="79"/>
      <c r="F809" s="79"/>
      <c r="G809" s="79"/>
      <c r="H809" s="79"/>
      <c r="I809" s="79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spans="1:26" ht="17.25" customHeight="1">
      <c r="A810" s="72"/>
      <c r="B810" s="72"/>
      <c r="C810" s="72"/>
      <c r="D810" s="72"/>
      <c r="E810" s="79"/>
      <c r="F810" s="79"/>
      <c r="G810" s="79"/>
      <c r="H810" s="79"/>
      <c r="I810" s="79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spans="1:26" ht="17.25" customHeight="1">
      <c r="A811" s="72"/>
      <c r="B811" s="72"/>
      <c r="C811" s="72"/>
      <c r="D811" s="72"/>
      <c r="E811" s="79"/>
      <c r="F811" s="79"/>
      <c r="G811" s="79"/>
      <c r="H811" s="79"/>
      <c r="I811" s="79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spans="1:26" ht="17.25" customHeight="1">
      <c r="A812" s="72"/>
      <c r="B812" s="72"/>
      <c r="C812" s="72"/>
      <c r="D812" s="72"/>
      <c r="E812" s="79"/>
      <c r="F812" s="79"/>
      <c r="G812" s="79"/>
      <c r="H812" s="79"/>
      <c r="I812" s="79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spans="1:26" ht="17.25" customHeight="1">
      <c r="A813" s="72"/>
      <c r="B813" s="72"/>
      <c r="C813" s="72"/>
      <c r="D813" s="72"/>
      <c r="E813" s="79"/>
      <c r="F813" s="79"/>
      <c r="G813" s="79"/>
      <c r="H813" s="79"/>
      <c r="I813" s="79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spans="1:26" ht="17.25" customHeight="1">
      <c r="A814" s="72"/>
      <c r="B814" s="72"/>
      <c r="C814" s="72"/>
      <c r="D814" s="72"/>
      <c r="E814" s="79"/>
      <c r="F814" s="79"/>
      <c r="G814" s="79"/>
      <c r="H814" s="79"/>
      <c r="I814" s="79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spans="1:26" ht="17.25" customHeight="1">
      <c r="A815" s="72"/>
      <c r="B815" s="72"/>
      <c r="C815" s="72"/>
      <c r="D815" s="72"/>
      <c r="E815" s="79"/>
      <c r="F815" s="79"/>
      <c r="G815" s="79"/>
      <c r="H815" s="79"/>
      <c r="I815" s="79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spans="1:26" ht="17.25" customHeight="1">
      <c r="A816" s="72"/>
      <c r="B816" s="72"/>
      <c r="C816" s="72"/>
      <c r="D816" s="72"/>
      <c r="E816" s="79"/>
      <c r="F816" s="79"/>
      <c r="G816" s="79"/>
      <c r="H816" s="79"/>
      <c r="I816" s="79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spans="1:26" ht="17.25" customHeight="1">
      <c r="A817" s="72"/>
      <c r="B817" s="72"/>
      <c r="C817" s="72"/>
      <c r="D817" s="72"/>
      <c r="E817" s="79"/>
      <c r="F817" s="79"/>
      <c r="G817" s="79"/>
      <c r="H817" s="79"/>
      <c r="I817" s="79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spans="1:26" ht="17.25" customHeight="1">
      <c r="A818" s="72"/>
      <c r="B818" s="72"/>
      <c r="C818" s="72"/>
      <c r="D818" s="72"/>
      <c r="E818" s="79"/>
      <c r="F818" s="79"/>
      <c r="G818" s="79"/>
      <c r="H818" s="79"/>
      <c r="I818" s="79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spans="1:26" ht="17.25" customHeight="1">
      <c r="A819" s="72"/>
      <c r="B819" s="72"/>
      <c r="C819" s="72"/>
      <c r="D819" s="72"/>
      <c r="E819" s="79"/>
      <c r="F819" s="79"/>
      <c r="G819" s="79"/>
      <c r="H819" s="79"/>
      <c r="I819" s="79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spans="1:26" ht="17.25" customHeight="1">
      <c r="A820" s="72"/>
      <c r="B820" s="72"/>
      <c r="C820" s="72"/>
      <c r="D820" s="72"/>
      <c r="E820" s="79"/>
      <c r="F820" s="79"/>
      <c r="G820" s="79"/>
      <c r="H820" s="79"/>
      <c r="I820" s="79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spans="1:26" ht="17.25" customHeight="1">
      <c r="A821" s="72"/>
      <c r="B821" s="72"/>
      <c r="C821" s="72"/>
      <c r="D821" s="72"/>
      <c r="E821" s="79"/>
      <c r="F821" s="79"/>
      <c r="G821" s="79"/>
      <c r="H821" s="79"/>
      <c r="I821" s="79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spans="1:26" ht="17.25" customHeight="1">
      <c r="A822" s="72"/>
      <c r="B822" s="72"/>
      <c r="C822" s="72"/>
      <c r="D822" s="72"/>
      <c r="E822" s="79"/>
      <c r="F822" s="79"/>
      <c r="G822" s="79"/>
      <c r="H822" s="79"/>
      <c r="I822" s="79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spans="1:26" ht="17.25" customHeight="1">
      <c r="A823" s="72"/>
      <c r="B823" s="72"/>
      <c r="C823" s="72"/>
      <c r="D823" s="72"/>
      <c r="E823" s="79"/>
      <c r="F823" s="79"/>
      <c r="G823" s="79"/>
      <c r="H823" s="79"/>
      <c r="I823" s="79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spans="1:26" ht="17.25" customHeight="1">
      <c r="A824" s="72"/>
      <c r="B824" s="72"/>
      <c r="C824" s="72"/>
      <c r="D824" s="72"/>
      <c r="E824" s="79"/>
      <c r="F824" s="79"/>
      <c r="G824" s="79"/>
      <c r="H824" s="79"/>
      <c r="I824" s="79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spans="1:26" ht="17.25" customHeight="1">
      <c r="A825" s="72"/>
      <c r="B825" s="72"/>
      <c r="C825" s="72"/>
      <c r="D825" s="72"/>
      <c r="E825" s="79"/>
      <c r="F825" s="79"/>
      <c r="G825" s="79"/>
      <c r="H825" s="79"/>
      <c r="I825" s="79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spans="1:26" ht="17.25" customHeight="1">
      <c r="A826" s="72"/>
      <c r="B826" s="72"/>
      <c r="C826" s="72"/>
      <c r="D826" s="72"/>
      <c r="E826" s="79"/>
      <c r="F826" s="79"/>
      <c r="G826" s="79"/>
      <c r="H826" s="79"/>
      <c r="I826" s="79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spans="1:26" ht="17.25" customHeight="1">
      <c r="A827" s="72"/>
      <c r="B827" s="72"/>
      <c r="C827" s="72"/>
      <c r="D827" s="72"/>
      <c r="E827" s="79"/>
      <c r="F827" s="79"/>
      <c r="G827" s="79"/>
      <c r="H827" s="79"/>
      <c r="I827" s="79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spans="1:26" ht="17.25" customHeight="1">
      <c r="A828" s="72"/>
      <c r="B828" s="72"/>
      <c r="C828" s="72"/>
      <c r="D828" s="72"/>
      <c r="E828" s="79"/>
      <c r="F828" s="79"/>
      <c r="G828" s="79"/>
      <c r="H828" s="79"/>
      <c r="I828" s="79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spans="1:26" ht="17.25" customHeight="1">
      <c r="A829" s="72"/>
      <c r="B829" s="72"/>
      <c r="C829" s="72"/>
      <c r="D829" s="72"/>
      <c r="E829" s="79"/>
      <c r="F829" s="79"/>
      <c r="G829" s="79"/>
      <c r="H829" s="79"/>
      <c r="I829" s="79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spans="1:26" ht="17.25" customHeight="1">
      <c r="A830" s="72"/>
      <c r="B830" s="72"/>
      <c r="C830" s="72"/>
      <c r="D830" s="72"/>
      <c r="E830" s="79"/>
      <c r="F830" s="79"/>
      <c r="G830" s="79"/>
      <c r="H830" s="79"/>
      <c r="I830" s="79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spans="1:26" ht="17.25" customHeight="1">
      <c r="A831" s="72"/>
      <c r="B831" s="72"/>
      <c r="C831" s="72"/>
      <c r="D831" s="72"/>
      <c r="E831" s="79"/>
      <c r="F831" s="79"/>
      <c r="G831" s="79"/>
      <c r="H831" s="79"/>
      <c r="I831" s="79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spans="1:26" ht="17.25" customHeight="1">
      <c r="A832" s="72"/>
      <c r="B832" s="72"/>
      <c r="C832" s="72"/>
      <c r="D832" s="72"/>
      <c r="E832" s="79"/>
      <c r="F832" s="79"/>
      <c r="G832" s="79"/>
      <c r="H832" s="79"/>
      <c r="I832" s="79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spans="1:26" ht="17.25" customHeight="1">
      <c r="A833" s="72"/>
      <c r="B833" s="72"/>
      <c r="C833" s="72"/>
      <c r="D833" s="72"/>
      <c r="E833" s="79"/>
      <c r="F833" s="79"/>
      <c r="G833" s="79"/>
      <c r="H833" s="79"/>
      <c r="I833" s="79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spans="1:26" ht="17.25" customHeight="1">
      <c r="A834" s="72"/>
      <c r="B834" s="72"/>
      <c r="C834" s="72"/>
      <c r="D834" s="72"/>
      <c r="E834" s="79"/>
      <c r="F834" s="79"/>
      <c r="G834" s="79"/>
      <c r="H834" s="79"/>
      <c r="I834" s="79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spans="1:26" ht="17.25" customHeight="1">
      <c r="A835" s="72"/>
      <c r="B835" s="72"/>
      <c r="C835" s="72"/>
      <c r="D835" s="72"/>
      <c r="E835" s="79"/>
      <c r="F835" s="79"/>
      <c r="G835" s="79"/>
      <c r="H835" s="79"/>
      <c r="I835" s="79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spans="1:26" ht="17.25" customHeight="1">
      <c r="A836" s="72"/>
      <c r="B836" s="72"/>
      <c r="C836" s="72"/>
      <c r="D836" s="72"/>
      <c r="E836" s="79"/>
      <c r="F836" s="79"/>
      <c r="G836" s="79"/>
      <c r="H836" s="79"/>
      <c r="I836" s="79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spans="1:26" ht="17.25" customHeight="1">
      <c r="A837" s="72"/>
      <c r="B837" s="72"/>
      <c r="C837" s="72"/>
      <c r="D837" s="72"/>
      <c r="E837" s="79"/>
      <c r="F837" s="79"/>
      <c r="G837" s="79"/>
      <c r="H837" s="79"/>
      <c r="I837" s="79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spans="1:26" ht="15.75" customHeight="1">
      <c r="A838" s="72"/>
      <c r="B838" s="72"/>
      <c r="C838" s="72"/>
      <c r="D838" s="72"/>
      <c r="E838" s="79"/>
      <c r="F838" s="79"/>
      <c r="G838" s="79"/>
      <c r="H838" s="79"/>
      <c r="I838" s="79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spans="1:26" ht="15.75" customHeight="1">
      <c r="A839" s="72"/>
      <c r="B839" s="72"/>
      <c r="C839" s="72"/>
      <c r="D839" s="72"/>
      <c r="E839" s="79"/>
      <c r="F839" s="79"/>
      <c r="G839" s="79"/>
      <c r="H839" s="79"/>
      <c r="I839" s="79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spans="1:26" ht="15.75" customHeight="1">
      <c r="A840" s="72"/>
      <c r="B840" s="72"/>
      <c r="C840" s="72"/>
      <c r="D840" s="72"/>
      <c r="E840" s="79"/>
      <c r="F840" s="79"/>
      <c r="G840" s="79"/>
      <c r="H840" s="79"/>
      <c r="I840" s="79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spans="1:26" ht="15.75" customHeight="1">
      <c r="A841" s="72"/>
      <c r="B841" s="72"/>
      <c r="C841" s="72"/>
      <c r="D841" s="72"/>
      <c r="E841" s="79"/>
      <c r="F841" s="79"/>
      <c r="G841" s="79"/>
      <c r="H841" s="79"/>
      <c r="I841" s="79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spans="1:26" ht="15.75" customHeight="1">
      <c r="A842" s="72"/>
      <c r="B842" s="72"/>
      <c r="C842" s="72"/>
      <c r="D842" s="72"/>
      <c r="E842" s="79"/>
      <c r="F842" s="79"/>
      <c r="G842" s="79"/>
      <c r="H842" s="79"/>
      <c r="I842" s="79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spans="1:26" ht="15.75" customHeight="1">
      <c r="A843" s="72"/>
      <c r="B843" s="72"/>
      <c r="C843" s="72"/>
      <c r="D843" s="72"/>
      <c r="E843" s="79"/>
      <c r="F843" s="79"/>
      <c r="G843" s="79"/>
      <c r="H843" s="79"/>
      <c r="I843" s="79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spans="1:26" ht="15.75" customHeight="1">
      <c r="A844" s="72"/>
      <c r="B844" s="72"/>
      <c r="C844" s="72"/>
      <c r="D844" s="72"/>
      <c r="E844" s="79"/>
      <c r="F844" s="79"/>
      <c r="G844" s="79"/>
      <c r="H844" s="79"/>
      <c r="I844" s="79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spans="1:26" ht="15.75" customHeight="1">
      <c r="A845" s="72"/>
      <c r="B845" s="72"/>
      <c r="C845" s="72"/>
      <c r="D845" s="72"/>
      <c r="E845" s="79"/>
      <c r="F845" s="79"/>
      <c r="G845" s="79"/>
      <c r="H845" s="79"/>
      <c r="I845" s="79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spans="1:26" ht="15.75" customHeight="1">
      <c r="A846" s="72"/>
      <c r="B846" s="72"/>
      <c r="C846" s="72"/>
      <c r="D846" s="72"/>
      <c r="E846" s="79"/>
      <c r="F846" s="79"/>
      <c r="G846" s="79"/>
      <c r="H846" s="79"/>
      <c r="I846" s="79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spans="1:26" ht="15.75" customHeight="1">
      <c r="A847" s="72"/>
      <c r="B847" s="72"/>
      <c r="C847" s="72"/>
      <c r="D847" s="72"/>
      <c r="E847" s="79"/>
      <c r="F847" s="79"/>
      <c r="G847" s="79"/>
      <c r="H847" s="79"/>
      <c r="I847" s="79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spans="1:26" ht="15.75" customHeight="1">
      <c r="A848" s="72"/>
      <c r="B848" s="72"/>
      <c r="C848" s="72"/>
      <c r="D848" s="72"/>
      <c r="E848" s="79"/>
      <c r="F848" s="79"/>
      <c r="G848" s="79"/>
      <c r="H848" s="79"/>
      <c r="I848" s="79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spans="1:26" ht="15.75" customHeight="1">
      <c r="A849" s="72"/>
      <c r="B849" s="72"/>
      <c r="C849" s="72"/>
      <c r="D849" s="72"/>
      <c r="E849" s="79"/>
      <c r="F849" s="79"/>
      <c r="G849" s="79"/>
      <c r="H849" s="79"/>
      <c r="I849" s="79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spans="1:26" ht="15.75" customHeight="1">
      <c r="A850" s="72"/>
      <c r="B850" s="72"/>
      <c r="C850" s="72"/>
      <c r="D850" s="72"/>
      <c r="E850" s="79"/>
      <c r="F850" s="79"/>
      <c r="G850" s="79"/>
      <c r="H850" s="79"/>
      <c r="I850" s="79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spans="1:26" ht="15.75" customHeight="1">
      <c r="A851" s="72"/>
      <c r="B851" s="72"/>
      <c r="C851" s="72"/>
      <c r="D851" s="72"/>
      <c r="E851" s="79"/>
      <c r="F851" s="79"/>
      <c r="G851" s="79"/>
      <c r="H851" s="79"/>
      <c r="I851" s="79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spans="1:26" ht="15.75" customHeight="1">
      <c r="A852" s="72"/>
      <c r="B852" s="72"/>
      <c r="C852" s="72"/>
      <c r="D852" s="72"/>
      <c r="E852" s="79"/>
      <c r="F852" s="79"/>
      <c r="G852" s="79"/>
      <c r="H852" s="79"/>
      <c r="I852" s="79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spans="1:26" ht="15.75" customHeight="1">
      <c r="A853" s="72"/>
      <c r="B853" s="72"/>
      <c r="C853" s="72"/>
      <c r="D853" s="72"/>
      <c r="E853" s="79"/>
      <c r="F853" s="79"/>
      <c r="G853" s="79"/>
      <c r="H853" s="79"/>
      <c r="I853" s="79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spans="1:26" ht="15.75" customHeight="1">
      <c r="A854" s="72"/>
      <c r="B854" s="72"/>
      <c r="C854" s="72"/>
      <c r="D854" s="72"/>
      <c r="E854" s="79"/>
      <c r="F854" s="79"/>
      <c r="G854" s="79"/>
      <c r="H854" s="79"/>
      <c r="I854" s="79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spans="1:26" ht="15.75" customHeight="1">
      <c r="A855" s="72"/>
      <c r="B855" s="72"/>
      <c r="C855" s="72"/>
      <c r="D855" s="72"/>
      <c r="E855" s="79"/>
      <c r="F855" s="79"/>
      <c r="G855" s="79"/>
      <c r="H855" s="79"/>
      <c r="I855" s="79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spans="1:26" ht="15.75" customHeight="1">
      <c r="A856" s="72"/>
      <c r="B856" s="72"/>
      <c r="C856" s="72"/>
      <c r="D856" s="72"/>
      <c r="E856" s="79"/>
      <c r="F856" s="79"/>
      <c r="G856" s="79"/>
      <c r="H856" s="79"/>
      <c r="I856" s="79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spans="1:26" ht="15.75" customHeight="1">
      <c r="A857" s="72"/>
      <c r="B857" s="72"/>
      <c r="C857" s="72"/>
      <c r="D857" s="72"/>
      <c r="E857" s="79"/>
      <c r="F857" s="79"/>
      <c r="G857" s="79"/>
      <c r="H857" s="79"/>
      <c r="I857" s="79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spans="1:26" ht="15.75" customHeight="1">
      <c r="A858" s="72"/>
      <c r="B858" s="72"/>
      <c r="C858" s="72"/>
      <c r="D858" s="72"/>
      <c r="E858" s="79"/>
      <c r="F858" s="79"/>
      <c r="G858" s="79"/>
      <c r="H858" s="79"/>
      <c r="I858" s="79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spans="1:26" ht="15.75" customHeight="1">
      <c r="A859" s="72"/>
      <c r="B859" s="72"/>
      <c r="C859" s="72"/>
      <c r="D859" s="72"/>
      <c r="E859" s="79"/>
      <c r="F859" s="79"/>
      <c r="G859" s="79"/>
      <c r="H859" s="79"/>
      <c r="I859" s="79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spans="1:26" ht="15.75" customHeight="1">
      <c r="A860" s="72"/>
      <c r="B860" s="72"/>
      <c r="C860" s="72"/>
      <c r="D860" s="72"/>
      <c r="E860" s="79"/>
      <c r="F860" s="79"/>
      <c r="G860" s="79"/>
      <c r="H860" s="79"/>
      <c r="I860" s="79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spans="1:26" ht="15.75" customHeight="1">
      <c r="A861" s="72"/>
      <c r="B861" s="72"/>
      <c r="C861" s="72"/>
      <c r="D861" s="72"/>
      <c r="E861" s="79"/>
      <c r="F861" s="79"/>
      <c r="G861" s="79"/>
      <c r="H861" s="79"/>
      <c r="I861" s="79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spans="1:26" ht="15.75" customHeight="1">
      <c r="A862" s="72"/>
      <c r="B862" s="72"/>
      <c r="C862" s="72"/>
      <c r="D862" s="72"/>
      <c r="E862" s="79"/>
      <c r="F862" s="79"/>
      <c r="G862" s="79"/>
      <c r="H862" s="79"/>
      <c r="I862" s="79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spans="1:26" ht="15.75" customHeight="1">
      <c r="A863" s="72"/>
      <c r="B863" s="72"/>
      <c r="C863" s="72"/>
      <c r="D863" s="72"/>
      <c r="E863" s="79"/>
      <c r="F863" s="79"/>
      <c r="G863" s="79"/>
      <c r="H863" s="79"/>
      <c r="I863" s="79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spans="1:26" ht="15.75" customHeight="1">
      <c r="A864" s="72"/>
      <c r="B864" s="72"/>
      <c r="C864" s="72"/>
      <c r="D864" s="72"/>
      <c r="E864" s="79"/>
      <c r="F864" s="79"/>
      <c r="G864" s="79"/>
      <c r="H864" s="79"/>
      <c r="I864" s="79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spans="1:26" ht="15.75" customHeight="1">
      <c r="A865" s="72"/>
      <c r="B865" s="72"/>
      <c r="C865" s="72"/>
      <c r="D865" s="72"/>
      <c r="E865" s="79"/>
      <c r="F865" s="79"/>
      <c r="G865" s="79"/>
      <c r="H865" s="79"/>
      <c r="I865" s="79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spans="1:26" ht="15.75" customHeight="1">
      <c r="A866" s="72"/>
      <c r="B866" s="72"/>
      <c r="C866" s="72"/>
      <c r="D866" s="72"/>
      <c r="E866" s="79"/>
      <c r="F866" s="79"/>
      <c r="G866" s="79"/>
      <c r="H866" s="79"/>
      <c r="I866" s="79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spans="1:26" ht="15.75" customHeight="1">
      <c r="A867" s="72"/>
      <c r="B867" s="72"/>
      <c r="C867" s="72"/>
      <c r="D867" s="72"/>
      <c r="E867" s="79"/>
      <c r="F867" s="79"/>
      <c r="G867" s="79"/>
      <c r="H867" s="79"/>
      <c r="I867" s="79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spans="1:26" ht="15.75" customHeight="1">
      <c r="A868" s="72"/>
      <c r="B868" s="72"/>
      <c r="C868" s="72"/>
      <c r="D868" s="72"/>
      <c r="E868" s="79"/>
      <c r="F868" s="79"/>
      <c r="G868" s="79"/>
      <c r="H868" s="79"/>
      <c r="I868" s="79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spans="1:26" ht="15.75" customHeight="1">
      <c r="A869" s="72"/>
      <c r="B869" s="72"/>
      <c r="C869" s="72"/>
      <c r="D869" s="72"/>
      <c r="E869" s="79"/>
      <c r="F869" s="79"/>
      <c r="G869" s="79"/>
      <c r="H869" s="79"/>
      <c r="I869" s="79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spans="1:26" ht="15.75" customHeight="1">
      <c r="A870" s="72"/>
      <c r="B870" s="72"/>
      <c r="C870" s="72"/>
      <c r="D870" s="72"/>
      <c r="E870" s="79"/>
      <c r="F870" s="79"/>
      <c r="G870" s="79"/>
      <c r="H870" s="79"/>
      <c r="I870" s="79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spans="1:26" ht="15.75" customHeight="1">
      <c r="A871" s="72"/>
      <c r="B871" s="72"/>
      <c r="C871" s="72"/>
      <c r="D871" s="72"/>
      <c r="E871" s="79"/>
      <c r="F871" s="79"/>
      <c r="G871" s="79"/>
      <c r="H871" s="79"/>
      <c r="I871" s="79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spans="1:26" ht="15.75" customHeight="1">
      <c r="A872" s="72"/>
      <c r="B872" s="72"/>
      <c r="C872" s="72"/>
      <c r="D872" s="72"/>
      <c r="E872" s="79"/>
      <c r="F872" s="79"/>
      <c r="G872" s="79"/>
      <c r="H872" s="79"/>
      <c r="I872" s="79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spans="1:26" ht="15.75" customHeight="1">
      <c r="A873" s="72"/>
      <c r="B873" s="72"/>
      <c r="C873" s="72"/>
      <c r="D873" s="72"/>
      <c r="E873" s="79"/>
      <c r="F873" s="79"/>
      <c r="G873" s="79"/>
      <c r="H873" s="79"/>
      <c r="I873" s="79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spans="1:26" ht="15.75" customHeight="1">
      <c r="A874" s="72"/>
      <c r="B874" s="72"/>
      <c r="C874" s="72"/>
      <c r="D874" s="72"/>
      <c r="E874" s="79"/>
      <c r="F874" s="79"/>
      <c r="G874" s="79"/>
      <c r="H874" s="79"/>
      <c r="I874" s="79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spans="1:26" ht="15.75" customHeight="1">
      <c r="A875" s="72"/>
      <c r="B875" s="72"/>
      <c r="C875" s="72"/>
      <c r="D875" s="72"/>
      <c r="E875" s="79"/>
      <c r="F875" s="79"/>
      <c r="G875" s="79"/>
      <c r="H875" s="79"/>
      <c r="I875" s="79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spans="1:26" ht="15.75" customHeight="1">
      <c r="A876" s="72"/>
      <c r="B876" s="72"/>
      <c r="C876" s="72"/>
      <c r="D876" s="72"/>
      <c r="E876" s="79"/>
      <c r="F876" s="79"/>
      <c r="G876" s="79"/>
      <c r="H876" s="79"/>
      <c r="I876" s="79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spans="1:26" ht="15.75" customHeight="1">
      <c r="A877" s="72"/>
      <c r="B877" s="72"/>
      <c r="C877" s="72"/>
      <c r="D877" s="72"/>
      <c r="E877" s="79"/>
      <c r="F877" s="79"/>
      <c r="G877" s="79"/>
      <c r="H877" s="79"/>
      <c r="I877" s="79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spans="1:26" ht="15.75" customHeight="1">
      <c r="A878" s="72"/>
      <c r="B878" s="72"/>
      <c r="C878" s="72"/>
      <c r="D878" s="72"/>
      <c r="E878" s="79"/>
      <c r="F878" s="79"/>
      <c r="G878" s="79"/>
      <c r="H878" s="79"/>
      <c r="I878" s="79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spans="1:26" ht="15.75" customHeight="1">
      <c r="A879" s="72"/>
      <c r="B879" s="72"/>
      <c r="C879" s="72"/>
      <c r="D879" s="72"/>
      <c r="E879" s="79"/>
      <c r="F879" s="79"/>
      <c r="G879" s="79"/>
      <c r="H879" s="79"/>
      <c r="I879" s="79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spans="1:26" ht="15.75" customHeight="1">
      <c r="A880" s="72"/>
      <c r="B880" s="72"/>
      <c r="C880" s="72"/>
      <c r="D880" s="72"/>
      <c r="E880" s="79"/>
      <c r="F880" s="79"/>
      <c r="G880" s="79"/>
      <c r="H880" s="79"/>
      <c r="I880" s="79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spans="1:26" ht="15.75" customHeight="1">
      <c r="A881" s="72"/>
      <c r="B881" s="72"/>
      <c r="C881" s="72"/>
      <c r="D881" s="72"/>
      <c r="E881" s="79"/>
      <c r="F881" s="79"/>
      <c r="G881" s="79"/>
      <c r="H881" s="79"/>
      <c r="I881" s="79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spans="1:26" ht="15.75" customHeight="1">
      <c r="A882" s="72"/>
      <c r="B882" s="72"/>
      <c r="C882" s="72"/>
      <c r="D882" s="72"/>
      <c r="E882" s="79"/>
      <c r="F882" s="79"/>
      <c r="G882" s="79"/>
      <c r="H882" s="79"/>
      <c r="I882" s="79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spans="1:26" ht="15.75" customHeight="1">
      <c r="A883" s="72"/>
      <c r="B883" s="72"/>
      <c r="C883" s="72"/>
      <c r="D883" s="72"/>
      <c r="E883" s="79"/>
      <c r="F883" s="79"/>
      <c r="G883" s="79"/>
      <c r="H883" s="79"/>
      <c r="I883" s="79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spans="1:26" ht="15.75" customHeight="1">
      <c r="A884" s="72"/>
      <c r="B884" s="72"/>
      <c r="C884" s="72"/>
      <c r="D884" s="72"/>
      <c r="E884" s="79"/>
      <c r="F884" s="79"/>
      <c r="G884" s="79"/>
      <c r="H884" s="79"/>
      <c r="I884" s="79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spans="1:26" ht="15.75" customHeight="1">
      <c r="A885" s="72"/>
      <c r="B885" s="72"/>
      <c r="C885" s="72"/>
      <c r="D885" s="72"/>
      <c r="E885" s="79"/>
      <c r="F885" s="79"/>
      <c r="G885" s="79"/>
      <c r="H885" s="79"/>
      <c r="I885" s="79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spans="1:26" ht="15.75" customHeight="1">
      <c r="A886" s="72"/>
      <c r="B886" s="72"/>
      <c r="C886" s="72"/>
      <c r="D886" s="72"/>
      <c r="E886" s="79"/>
      <c r="F886" s="79"/>
      <c r="G886" s="79"/>
      <c r="H886" s="79"/>
      <c r="I886" s="79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spans="1:26" ht="15.75" customHeight="1">
      <c r="A887" s="72"/>
      <c r="B887" s="72"/>
      <c r="C887" s="72"/>
      <c r="D887" s="72"/>
      <c r="E887" s="79"/>
      <c r="F887" s="79"/>
      <c r="G887" s="79"/>
      <c r="H887" s="79"/>
      <c r="I887" s="79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spans="1:26" ht="15.75" customHeight="1">
      <c r="A888" s="72"/>
      <c r="B888" s="72"/>
      <c r="C888" s="72"/>
      <c r="D888" s="72"/>
      <c r="E888" s="79"/>
      <c r="F888" s="79"/>
      <c r="G888" s="79"/>
      <c r="H888" s="79"/>
      <c r="I888" s="79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spans="1:26" ht="15.75" customHeight="1">
      <c r="A889" s="72"/>
      <c r="B889" s="72"/>
      <c r="C889" s="72"/>
      <c r="D889" s="72"/>
      <c r="E889" s="79"/>
      <c r="F889" s="79"/>
      <c r="G889" s="79"/>
      <c r="H889" s="79"/>
      <c r="I889" s="79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spans="1:26" ht="15.75" customHeight="1">
      <c r="A890" s="72"/>
      <c r="B890" s="72"/>
      <c r="C890" s="72"/>
      <c r="D890" s="72"/>
      <c r="E890" s="79"/>
      <c r="F890" s="79"/>
      <c r="G890" s="79"/>
      <c r="H890" s="79"/>
      <c r="I890" s="79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spans="1:26" ht="15.75" customHeight="1">
      <c r="A891" s="72"/>
      <c r="B891" s="72"/>
      <c r="C891" s="72"/>
      <c r="D891" s="72"/>
      <c r="E891" s="79"/>
      <c r="F891" s="79"/>
      <c r="G891" s="79"/>
      <c r="H891" s="79"/>
      <c r="I891" s="79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spans="1:26" ht="15.75" customHeight="1">
      <c r="A892" s="72"/>
      <c r="B892" s="72"/>
      <c r="C892" s="72"/>
      <c r="D892" s="72"/>
      <c r="E892" s="79"/>
      <c r="F892" s="79"/>
      <c r="G892" s="79"/>
      <c r="H892" s="79"/>
      <c r="I892" s="79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spans="1:26" ht="15.75" customHeight="1">
      <c r="A893" s="72"/>
      <c r="B893" s="72"/>
      <c r="C893" s="72"/>
      <c r="D893" s="72"/>
      <c r="E893" s="79"/>
      <c r="F893" s="79"/>
      <c r="G893" s="79"/>
      <c r="H893" s="79"/>
      <c r="I893" s="79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spans="1:26" ht="15.75" customHeight="1">
      <c r="A894" s="72"/>
      <c r="B894" s="72"/>
      <c r="C894" s="72"/>
      <c r="D894" s="72"/>
      <c r="E894" s="79"/>
      <c r="F894" s="79"/>
      <c r="G894" s="79"/>
      <c r="H894" s="79"/>
      <c r="I894" s="79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spans="1:26" ht="15.75" customHeight="1">
      <c r="A895" s="72"/>
      <c r="B895" s="72"/>
      <c r="C895" s="72"/>
      <c r="D895" s="72"/>
      <c r="E895" s="79"/>
      <c r="F895" s="79"/>
      <c r="G895" s="79"/>
      <c r="H895" s="79"/>
      <c r="I895" s="79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spans="1:26" ht="15.75" customHeight="1">
      <c r="A896" s="72"/>
      <c r="B896" s="72"/>
      <c r="C896" s="72"/>
      <c r="D896" s="72"/>
      <c r="E896" s="79"/>
      <c r="F896" s="79"/>
      <c r="G896" s="79"/>
      <c r="H896" s="79"/>
      <c r="I896" s="79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spans="1:26" ht="15.75" customHeight="1">
      <c r="A897" s="72"/>
      <c r="B897" s="72"/>
      <c r="C897" s="72"/>
      <c r="D897" s="72"/>
      <c r="E897" s="79"/>
      <c r="F897" s="79"/>
      <c r="G897" s="79"/>
      <c r="H897" s="79"/>
      <c r="I897" s="79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spans="1:26" ht="15.75" customHeight="1">
      <c r="A898" s="72"/>
      <c r="B898" s="72"/>
      <c r="C898" s="72"/>
      <c r="D898" s="72"/>
      <c r="E898" s="79"/>
      <c r="F898" s="79"/>
      <c r="G898" s="79"/>
      <c r="H898" s="79"/>
      <c r="I898" s="79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spans="1:26" ht="15.75" customHeight="1">
      <c r="A899" s="72"/>
      <c r="B899" s="72"/>
      <c r="C899" s="72"/>
      <c r="D899" s="72"/>
      <c r="E899" s="79"/>
      <c r="F899" s="79"/>
      <c r="G899" s="79"/>
      <c r="H899" s="79"/>
      <c r="I899" s="79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spans="1:26" ht="15.75" customHeight="1">
      <c r="A900" s="72"/>
      <c r="B900" s="72"/>
      <c r="C900" s="72"/>
      <c r="D900" s="72"/>
      <c r="E900" s="79"/>
      <c r="F900" s="79"/>
      <c r="G900" s="79"/>
      <c r="H900" s="79"/>
      <c r="I900" s="79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spans="1:26" ht="15.75" customHeight="1">
      <c r="A901" s="72"/>
      <c r="B901" s="72"/>
      <c r="C901" s="72"/>
      <c r="D901" s="72"/>
      <c r="E901" s="79"/>
      <c r="F901" s="79"/>
      <c r="G901" s="79"/>
      <c r="H901" s="79"/>
      <c r="I901" s="79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spans="1:26" ht="15.75" customHeight="1">
      <c r="A902" s="72"/>
      <c r="B902" s="72"/>
      <c r="C902" s="72"/>
      <c r="D902" s="72"/>
      <c r="E902" s="79"/>
      <c r="F902" s="79"/>
      <c r="G902" s="79"/>
      <c r="H902" s="79"/>
      <c r="I902" s="79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spans="1:26" ht="15.75" customHeight="1">
      <c r="A903" s="72"/>
      <c r="B903" s="72"/>
      <c r="C903" s="72"/>
      <c r="D903" s="72"/>
      <c r="E903" s="79"/>
      <c r="F903" s="79"/>
      <c r="G903" s="79"/>
      <c r="H903" s="79"/>
      <c r="I903" s="79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spans="1:26" ht="15.75" customHeight="1">
      <c r="A904" s="72"/>
      <c r="B904" s="72"/>
      <c r="C904" s="72"/>
      <c r="D904" s="72"/>
      <c r="E904" s="79"/>
      <c r="F904" s="79"/>
      <c r="G904" s="79"/>
      <c r="H904" s="79"/>
      <c r="I904" s="79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spans="1:26" ht="15.75" customHeight="1">
      <c r="A905" s="72"/>
      <c r="B905" s="72"/>
      <c r="C905" s="72"/>
      <c r="D905" s="72"/>
      <c r="E905" s="79"/>
      <c r="F905" s="79"/>
      <c r="G905" s="79"/>
      <c r="H905" s="79"/>
      <c r="I905" s="79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spans="1:26" ht="15.75" customHeight="1">
      <c r="A906" s="72"/>
      <c r="B906" s="72"/>
      <c r="C906" s="72"/>
      <c r="D906" s="72"/>
      <c r="E906" s="79"/>
      <c r="F906" s="79"/>
      <c r="G906" s="79"/>
      <c r="H906" s="79"/>
      <c r="I906" s="79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spans="1:26" ht="15.75" customHeight="1">
      <c r="A907" s="72"/>
      <c r="B907" s="72"/>
      <c r="C907" s="72"/>
      <c r="D907" s="72"/>
      <c r="E907" s="79"/>
      <c r="F907" s="79"/>
      <c r="G907" s="79"/>
      <c r="H907" s="79"/>
      <c r="I907" s="79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spans="1:26" ht="15.75" customHeight="1">
      <c r="A908" s="72"/>
      <c r="B908" s="72"/>
      <c r="C908" s="72"/>
      <c r="D908" s="72"/>
      <c r="E908" s="79"/>
      <c r="F908" s="79"/>
      <c r="G908" s="79"/>
      <c r="H908" s="79"/>
      <c r="I908" s="79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spans="1:26" ht="15.75" customHeight="1">
      <c r="A909" s="72"/>
      <c r="B909" s="72"/>
      <c r="C909" s="72"/>
      <c r="D909" s="72"/>
      <c r="E909" s="79"/>
      <c r="F909" s="79"/>
      <c r="G909" s="79"/>
      <c r="H909" s="79"/>
      <c r="I909" s="79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spans="1:26" ht="15.75" customHeight="1">
      <c r="A910" s="72"/>
      <c r="B910" s="72"/>
      <c r="C910" s="72"/>
      <c r="D910" s="72"/>
      <c r="E910" s="79"/>
      <c r="F910" s="79"/>
      <c r="G910" s="79"/>
      <c r="H910" s="79"/>
      <c r="I910" s="79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spans="1:26" ht="15.75" customHeight="1">
      <c r="A911" s="72"/>
      <c r="B911" s="72"/>
      <c r="C911" s="72"/>
      <c r="D911" s="72"/>
      <c r="E911" s="79"/>
      <c r="F911" s="79"/>
      <c r="G911" s="79"/>
      <c r="H911" s="79"/>
      <c r="I911" s="79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spans="1:26" ht="15.75" customHeight="1">
      <c r="A912" s="72"/>
      <c r="B912" s="72"/>
      <c r="C912" s="72"/>
      <c r="D912" s="72"/>
      <c r="E912" s="79"/>
      <c r="F912" s="79"/>
      <c r="G912" s="79"/>
      <c r="H912" s="79"/>
      <c r="I912" s="79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spans="1:26" ht="15.75" customHeight="1">
      <c r="A913" s="72"/>
      <c r="B913" s="72"/>
      <c r="C913" s="72"/>
      <c r="D913" s="72"/>
      <c r="E913" s="79"/>
      <c r="F913" s="79"/>
      <c r="G913" s="79"/>
      <c r="H913" s="79"/>
      <c r="I913" s="79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spans="1:26" ht="15.75" customHeight="1">
      <c r="A914" s="72"/>
      <c r="B914" s="72"/>
      <c r="C914" s="72"/>
      <c r="D914" s="72"/>
      <c r="E914" s="79"/>
      <c r="F914" s="79"/>
      <c r="G914" s="79"/>
      <c r="H914" s="79"/>
      <c r="I914" s="79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spans="1:26" ht="15.75" customHeight="1">
      <c r="A915" s="72"/>
      <c r="B915" s="72"/>
      <c r="C915" s="72"/>
      <c r="D915" s="72"/>
      <c r="E915" s="79"/>
      <c r="F915" s="79"/>
      <c r="G915" s="79"/>
      <c r="H915" s="79"/>
      <c r="I915" s="79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spans="1:26" ht="15.75" customHeight="1">
      <c r="A916" s="72"/>
      <c r="B916" s="72"/>
      <c r="C916" s="72"/>
      <c r="D916" s="72"/>
      <c r="E916" s="79"/>
      <c r="F916" s="79"/>
      <c r="G916" s="79"/>
      <c r="H916" s="79"/>
      <c r="I916" s="79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spans="1:26" ht="15.75" customHeight="1">
      <c r="A917" s="72"/>
      <c r="B917" s="72"/>
      <c r="C917" s="72"/>
      <c r="D917" s="72"/>
      <c r="E917" s="79"/>
      <c r="F917" s="79"/>
      <c r="G917" s="79"/>
      <c r="H917" s="79"/>
      <c r="I917" s="79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spans="1:26" ht="15.75" customHeight="1">
      <c r="A918" s="72"/>
      <c r="B918" s="72"/>
      <c r="C918" s="72"/>
      <c r="D918" s="72"/>
      <c r="E918" s="79"/>
      <c r="F918" s="79"/>
      <c r="G918" s="79"/>
      <c r="H918" s="79"/>
      <c r="I918" s="79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spans="1:26" ht="15.75" customHeight="1">
      <c r="A919" s="72"/>
      <c r="B919" s="72"/>
      <c r="C919" s="72"/>
      <c r="D919" s="72"/>
      <c r="E919" s="79"/>
      <c r="F919" s="79"/>
      <c r="G919" s="79"/>
      <c r="H919" s="79"/>
      <c r="I919" s="79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spans="1:26" ht="15.75" customHeight="1">
      <c r="A920" s="72"/>
      <c r="B920" s="72"/>
      <c r="C920" s="72"/>
      <c r="D920" s="72"/>
      <c r="E920" s="79"/>
      <c r="F920" s="79"/>
      <c r="G920" s="79"/>
      <c r="H920" s="79"/>
      <c r="I920" s="79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spans="1:26" ht="15.75" customHeight="1">
      <c r="A921" s="72"/>
      <c r="B921" s="72"/>
      <c r="C921" s="72"/>
      <c r="D921" s="72"/>
      <c r="E921" s="79"/>
      <c r="F921" s="79"/>
      <c r="G921" s="79"/>
      <c r="H921" s="79"/>
      <c r="I921" s="79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spans="1:26" ht="15.75" customHeight="1">
      <c r="A922" s="72"/>
      <c r="B922" s="72"/>
      <c r="C922" s="72"/>
      <c r="D922" s="72"/>
      <c r="E922" s="79"/>
      <c r="F922" s="79"/>
      <c r="G922" s="79"/>
      <c r="H922" s="79"/>
      <c r="I922" s="79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spans="1:26" ht="15.75" customHeight="1">
      <c r="A923" s="72"/>
      <c r="B923" s="72"/>
      <c r="C923" s="72"/>
      <c r="D923" s="72"/>
      <c r="E923" s="79"/>
      <c r="F923" s="79"/>
      <c r="G923" s="79"/>
      <c r="H923" s="79"/>
      <c r="I923" s="79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spans="1:26" ht="15.75" customHeight="1">
      <c r="A924" s="72"/>
      <c r="B924" s="72"/>
      <c r="C924" s="72"/>
      <c r="D924" s="72"/>
      <c r="E924" s="79"/>
      <c r="F924" s="79"/>
      <c r="G924" s="79"/>
      <c r="H924" s="79"/>
      <c r="I924" s="79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spans="1:26" ht="15.75" customHeight="1">
      <c r="A925" s="72"/>
      <c r="B925" s="72"/>
      <c r="C925" s="72"/>
      <c r="D925" s="72"/>
      <c r="E925" s="79"/>
      <c r="F925" s="79"/>
      <c r="G925" s="79"/>
      <c r="H925" s="79"/>
      <c r="I925" s="79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spans="1:26" ht="15.75" customHeight="1">
      <c r="A926" s="72"/>
      <c r="B926" s="72"/>
      <c r="C926" s="72"/>
      <c r="D926" s="72"/>
      <c r="E926" s="79"/>
      <c r="F926" s="79"/>
      <c r="G926" s="79"/>
      <c r="H926" s="79"/>
      <c r="I926" s="79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spans="1:26" ht="15.75" customHeight="1">
      <c r="A927" s="72"/>
      <c r="B927" s="72"/>
      <c r="C927" s="72"/>
      <c r="D927" s="72"/>
      <c r="E927" s="79"/>
      <c r="F927" s="79"/>
      <c r="G927" s="79"/>
      <c r="H927" s="79"/>
      <c r="I927" s="79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spans="1:26" ht="15.75" customHeight="1">
      <c r="A928" s="72"/>
      <c r="B928" s="72"/>
      <c r="C928" s="72"/>
      <c r="D928" s="72"/>
      <c r="E928" s="79"/>
      <c r="F928" s="79"/>
      <c r="G928" s="79"/>
      <c r="H928" s="79"/>
      <c r="I928" s="79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spans="1:26" ht="15.75" customHeight="1">
      <c r="A929" s="72"/>
      <c r="B929" s="72"/>
      <c r="C929" s="72"/>
      <c r="D929" s="72"/>
      <c r="E929" s="79"/>
      <c r="F929" s="79"/>
      <c r="G929" s="79"/>
      <c r="H929" s="79"/>
      <c r="I929" s="79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spans="1:26" ht="15.75" customHeight="1">
      <c r="A930" s="72"/>
      <c r="B930" s="72"/>
      <c r="C930" s="72"/>
      <c r="D930" s="72"/>
      <c r="E930" s="79"/>
      <c r="F930" s="79"/>
      <c r="G930" s="79"/>
      <c r="H930" s="79"/>
      <c r="I930" s="79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spans="1:26" ht="15.75" customHeight="1">
      <c r="A931" s="72"/>
      <c r="B931" s="72"/>
      <c r="C931" s="72"/>
      <c r="D931" s="72"/>
      <c r="E931" s="79"/>
      <c r="F931" s="79"/>
      <c r="G931" s="79"/>
      <c r="H931" s="79"/>
      <c r="I931" s="79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spans="1:26" ht="15.75" customHeight="1">
      <c r="A932" s="72"/>
      <c r="B932" s="72"/>
      <c r="C932" s="72"/>
      <c r="D932" s="72"/>
      <c r="E932" s="79"/>
      <c r="F932" s="79"/>
      <c r="G932" s="79"/>
      <c r="H932" s="79"/>
      <c r="I932" s="79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spans="1:26" ht="15.75" customHeight="1">
      <c r="A933" s="72"/>
      <c r="B933" s="72"/>
      <c r="C933" s="72"/>
      <c r="D933" s="72"/>
      <c r="E933" s="79"/>
      <c r="F933" s="79"/>
      <c r="G933" s="79"/>
      <c r="H933" s="79"/>
      <c r="I933" s="79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spans="1:26" ht="15.75" customHeight="1">
      <c r="A934" s="72"/>
      <c r="B934" s="72"/>
      <c r="C934" s="72"/>
      <c r="D934" s="72"/>
      <c r="E934" s="79"/>
      <c r="F934" s="79"/>
      <c r="G934" s="79"/>
      <c r="H934" s="79"/>
      <c r="I934" s="79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spans="1:26" ht="15.75" customHeight="1">
      <c r="A935" s="72"/>
      <c r="B935" s="72"/>
      <c r="C935" s="72"/>
      <c r="D935" s="72"/>
      <c r="E935" s="79"/>
      <c r="F935" s="79"/>
      <c r="G935" s="79"/>
      <c r="H935" s="79"/>
      <c r="I935" s="79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spans="1:26" ht="15.75" customHeight="1">
      <c r="A936" s="72"/>
      <c r="B936" s="72"/>
      <c r="C936" s="72"/>
      <c r="D936" s="72"/>
      <c r="E936" s="79"/>
      <c r="F936" s="79"/>
      <c r="G936" s="79"/>
      <c r="H936" s="79"/>
      <c r="I936" s="79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spans="1:26" ht="15.75" customHeight="1">
      <c r="A937" s="72"/>
      <c r="B937" s="72"/>
      <c r="C937" s="72"/>
      <c r="D937" s="72"/>
      <c r="E937" s="79"/>
      <c r="F937" s="79"/>
      <c r="G937" s="79"/>
      <c r="H937" s="79"/>
      <c r="I937" s="79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spans="1:26" ht="15.75" customHeight="1">
      <c r="A938" s="72"/>
      <c r="B938" s="72"/>
      <c r="C938" s="72"/>
      <c r="D938" s="72"/>
      <c r="E938" s="79"/>
      <c r="F938" s="79"/>
      <c r="G938" s="79"/>
      <c r="H938" s="79"/>
      <c r="I938" s="79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spans="1:26" ht="15.75" customHeight="1">
      <c r="A939" s="72"/>
      <c r="B939" s="72"/>
      <c r="C939" s="72"/>
      <c r="D939" s="72"/>
      <c r="E939" s="79"/>
      <c r="F939" s="79"/>
      <c r="G939" s="79"/>
      <c r="H939" s="79"/>
      <c r="I939" s="79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spans="1:26" ht="15.75" customHeight="1">
      <c r="A940" s="72"/>
      <c r="B940" s="72"/>
      <c r="C940" s="72"/>
      <c r="D940" s="72"/>
      <c r="E940" s="79"/>
      <c r="F940" s="79"/>
      <c r="G940" s="79"/>
      <c r="H940" s="79"/>
      <c r="I940" s="79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spans="1:26" ht="15.75" customHeight="1">
      <c r="A941" s="72"/>
      <c r="B941" s="72"/>
      <c r="C941" s="72"/>
      <c r="D941" s="72"/>
      <c r="E941" s="79"/>
      <c r="F941" s="79"/>
      <c r="G941" s="79"/>
      <c r="H941" s="79"/>
      <c r="I941" s="79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spans="1:26" ht="15.75" customHeight="1">
      <c r="A942" s="72"/>
      <c r="B942" s="72"/>
      <c r="C942" s="72"/>
      <c r="D942" s="72"/>
      <c r="E942" s="79"/>
      <c r="F942" s="79"/>
      <c r="G942" s="79"/>
      <c r="H942" s="79"/>
      <c r="I942" s="79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spans="1:26" ht="15.75" customHeight="1">
      <c r="A943" s="72"/>
      <c r="B943" s="72"/>
      <c r="C943" s="72"/>
      <c r="D943" s="72"/>
      <c r="E943" s="79"/>
      <c r="F943" s="79"/>
      <c r="G943" s="79"/>
      <c r="H943" s="79"/>
      <c r="I943" s="79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spans="1:26" ht="15.75" customHeight="1">
      <c r="A944" s="72"/>
      <c r="B944" s="72"/>
      <c r="C944" s="72"/>
      <c r="D944" s="72"/>
      <c r="E944" s="79"/>
      <c r="F944" s="79"/>
      <c r="G944" s="79"/>
      <c r="H944" s="79"/>
      <c r="I944" s="79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spans="1:26" ht="15.75" customHeight="1">
      <c r="A945" s="72"/>
      <c r="B945" s="72"/>
      <c r="C945" s="72"/>
      <c r="D945" s="72"/>
      <c r="E945" s="79"/>
      <c r="F945" s="79"/>
      <c r="G945" s="79"/>
      <c r="H945" s="79"/>
      <c r="I945" s="79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spans="1:26" ht="15.75" customHeight="1">
      <c r="A946" s="72"/>
      <c r="B946" s="72"/>
      <c r="C946" s="72"/>
      <c r="D946" s="72"/>
      <c r="E946" s="79"/>
      <c r="F946" s="79"/>
      <c r="G946" s="79"/>
      <c r="H946" s="79"/>
      <c r="I946" s="79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spans="1:26" ht="15.75" customHeight="1">
      <c r="A947" s="72"/>
      <c r="B947" s="72"/>
      <c r="C947" s="72"/>
      <c r="D947" s="72"/>
      <c r="E947" s="79"/>
      <c r="F947" s="79"/>
      <c r="G947" s="79"/>
      <c r="H947" s="79"/>
      <c r="I947" s="79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spans="1:26" ht="15.75" customHeight="1">
      <c r="A948" s="72"/>
      <c r="B948" s="72"/>
      <c r="C948" s="72"/>
      <c r="D948" s="72"/>
      <c r="E948" s="79"/>
      <c r="F948" s="79"/>
      <c r="G948" s="79"/>
      <c r="H948" s="79"/>
      <c r="I948" s="79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spans="1:26" ht="15.75" customHeight="1">
      <c r="A949" s="72"/>
      <c r="B949" s="72"/>
      <c r="C949" s="72"/>
      <c r="D949" s="72"/>
      <c r="E949" s="79"/>
      <c r="F949" s="79"/>
      <c r="G949" s="79"/>
      <c r="H949" s="79"/>
      <c r="I949" s="79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spans="1:26" ht="15.75" customHeight="1">
      <c r="A950" s="72"/>
      <c r="B950" s="72"/>
      <c r="C950" s="72"/>
      <c r="D950" s="72"/>
      <c r="E950" s="79"/>
      <c r="F950" s="79"/>
      <c r="G950" s="79"/>
      <c r="H950" s="79"/>
      <c r="I950" s="79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spans="1:26" ht="15.75" customHeight="1">
      <c r="A951" s="72"/>
      <c r="B951" s="72"/>
      <c r="C951" s="72"/>
      <c r="D951" s="72"/>
      <c r="E951" s="79"/>
      <c r="F951" s="79"/>
      <c r="G951" s="79"/>
      <c r="H951" s="79"/>
      <c r="I951" s="79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spans="1:26" ht="15.75" customHeight="1">
      <c r="A952" s="72"/>
      <c r="B952" s="72"/>
      <c r="C952" s="72"/>
      <c r="D952" s="72"/>
      <c r="E952" s="79"/>
      <c r="F952" s="79"/>
      <c r="G952" s="79"/>
      <c r="H952" s="79"/>
      <c r="I952" s="79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spans="1:26" ht="15.75" customHeight="1">
      <c r="A953" s="72"/>
      <c r="B953" s="72"/>
      <c r="C953" s="72"/>
      <c r="D953" s="72"/>
      <c r="E953" s="79"/>
      <c r="F953" s="79"/>
      <c r="G953" s="79"/>
      <c r="H953" s="79"/>
      <c r="I953" s="79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spans="1:26" ht="15.75" customHeight="1">
      <c r="A954" s="72"/>
      <c r="B954" s="72"/>
      <c r="C954" s="72"/>
      <c r="D954" s="72"/>
      <c r="E954" s="79"/>
      <c r="F954" s="79"/>
      <c r="G954" s="79"/>
      <c r="H954" s="79"/>
      <c r="I954" s="79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spans="1:26" ht="15.75" customHeight="1">
      <c r="A955" s="72"/>
      <c r="B955" s="72"/>
      <c r="C955" s="72"/>
      <c r="D955" s="72"/>
      <c r="E955" s="79"/>
      <c r="F955" s="79"/>
      <c r="G955" s="79"/>
      <c r="H955" s="79"/>
      <c r="I955" s="79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spans="1:26" ht="15.75" customHeight="1">
      <c r="A956" s="72"/>
      <c r="B956" s="72"/>
      <c r="C956" s="72"/>
      <c r="D956" s="72"/>
      <c r="E956" s="79"/>
      <c r="F956" s="79"/>
      <c r="G956" s="79"/>
      <c r="H956" s="79"/>
      <c r="I956" s="79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spans="1:26" ht="15.75" customHeight="1">
      <c r="A957" s="72"/>
      <c r="B957" s="72"/>
      <c r="C957" s="72"/>
      <c r="D957" s="72"/>
      <c r="E957" s="79"/>
      <c r="F957" s="79"/>
      <c r="G957" s="79"/>
      <c r="H957" s="79"/>
      <c r="I957" s="79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spans="1:26" ht="15.75" customHeight="1">
      <c r="A958" s="72"/>
      <c r="B958" s="72"/>
      <c r="C958" s="72"/>
      <c r="D958" s="72"/>
      <c r="E958" s="79"/>
      <c r="F958" s="79"/>
      <c r="G958" s="79"/>
      <c r="H958" s="79"/>
      <c r="I958" s="79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spans="1:26" ht="15.75" customHeight="1">
      <c r="A959" s="72"/>
      <c r="B959" s="72"/>
      <c r="C959" s="72"/>
      <c r="D959" s="72"/>
      <c r="E959" s="79"/>
      <c r="F959" s="79"/>
      <c r="G959" s="79"/>
      <c r="H959" s="79"/>
      <c r="I959" s="79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spans="1:26" ht="15.75" customHeight="1">
      <c r="A960" s="72"/>
      <c r="B960" s="72"/>
      <c r="C960" s="72"/>
      <c r="D960" s="72"/>
      <c r="E960" s="79"/>
      <c r="F960" s="79"/>
      <c r="G960" s="79"/>
      <c r="H960" s="79"/>
      <c r="I960" s="79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spans="1:26" ht="15.75" customHeight="1">
      <c r="A961" s="72"/>
      <c r="B961" s="72"/>
      <c r="C961" s="72"/>
      <c r="D961" s="72"/>
      <c r="E961" s="79"/>
      <c r="F961" s="79"/>
      <c r="G961" s="79"/>
      <c r="H961" s="79"/>
      <c r="I961" s="79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spans="1:26" ht="15.75" customHeight="1">
      <c r="A962" s="72"/>
      <c r="B962" s="72"/>
      <c r="C962" s="72"/>
      <c r="D962" s="72"/>
      <c r="E962" s="79"/>
      <c r="F962" s="79"/>
      <c r="G962" s="79"/>
      <c r="H962" s="79"/>
      <c r="I962" s="79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spans="1:26" ht="15.75" customHeight="1">
      <c r="A963" s="72"/>
      <c r="B963" s="72"/>
      <c r="C963" s="72"/>
      <c r="D963" s="72"/>
      <c r="E963" s="79"/>
      <c r="F963" s="79"/>
      <c r="G963" s="79"/>
      <c r="H963" s="79"/>
      <c r="I963" s="79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spans="1:26" ht="15.75" customHeight="1">
      <c r="A964" s="72"/>
      <c r="B964" s="72"/>
      <c r="C964" s="72"/>
      <c r="D964" s="72"/>
      <c r="E964" s="79"/>
      <c r="F964" s="79"/>
      <c r="G964" s="79"/>
      <c r="H964" s="79"/>
      <c r="I964" s="79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spans="1:26" ht="15.75" customHeight="1">
      <c r="A965" s="72"/>
      <c r="B965" s="72"/>
      <c r="C965" s="72"/>
      <c r="D965" s="72"/>
      <c r="E965" s="79"/>
      <c r="F965" s="79"/>
      <c r="G965" s="79"/>
      <c r="H965" s="79"/>
      <c r="I965" s="79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spans="1:26" ht="15.75" customHeight="1">
      <c r="A966" s="72"/>
      <c r="B966" s="72"/>
      <c r="C966" s="72"/>
      <c r="D966" s="72"/>
      <c r="E966" s="79"/>
      <c r="F966" s="79"/>
      <c r="G966" s="79"/>
      <c r="H966" s="79"/>
      <c r="I966" s="79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spans="1:26" ht="15.75" customHeight="1">
      <c r="A967" s="72"/>
      <c r="B967" s="72"/>
      <c r="C967" s="72"/>
      <c r="D967" s="72"/>
      <c r="E967" s="79"/>
      <c r="F967" s="79"/>
      <c r="G967" s="79"/>
      <c r="H967" s="79"/>
      <c r="I967" s="79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spans="1:26" ht="15.75" customHeight="1">
      <c r="A968" s="72"/>
      <c r="B968" s="72"/>
      <c r="C968" s="72"/>
      <c r="D968" s="72"/>
      <c r="E968" s="79"/>
      <c r="F968" s="79"/>
      <c r="G968" s="79"/>
      <c r="H968" s="79"/>
      <c r="I968" s="79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spans="1:26" ht="15.75" customHeight="1">
      <c r="A969" s="72"/>
      <c r="B969" s="72"/>
      <c r="C969" s="72"/>
      <c r="D969" s="72"/>
      <c r="E969" s="79"/>
      <c r="F969" s="79"/>
      <c r="G969" s="79"/>
      <c r="H969" s="79"/>
      <c r="I969" s="79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spans="1:26" ht="15.75" customHeight="1">
      <c r="A970" s="72"/>
      <c r="B970" s="72"/>
      <c r="C970" s="72"/>
      <c r="D970" s="72"/>
      <c r="E970" s="79"/>
      <c r="F970" s="79"/>
      <c r="G970" s="79"/>
      <c r="H970" s="79"/>
      <c r="I970" s="79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spans="1:26" ht="15.75" customHeight="1">
      <c r="A971" s="72"/>
      <c r="B971" s="72"/>
      <c r="C971" s="72"/>
      <c r="D971" s="72"/>
      <c r="E971" s="79"/>
      <c r="F971" s="79"/>
      <c r="G971" s="79"/>
      <c r="H971" s="79"/>
      <c r="I971" s="79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spans="1:26" ht="15.75" customHeight="1">
      <c r="A972" s="72"/>
      <c r="B972" s="72"/>
      <c r="C972" s="72"/>
      <c r="D972" s="72"/>
      <c r="E972" s="79"/>
      <c r="F972" s="79"/>
      <c r="G972" s="79"/>
      <c r="H972" s="79"/>
      <c r="I972" s="79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spans="1:26" ht="15.75" customHeight="1">
      <c r="A973" s="72"/>
      <c r="B973" s="72"/>
      <c r="C973" s="72"/>
      <c r="D973" s="72"/>
      <c r="E973" s="79"/>
      <c r="F973" s="79"/>
      <c r="G973" s="79"/>
      <c r="H973" s="79"/>
      <c r="I973" s="79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spans="1:26" ht="15.75" customHeight="1">
      <c r="A974" s="72"/>
      <c r="B974" s="72"/>
      <c r="C974" s="72"/>
      <c r="D974" s="72"/>
      <c r="E974" s="79"/>
      <c r="F974" s="79"/>
      <c r="G974" s="79"/>
      <c r="H974" s="79"/>
      <c r="I974" s="79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spans="1:26" ht="15.75" customHeight="1">
      <c r="A975" s="72"/>
      <c r="B975" s="72"/>
      <c r="C975" s="72"/>
      <c r="D975" s="72"/>
      <c r="E975" s="79"/>
      <c r="F975" s="79"/>
      <c r="G975" s="79"/>
      <c r="H975" s="79"/>
      <c r="I975" s="79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spans="1:26" ht="15.75" customHeight="1">
      <c r="A976" s="72"/>
      <c r="B976" s="72"/>
      <c r="C976" s="72"/>
      <c r="D976" s="72"/>
      <c r="E976" s="79"/>
      <c r="F976" s="79"/>
      <c r="G976" s="79"/>
      <c r="H976" s="79"/>
      <c r="I976" s="79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spans="1:26" ht="15.75" customHeight="1">
      <c r="A977" s="72"/>
      <c r="B977" s="72"/>
      <c r="C977" s="72"/>
      <c r="D977" s="72"/>
      <c r="E977" s="79"/>
      <c r="F977" s="79"/>
      <c r="G977" s="79"/>
      <c r="H977" s="79"/>
      <c r="I977" s="79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spans="1:26" ht="15.75" customHeight="1">
      <c r="A978" s="72"/>
      <c r="B978" s="72"/>
      <c r="C978" s="72"/>
      <c r="D978" s="72"/>
      <c r="E978" s="79"/>
      <c r="F978" s="79"/>
      <c r="G978" s="79"/>
      <c r="H978" s="79"/>
      <c r="I978" s="79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spans="1:26" ht="15.75" customHeight="1">
      <c r="A979" s="72"/>
      <c r="B979" s="72"/>
      <c r="C979" s="72"/>
      <c r="D979" s="72"/>
      <c r="E979" s="79"/>
      <c r="F979" s="79"/>
      <c r="G979" s="79"/>
      <c r="H979" s="79"/>
      <c r="I979" s="79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spans="1:26" ht="15.75" customHeight="1">
      <c r="A980" s="72"/>
      <c r="B980" s="72"/>
      <c r="C980" s="72"/>
      <c r="D980" s="72"/>
      <c r="E980" s="79"/>
      <c r="F980" s="79"/>
      <c r="G980" s="79"/>
      <c r="H980" s="79"/>
      <c r="I980" s="79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spans="1:26" ht="15.75" customHeight="1">
      <c r="A981" s="72"/>
      <c r="B981" s="72"/>
      <c r="C981" s="72"/>
      <c r="D981" s="72"/>
      <c r="E981" s="79"/>
      <c r="F981" s="79"/>
      <c r="G981" s="79"/>
      <c r="H981" s="79"/>
      <c r="I981" s="79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spans="1:26" ht="15.75" customHeight="1">
      <c r="A982" s="72"/>
      <c r="B982" s="72"/>
      <c r="C982" s="72"/>
      <c r="D982" s="72"/>
      <c r="E982" s="79"/>
      <c r="F982" s="79"/>
      <c r="G982" s="79"/>
      <c r="H982" s="79"/>
      <c r="I982" s="79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spans="1:26" ht="15.75" customHeight="1">
      <c r="A983" s="72"/>
      <c r="B983" s="72"/>
      <c r="C983" s="72"/>
      <c r="D983" s="72"/>
      <c r="E983" s="79"/>
      <c r="F983" s="79"/>
      <c r="G983" s="79"/>
      <c r="H983" s="79"/>
      <c r="I983" s="79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spans="1:26" ht="15.75" customHeight="1">
      <c r="A984" s="72"/>
      <c r="B984" s="72"/>
      <c r="C984" s="72"/>
      <c r="D984" s="72"/>
      <c r="E984" s="79"/>
      <c r="F984" s="79"/>
      <c r="G984" s="79"/>
      <c r="H984" s="79"/>
      <c r="I984" s="79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spans="1:26" ht="15.75" customHeight="1">
      <c r="A985" s="72"/>
      <c r="B985" s="72"/>
      <c r="C985" s="72"/>
      <c r="D985" s="72"/>
      <c r="E985" s="79"/>
      <c r="F985" s="79"/>
      <c r="G985" s="79"/>
      <c r="H985" s="79"/>
      <c r="I985" s="79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spans="1:26" ht="15.75" customHeight="1">
      <c r="A986" s="72"/>
      <c r="B986" s="72"/>
      <c r="C986" s="72"/>
      <c r="D986" s="72"/>
      <c r="E986" s="79"/>
      <c r="F986" s="79"/>
      <c r="G986" s="79"/>
      <c r="H986" s="79"/>
      <c r="I986" s="79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spans="1:26" ht="15.75" customHeight="1">
      <c r="A987" s="72"/>
      <c r="B987" s="72"/>
      <c r="C987" s="72"/>
      <c r="D987" s="72"/>
      <c r="E987" s="79"/>
      <c r="F987" s="79"/>
      <c r="G987" s="79"/>
      <c r="H987" s="79"/>
      <c r="I987" s="79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spans="1:26" ht="15.75" customHeight="1">
      <c r="A988" s="72"/>
      <c r="B988" s="72"/>
      <c r="C988" s="72"/>
      <c r="D988" s="72"/>
      <c r="E988" s="79"/>
      <c r="F988" s="79"/>
      <c r="G988" s="79"/>
      <c r="H988" s="79"/>
      <c r="I988" s="79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spans="1:26" ht="15.75" customHeight="1">
      <c r="A989" s="72"/>
      <c r="B989" s="72"/>
      <c r="C989" s="72"/>
      <c r="D989" s="72"/>
      <c r="E989" s="79"/>
      <c r="F989" s="79"/>
      <c r="G989" s="79"/>
      <c r="H989" s="79"/>
      <c r="I989" s="79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spans="1:26" ht="15.75" customHeight="1">
      <c r="A990" s="72"/>
      <c r="B990" s="72"/>
      <c r="C990" s="72"/>
      <c r="D990" s="72"/>
      <c r="E990" s="79"/>
      <c r="F990" s="79"/>
      <c r="G990" s="79"/>
      <c r="H990" s="79"/>
      <c r="I990" s="79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spans="1:26" ht="15.75" customHeight="1">
      <c r="A991" s="72"/>
      <c r="B991" s="72"/>
      <c r="C991" s="72"/>
      <c r="D991" s="72"/>
      <c r="E991" s="79"/>
      <c r="F991" s="79"/>
      <c r="G991" s="79"/>
      <c r="H991" s="79"/>
      <c r="I991" s="79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spans="1:26" ht="15.75" customHeight="1">
      <c r="A992" s="72"/>
      <c r="B992" s="72"/>
      <c r="C992" s="72"/>
      <c r="D992" s="72"/>
      <c r="E992" s="79"/>
      <c r="F992" s="79"/>
      <c r="G992" s="79"/>
      <c r="H992" s="79"/>
      <c r="I992" s="79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spans="1:26" ht="15.75" customHeight="1">
      <c r="A993" s="72"/>
      <c r="B993" s="72"/>
      <c r="C993" s="72"/>
      <c r="D993" s="72"/>
      <c r="E993" s="79"/>
      <c r="F993" s="79"/>
      <c r="G993" s="79"/>
      <c r="H993" s="79"/>
      <c r="I993" s="79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spans="1:26" ht="15.75" customHeight="1">
      <c r="A994" s="72"/>
      <c r="B994" s="72"/>
      <c r="C994" s="72"/>
      <c r="D994" s="72"/>
      <c r="E994" s="79"/>
      <c r="F994" s="79"/>
      <c r="G994" s="79"/>
      <c r="H994" s="79"/>
      <c r="I994" s="79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spans="1:26" ht="15.75" customHeight="1">
      <c r="A995" s="72"/>
      <c r="B995" s="72"/>
      <c r="C995" s="72"/>
      <c r="D995" s="72"/>
      <c r="E995" s="79"/>
      <c r="F995" s="79"/>
      <c r="G995" s="79"/>
      <c r="H995" s="79"/>
      <c r="I995" s="79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spans="1:26" ht="15.75" customHeight="1">
      <c r="A996" s="72"/>
      <c r="B996" s="72"/>
      <c r="C996" s="72"/>
      <c r="D996" s="72"/>
      <c r="E996" s="79"/>
      <c r="F996" s="79"/>
      <c r="G996" s="79"/>
      <c r="H996" s="79"/>
      <c r="I996" s="79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spans="1:26" ht="15.75" customHeight="1">
      <c r="A997" s="72"/>
      <c r="B997" s="72"/>
      <c r="C997" s="72"/>
      <c r="D997" s="72"/>
      <c r="E997" s="79"/>
      <c r="F997" s="79"/>
      <c r="G997" s="79"/>
      <c r="H997" s="79"/>
      <c r="I997" s="79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spans="1:26" ht="15.75" customHeight="1">
      <c r="A998" s="72"/>
      <c r="B998" s="72"/>
      <c r="C998" s="72"/>
      <c r="D998" s="72"/>
      <c r="E998" s="79"/>
      <c r="F998" s="79"/>
      <c r="G998" s="79"/>
      <c r="H998" s="79"/>
      <c r="I998" s="79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spans="1:26" ht="15.75" customHeight="1">
      <c r="A999" s="72"/>
      <c r="B999" s="72"/>
      <c r="C999" s="72"/>
      <c r="D999" s="72"/>
      <c r="E999" s="79"/>
      <c r="F999" s="79"/>
      <c r="G999" s="79"/>
      <c r="H999" s="79"/>
      <c r="I999" s="79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spans="1:26" ht="15.75" customHeight="1">
      <c r="A1000" s="72"/>
      <c r="B1000" s="72"/>
      <c r="C1000" s="72"/>
      <c r="D1000" s="72"/>
      <c r="E1000" s="79"/>
      <c r="F1000" s="79"/>
      <c r="G1000" s="79"/>
      <c r="H1000" s="79"/>
      <c r="I1000" s="79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620">
    <mergeCell ref="F734:I734"/>
    <mergeCell ref="F735:I735"/>
    <mergeCell ref="F736:I736"/>
    <mergeCell ref="H738:I738"/>
    <mergeCell ref="F723:I723"/>
    <mergeCell ref="F724:I724"/>
    <mergeCell ref="F725:I725"/>
    <mergeCell ref="F726:I726"/>
    <mergeCell ref="F727:I727"/>
    <mergeCell ref="F728:I728"/>
    <mergeCell ref="F729:I729"/>
    <mergeCell ref="F718:I718"/>
    <mergeCell ref="F719:I719"/>
    <mergeCell ref="F720:I720"/>
    <mergeCell ref="F721:I721"/>
    <mergeCell ref="F722:I722"/>
    <mergeCell ref="F730:I730"/>
    <mergeCell ref="F731:I731"/>
    <mergeCell ref="F732:I732"/>
    <mergeCell ref="F733:I733"/>
    <mergeCell ref="F716:I716"/>
    <mergeCell ref="F717:I717"/>
    <mergeCell ref="F695:I695"/>
    <mergeCell ref="F696:I696"/>
    <mergeCell ref="F697:I697"/>
    <mergeCell ref="F698:I698"/>
    <mergeCell ref="F699:I699"/>
    <mergeCell ref="H701:I701"/>
    <mergeCell ref="F686:I686"/>
    <mergeCell ref="F687:I687"/>
    <mergeCell ref="F688:I688"/>
    <mergeCell ref="F689:I689"/>
    <mergeCell ref="F690:I690"/>
    <mergeCell ref="F691:I691"/>
    <mergeCell ref="F692:I692"/>
    <mergeCell ref="F693:I693"/>
    <mergeCell ref="F694:I694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422:I422"/>
    <mergeCell ref="F423:I423"/>
    <mergeCell ref="F424:I424"/>
    <mergeCell ref="F425:I425"/>
    <mergeCell ref="F426:I426"/>
    <mergeCell ref="F427:I427"/>
    <mergeCell ref="F428:I428"/>
    <mergeCell ref="F429:I429"/>
    <mergeCell ref="F430:I430"/>
    <mergeCell ref="F398:I398"/>
    <mergeCell ref="F399:I399"/>
    <mergeCell ref="F400:I400"/>
    <mergeCell ref="F401:I401"/>
    <mergeCell ref="F402:I402"/>
    <mergeCell ref="F403:I403"/>
    <mergeCell ref="H405:I405"/>
    <mergeCell ref="F420:I420"/>
    <mergeCell ref="F421:I421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B343:C343"/>
    <mergeCell ref="D344:E344"/>
    <mergeCell ref="B346:D346"/>
    <mergeCell ref="F361:I361"/>
    <mergeCell ref="F362:I362"/>
    <mergeCell ref="F363:I363"/>
    <mergeCell ref="F364:I364"/>
    <mergeCell ref="F365:I365"/>
    <mergeCell ref="F366:I366"/>
    <mergeCell ref="B347:D350"/>
    <mergeCell ref="B351:D354"/>
    <mergeCell ref="B355:D358"/>
    <mergeCell ref="B359:D362"/>
    <mergeCell ref="B363:D366"/>
    <mergeCell ref="F348:I348"/>
    <mergeCell ref="F349:I349"/>
    <mergeCell ref="F350:I350"/>
    <mergeCell ref="F351:I351"/>
    <mergeCell ref="F346:I346"/>
    <mergeCell ref="F347:I347"/>
    <mergeCell ref="F359:I359"/>
    <mergeCell ref="F360:I360"/>
    <mergeCell ref="F352:I352"/>
    <mergeCell ref="F353:I353"/>
    <mergeCell ref="B322:D325"/>
    <mergeCell ref="B326:D329"/>
    <mergeCell ref="B331:E331"/>
    <mergeCell ref="B306:C306"/>
    <mergeCell ref="D307:E307"/>
    <mergeCell ref="B309:D309"/>
    <mergeCell ref="B310:D313"/>
    <mergeCell ref="B314:D317"/>
    <mergeCell ref="B294:E294"/>
    <mergeCell ref="D233:E233"/>
    <mergeCell ref="B235:D235"/>
    <mergeCell ref="B236:D239"/>
    <mergeCell ref="B240:D243"/>
    <mergeCell ref="B244:D247"/>
    <mergeCell ref="B248:D251"/>
    <mergeCell ref="B252:D255"/>
    <mergeCell ref="B257:E257"/>
    <mergeCell ref="B318:D321"/>
    <mergeCell ref="B88:D91"/>
    <mergeCell ref="B92:D95"/>
    <mergeCell ref="B96:D99"/>
    <mergeCell ref="B100:D103"/>
    <mergeCell ref="B104:D107"/>
    <mergeCell ref="B109:E109"/>
    <mergeCell ref="B121:C121"/>
    <mergeCell ref="D122:E122"/>
    <mergeCell ref="B124:D124"/>
    <mergeCell ref="B125:D128"/>
    <mergeCell ref="B129:D132"/>
    <mergeCell ref="B133:D136"/>
    <mergeCell ref="B137:D140"/>
    <mergeCell ref="B146:E146"/>
    <mergeCell ref="B141:D144"/>
    <mergeCell ref="B158:C158"/>
    <mergeCell ref="D159:E159"/>
    <mergeCell ref="B161:D161"/>
    <mergeCell ref="B162:D165"/>
    <mergeCell ref="B269:C269"/>
    <mergeCell ref="D270:E270"/>
    <mergeCell ref="B272:D272"/>
    <mergeCell ref="B273:D276"/>
    <mergeCell ref="B277:D280"/>
    <mergeCell ref="B281:D284"/>
    <mergeCell ref="B285:D288"/>
    <mergeCell ref="B289:D292"/>
    <mergeCell ref="B166:D169"/>
    <mergeCell ref="B170:D173"/>
    <mergeCell ref="B174:D177"/>
    <mergeCell ref="B178:D181"/>
    <mergeCell ref="B183:E183"/>
    <mergeCell ref="B195:C195"/>
    <mergeCell ref="D196:E196"/>
    <mergeCell ref="B198:D198"/>
    <mergeCell ref="B199:D202"/>
    <mergeCell ref="B203:D206"/>
    <mergeCell ref="B207:D210"/>
    <mergeCell ref="B211:D214"/>
    <mergeCell ref="B215:D218"/>
    <mergeCell ref="B220:E220"/>
    <mergeCell ref="B232:C232"/>
    <mergeCell ref="B62:D65"/>
    <mergeCell ref="B66:D69"/>
    <mergeCell ref="B71:E71"/>
    <mergeCell ref="B84:C84"/>
    <mergeCell ref="D85:E85"/>
    <mergeCell ref="B87:D87"/>
    <mergeCell ref="F101:I101"/>
    <mergeCell ref="F102:I102"/>
    <mergeCell ref="F103:I103"/>
    <mergeCell ref="F92:I92"/>
    <mergeCell ref="F93:I93"/>
    <mergeCell ref="F94:I94"/>
    <mergeCell ref="F95:I95"/>
    <mergeCell ref="F96:I96"/>
    <mergeCell ref="F97:I97"/>
    <mergeCell ref="F98:I98"/>
    <mergeCell ref="F99:I99"/>
    <mergeCell ref="F100:I100"/>
    <mergeCell ref="F69:I69"/>
    <mergeCell ref="H71:I71"/>
    <mergeCell ref="F87:I87"/>
    <mergeCell ref="F88:I88"/>
    <mergeCell ref="F89:I89"/>
    <mergeCell ref="F90:I90"/>
    <mergeCell ref="B29:D32"/>
    <mergeCell ref="B34:E34"/>
    <mergeCell ref="B46:C46"/>
    <mergeCell ref="D47:E47"/>
    <mergeCell ref="F56:I56"/>
    <mergeCell ref="F57:I57"/>
    <mergeCell ref="F55:I55"/>
    <mergeCell ref="F58:I58"/>
    <mergeCell ref="F59:I59"/>
    <mergeCell ref="B49:D49"/>
    <mergeCell ref="B50:D53"/>
    <mergeCell ref="F52:I52"/>
    <mergeCell ref="F53:I53"/>
    <mergeCell ref="B54:D57"/>
    <mergeCell ref="F54:I54"/>
    <mergeCell ref="B58:D61"/>
    <mergeCell ref="F50:I50"/>
    <mergeCell ref="F51:I51"/>
    <mergeCell ref="F29:I29"/>
    <mergeCell ref="F30:I30"/>
    <mergeCell ref="F31:I31"/>
    <mergeCell ref="F32:I32"/>
    <mergeCell ref="H34:I34"/>
    <mergeCell ref="F49:I49"/>
    <mergeCell ref="F20:I20"/>
    <mergeCell ref="F21:I21"/>
    <mergeCell ref="F22:I22"/>
    <mergeCell ref="F23:I23"/>
    <mergeCell ref="F24:I24"/>
    <mergeCell ref="F25:I25"/>
    <mergeCell ref="F26:I26"/>
    <mergeCell ref="F27:I27"/>
    <mergeCell ref="B17:D20"/>
    <mergeCell ref="B21:D24"/>
    <mergeCell ref="B25:D28"/>
    <mergeCell ref="F28:I28"/>
    <mergeCell ref="F15:I15"/>
    <mergeCell ref="F16:I16"/>
    <mergeCell ref="F14:I14"/>
    <mergeCell ref="F17:I17"/>
    <mergeCell ref="F18:I18"/>
    <mergeCell ref="F19:I19"/>
    <mergeCell ref="B9:C9"/>
    <mergeCell ref="D10:E10"/>
    <mergeCell ref="B12:D12"/>
    <mergeCell ref="F12:I12"/>
    <mergeCell ref="B13:D16"/>
    <mergeCell ref="F13:I13"/>
    <mergeCell ref="F684:I684"/>
    <mergeCell ref="F685:I685"/>
    <mergeCell ref="F60:I60"/>
    <mergeCell ref="F61:I61"/>
    <mergeCell ref="F62:I62"/>
    <mergeCell ref="F63:I63"/>
    <mergeCell ref="F64:I64"/>
    <mergeCell ref="F65:I65"/>
    <mergeCell ref="F66:I66"/>
    <mergeCell ref="F67:I67"/>
    <mergeCell ref="F68:I68"/>
    <mergeCell ref="F104:I104"/>
    <mergeCell ref="F105:I105"/>
    <mergeCell ref="F106:I106"/>
    <mergeCell ref="F107:I107"/>
    <mergeCell ref="H109:I109"/>
    <mergeCell ref="F91:I91"/>
    <mergeCell ref="H368:I368"/>
    <mergeCell ref="F383:I383"/>
    <mergeCell ref="F384:I384"/>
    <mergeCell ref="F385:I385"/>
    <mergeCell ref="F386:I386"/>
    <mergeCell ref="F387:I387"/>
    <mergeCell ref="F388:I388"/>
    <mergeCell ref="F660:I660"/>
    <mergeCell ref="F661:I661"/>
    <mergeCell ref="F662:I662"/>
    <mergeCell ref="H664:I664"/>
    <mergeCell ref="F679:I679"/>
    <mergeCell ref="F680:I680"/>
    <mergeCell ref="F681:I681"/>
    <mergeCell ref="F682:I682"/>
    <mergeCell ref="F683:I683"/>
    <mergeCell ref="F651:I651"/>
    <mergeCell ref="F652:I652"/>
    <mergeCell ref="F653:I653"/>
    <mergeCell ref="F654:I654"/>
    <mergeCell ref="F655:I655"/>
    <mergeCell ref="F656:I656"/>
    <mergeCell ref="F657:I657"/>
    <mergeCell ref="F658:I658"/>
    <mergeCell ref="F659:I659"/>
    <mergeCell ref="F642:I642"/>
    <mergeCell ref="F643:I643"/>
    <mergeCell ref="F644:I644"/>
    <mergeCell ref="F645:I645"/>
    <mergeCell ref="F646:I646"/>
    <mergeCell ref="F647:I647"/>
    <mergeCell ref="F648:I648"/>
    <mergeCell ref="F649:I649"/>
    <mergeCell ref="F650:I650"/>
    <mergeCell ref="F618:I618"/>
    <mergeCell ref="F619:I619"/>
    <mergeCell ref="F620:I620"/>
    <mergeCell ref="F621:I621"/>
    <mergeCell ref="F622:I622"/>
    <mergeCell ref="F623:I623"/>
    <mergeCell ref="F624:I624"/>
    <mergeCell ref="F625:I625"/>
    <mergeCell ref="H627:I627"/>
    <mergeCell ref="F609:I609"/>
    <mergeCell ref="F610:I610"/>
    <mergeCell ref="F611:I611"/>
    <mergeCell ref="F612:I612"/>
    <mergeCell ref="F613:I613"/>
    <mergeCell ref="F614:I614"/>
    <mergeCell ref="F615:I615"/>
    <mergeCell ref="F616:I616"/>
    <mergeCell ref="F617:I617"/>
    <mergeCell ref="F585:I585"/>
    <mergeCell ref="F586:I586"/>
    <mergeCell ref="F587:I587"/>
    <mergeCell ref="F588:I588"/>
    <mergeCell ref="H590:I590"/>
    <mergeCell ref="F605:I605"/>
    <mergeCell ref="F606:I606"/>
    <mergeCell ref="F607:I607"/>
    <mergeCell ref="F608:I608"/>
    <mergeCell ref="F576:I576"/>
    <mergeCell ref="F577:I577"/>
    <mergeCell ref="F578:I578"/>
    <mergeCell ref="F579:I579"/>
    <mergeCell ref="F580:I580"/>
    <mergeCell ref="F581:I581"/>
    <mergeCell ref="F582:I582"/>
    <mergeCell ref="F583:I583"/>
    <mergeCell ref="F584:I584"/>
    <mergeCell ref="H553:I553"/>
    <mergeCell ref="F568:I568"/>
    <mergeCell ref="F569:I569"/>
    <mergeCell ref="F570:I570"/>
    <mergeCell ref="F571:I571"/>
    <mergeCell ref="F572:I572"/>
    <mergeCell ref="F573:I573"/>
    <mergeCell ref="F574:I574"/>
    <mergeCell ref="F575:I575"/>
    <mergeCell ref="F543:I543"/>
    <mergeCell ref="F544:I544"/>
    <mergeCell ref="F545:I545"/>
    <mergeCell ref="F546:I546"/>
    <mergeCell ref="F547:I547"/>
    <mergeCell ref="F548:I548"/>
    <mergeCell ref="F549:I549"/>
    <mergeCell ref="F550:I550"/>
    <mergeCell ref="F551:I551"/>
    <mergeCell ref="B495:D498"/>
    <mergeCell ref="B499:D502"/>
    <mergeCell ref="B503:D506"/>
    <mergeCell ref="B507:D510"/>
    <mergeCell ref="B511:D514"/>
    <mergeCell ref="B516:E516"/>
    <mergeCell ref="B577:D580"/>
    <mergeCell ref="B581:D584"/>
    <mergeCell ref="B585:D588"/>
    <mergeCell ref="B458:D461"/>
    <mergeCell ref="B462:D465"/>
    <mergeCell ref="B466:D469"/>
    <mergeCell ref="B470:D473"/>
    <mergeCell ref="B474:D477"/>
    <mergeCell ref="B479:E479"/>
    <mergeCell ref="B491:C491"/>
    <mergeCell ref="D492:E492"/>
    <mergeCell ref="B494:D494"/>
    <mergeCell ref="B421:D424"/>
    <mergeCell ref="B425:D428"/>
    <mergeCell ref="B429:D432"/>
    <mergeCell ref="B433:D436"/>
    <mergeCell ref="B437:D440"/>
    <mergeCell ref="B442:E442"/>
    <mergeCell ref="B454:C454"/>
    <mergeCell ref="D455:E455"/>
    <mergeCell ref="B457:D457"/>
    <mergeCell ref="B384:D387"/>
    <mergeCell ref="B388:D391"/>
    <mergeCell ref="B392:D395"/>
    <mergeCell ref="B396:D399"/>
    <mergeCell ref="B405:E405"/>
    <mergeCell ref="B400:D403"/>
    <mergeCell ref="B417:C417"/>
    <mergeCell ref="D418:E418"/>
    <mergeCell ref="B420:D420"/>
    <mergeCell ref="B368:E368"/>
    <mergeCell ref="B380:C380"/>
    <mergeCell ref="D381:E381"/>
    <mergeCell ref="B383:D383"/>
    <mergeCell ref="B680:D683"/>
    <mergeCell ref="B684:D687"/>
    <mergeCell ref="B688:D691"/>
    <mergeCell ref="B721:D724"/>
    <mergeCell ref="B725:D728"/>
    <mergeCell ref="B643:D646"/>
    <mergeCell ref="B647:D650"/>
    <mergeCell ref="B651:D654"/>
    <mergeCell ref="B655:D658"/>
    <mergeCell ref="B664:E664"/>
    <mergeCell ref="B659:D662"/>
    <mergeCell ref="B676:C676"/>
    <mergeCell ref="D677:E677"/>
    <mergeCell ref="B679:D679"/>
    <mergeCell ref="B606:D609"/>
    <mergeCell ref="B610:D613"/>
    <mergeCell ref="B614:D617"/>
    <mergeCell ref="B618:D621"/>
    <mergeCell ref="B622:D625"/>
    <mergeCell ref="B627:E627"/>
    <mergeCell ref="B729:D732"/>
    <mergeCell ref="B733:D736"/>
    <mergeCell ref="B738:E738"/>
    <mergeCell ref="B692:D695"/>
    <mergeCell ref="B696:D699"/>
    <mergeCell ref="B701:E701"/>
    <mergeCell ref="B713:C713"/>
    <mergeCell ref="D714:E714"/>
    <mergeCell ref="B716:D716"/>
    <mergeCell ref="B717:D720"/>
    <mergeCell ref="B639:C639"/>
    <mergeCell ref="D640:E640"/>
    <mergeCell ref="B642:D642"/>
    <mergeCell ref="B540:D543"/>
    <mergeCell ref="B544:D547"/>
    <mergeCell ref="B548:D551"/>
    <mergeCell ref="B553:E553"/>
    <mergeCell ref="B565:C565"/>
    <mergeCell ref="D566:E566"/>
    <mergeCell ref="B568:D568"/>
    <mergeCell ref="B569:D572"/>
    <mergeCell ref="B573:D576"/>
    <mergeCell ref="B590:E590"/>
    <mergeCell ref="B602:C602"/>
    <mergeCell ref="D603:E603"/>
    <mergeCell ref="B605:D605"/>
    <mergeCell ref="H516:I516"/>
    <mergeCell ref="F531:I531"/>
    <mergeCell ref="F532:I532"/>
    <mergeCell ref="F533:I533"/>
    <mergeCell ref="B528:C528"/>
    <mergeCell ref="D529:E529"/>
    <mergeCell ref="B531:D531"/>
    <mergeCell ref="B532:D535"/>
    <mergeCell ref="B536:D539"/>
    <mergeCell ref="F506:I506"/>
    <mergeCell ref="F507:I507"/>
    <mergeCell ref="F508:I508"/>
    <mergeCell ref="F509:I509"/>
    <mergeCell ref="F510:I510"/>
    <mergeCell ref="F511:I511"/>
    <mergeCell ref="F512:I512"/>
    <mergeCell ref="F513:I513"/>
    <mergeCell ref="F514:I514"/>
    <mergeCell ref="F497:I497"/>
    <mergeCell ref="F498:I498"/>
    <mergeCell ref="F499:I499"/>
    <mergeCell ref="F500:I500"/>
    <mergeCell ref="F501:I501"/>
    <mergeCell ref="F502:I502"/>
    <mergeCell ref="F503:I503"/>
    <mergeCell ref="F504:I504"/>
    <mergeCell ref="F505:I505"/>
    <mergeCell ref="F473:I473"/>
    <mergeCell ref="F474:I474"/>
    <mergeCell ref="F475:I475"/>
    <mergeCell ref="F476:I476"/>
    <mergeCell ref="F477:I477"/>
    <mergeCell ref="H479:I479"/>
    <mergeCell ref="F494:I494"/>
    <mergeCell ref="F495:I495"/>
    <mergeCell ref="F496:I496"/>
    <mergeCell ref="F464:I464"/>
    <mergeCell ref="F465:I465"/>
    <mergeCell ref="F466:I466"/>
    <mergeCell ref="F467:I467"/>
    <mergeCell ref="F468:I468"/>
    <mergeCell ref="F469:I469"/>
    <mergeCell ref="F470:I470"/>
    <mergeCell ref="F471:I471"/>
    <mergeCell ref="F472:I472"/>
    <mergeCell ref="F252:I252"/>
    <mergeCell ref="F253:I253"/>
    <mergeCell ref="F254:I254"/>
    <mergeCell ref="F255:I255"/>
    <mergeCell ref="H257:I257"/>
    <mergeCell ref="F272:I272"/>
    <mergeCell ref="F541:I541"/>
    <mergeCell ref="F542:I542"/>
    <mergeCell ref="F534:I534"/>
    <mergeCell ref="F535:I535"/>
    <mergeCell ref="F536:I536"/>
    <mergeCell ref="F537:I537"/>
    <mergeCell ref="F538:I538"/>
    <mergeCell ref="F539:I539"/>
    <mergeCell ref="F540:I540"/>
    <mergeCell ref="F440:I440"/>
    <mergeCell ref="H442:I442"/>
    <mergeCell ref="F457:I457"/>
    <mergeCell ref="F458:I458"/>
    <mergeCell ref="F459:I459"/>
    <mergeCell ref="F460:I460"/>
    <mergeCell ref="F461:I461"/>
    <mergeCell ref="F462:I462"/>
    <mergeCell ref="F463:I463"/>
    <mergeCell ref="F243:I243"/>
    <mergeCell ref="F244:I244"/>
    <mergeCell ref="F245:I245"/>
    <mergeCell ref="F246:I246"/>
    <mergeCell ref="F247:I247"/>
    <mergeCell ref="F248:I248"/>
    <mergeCell ref="F249:I249"/>
    <mergeCell ref="F250:I250"/>
    <mergeCell ref="F251:I251"/>
    <mergeCell ref="H220:I220"/>
    <mergeCell ref="F235:I235"/>
    <mergeCell ref="F236:I236"/>
    <mergeCell ref="F237:I237"/>
    <mergeCell ref="F238:I238"/>
    <mergeCell ref="F239:I239"/>
    <mergeCell ref="F240:I240"/>
    <mergeCell ref="F241:I241"/>
    <mergeCell ref="F242:I242"/>
    <mergeCell ref="F210:I210"/>
    <mergeCell ref="F211:I211"/>
    <mergeCell ref="F212:I212"/>
    <mergeCell ref="F213:I213"/>
    <mergeCell ref="F214:I214"/>
    <mergeCell ref="F215:I215"/>
    <mergeCell ref="F216:I216"/>
    <mergeCell ref="F217:I217"/>
    <mergeCell ref="F218:I218"/>
    <mergeCell ref="F201:I201"/>
    <mergeCell ref="F202:I202"/>
    <mergeCell ref="F203:I203"/>
    <mergeCell ref="F204:I204"/>
    <mergeCell ref="F205:I205"/>
    <mergeCell ref="F206:I206"/>
    <mergeCell ref="F207:I207"/>
    <mergeCell ref="F208:I208"/>
    <mergeCell ref="F209:I209"/>
    <mergeCell ref="F177:I177"/>
    <mergeCell ref="F178:I178"/>
    <mergeCell ref="F179:I179"/>
    <mergeCell ref="F180:I180"/>
    <mergeCell ref="F181:I181"/>
    <mergeCell ref="H183:I183"/>
    <mergeCell ref="F198:I198"/>
    <mergeCell ref="F199:I199"/>
    <mergeCell ref="F200:I200"/>
    <mergeCell ref="F168:I168"/>
    <mergeCell ref="F169:I169"/>
    <mergeCell ref="F170:I170"/>
    <mergeCell ref="F171:I171"/>
    <mergeCell ref="F172:I172"/>
    <mergeCell ref="F173:I173"/>
    <mergeCell ref="F174:I174"/>
    <mergeCell ref="F175:I175"/>
    <mergeCell ref="F176:I176"/>
    <mergeCell ref="F144:I144"/>
    <mergeCell ref="H146:I146"/>
    <mergeCell ref="F161:I161"/>
    <mergeCell ref="F162:I162"/>
    <mergeCell ref="F163:I163"/>
    <mergeCell ref="F164:I164"/>
    <mergeCell ref="F165:I165"/>
    <mergeCell ref="F166:I166"/>
    <mergeCell ref="F167:I167"/>
    <mergeCell ref="F124:I124"/>
    <mergeCell ref="F125:I125"/>
    <mergeCell ref="F126:I126"/>
    <mergeCell ref="F127:I127"/>
    <mergeCell ref="F128:I128"/>
    <mergeCell ref="F129:I129"/>
    <mergeCell ref="F130:I130"/>
    <mergeCell ref="F131:I131"/>
    <mergeCell ref="F132:I132"/>
    <mergeCell ref="F329:I329"/>
    <mergeCell ref="H331:I331"/>
    <mergeCell ref="F315:I315"/>
    <mergeCell ref="F316:I316"/>
    <mergeCell ref="F317:I317"/>
    <mergeCell ref="F318:I318"/>
    <mergeCell ref="F319:I319"/>
    <mergeCell ref="F320:I320"/>
    <mergeCell ref="F321:I321"/>
    <mergeCell ref="F322:I322"/>
    <mergeCell ref="F323:I323"/>
    <mergeCell ref="F289:I289"/>
    <mergeCell ref="F290:I290"/>
    <mergeCell ref="F133:I133"/>
    <mergeCell ref="F134:I134"/>
    <mergeCell ref="F324:I324"/>
    <mergeCell ref="F325:I325"/>
    <mergeCell ref="F326:I326"/>
    <mergeCell ref="F327:I327"/>
    <mergeCell ref="F328:I328"/>
    <mergeCell ref="F291:I291"/>
    <mergeCell ref="F292:I292"/>
    <mergeCell ref="H294:I294"/>
    <mergeCell ref="F309:I309"/>
    <mergeCell ref="F310:I310"/>
    <mergeCell ref="F311:I311"/>
    <mergeCell ref="F135:I135"/>
    <mergeCell ref="F136:I136"/>
    <mergeCell ref="F137:I137"/>
    <mergeCell ref="F138:I138"/>
    <mergeCell ref="F139:I139"/>
    <mergeCell ref="F140:I140"/>
    <mergeCell ref="F141:I141"/>
    <mergeCell ref="F142:I142"/>
    <mergeCell ref="F143:I143"/>
    <mergeCell ref="F354:I354"/>
    <mergeCell ref="F355:I355"/>
    <mergeCell ref="F356:I356"/>
    <mergeCell ref="F357:I357"/>
    <mergeCell ref="F358:I358"/>
    <mergeCell ref="F273:I273"/>
    <mergeCell ref="F274:I274"/>
    <mergeCell ref="F275:I275"/>
    <mergeCell ref="F276:I276"/>
    <mergeCell ref="F277:I277"/>
    <mergeCell ref="F278:I278"/>
    <mergeCell ref="F279:I279"/>
    <mergeCell ref="F280:I280"/>
    <mergeCell ref="F281:I281"/>
    <mergeCell ref="F312:I312"/>
    <mergeCell ref="F313:I313"/>
    <mergeCell ref="F314:I314"/>
    <mergeCell ref="F282:I282"/>
    <mergeCell ref="F283:I283"/>
    <mergeCell ref="F284:I284"/>
    <mergeCell ref="F285:I285"/>
    <mergeCell ref="F286:I286"/>
    <mergeCell ref="F287:I287"/>
    <mergeCell ref="F288:I288"/>
  </mergeCells>
  <printOptions horizontalCentered="1"/>
  <pageMargins left="0.31496062992125984" right="0.31496062992125984" top="0.39370078740157483" bottom="0.39370078740157483" header="0" footer="0"/>
  <pageSetup paperSize="9" orientation="portrait"/>
  <rowBreaks count="19" manualBreakCount="19">
    <brk id="704" man="1"/>
    <brk id="482" man="1"/>
    <brk id="260" man="1"/>
    <brk id="37" man="1"/>
    <brk id="519" man="1"/>
    <brk id="297" man="1"/>
    <brk id="75" man="1"/>
    <brk id="556" man="1"/>
    <brk id="334" man="1"/>
    <brk id="112" man="1"/>
    <brk id="593" man="1"/>
    <brk id="371" man="1"/>
    <brk id="149" man="1"/>
    <brk id="630" man="1"/>
    <brk id="408" man="1"/>
    <brk id="186" man="1"/>
    <brk id="667" man="1"/>
    <brk id="445" man="1"/>
    <brk id="22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400-000000000000}">
          <x14:formula1>
            <xm:f>SOURCE!$B$1:$B$16</xm:f>
          </x14:formula1>
          <xm:sqref>F13:F16 F50:F53 F88:F91 F125:F128 F162:F165 F199:F202 F236:F239 F273:F276 F310:F313 F347:F350 F384:F387 F421:F424 F458:F461 F495:F498 F532:F535 F569:F572 F606:F609 F643:F646 F680:F683 F717:F720</xm:sqref>
        </x14:dataValidation>
        <x14:dataValidation type="list" allowBlank="1" showErrorMessage="1" xr:uid="{00000000-0002-0000-0400-000001000000}">
          <x14:formula1>
            <xm:f>SOURCE!$B$39:$B$52</xm:f>
          </x14:formula1>
          <xm:sqref>F25:F28 F62:F65 F100:F103 F137:F140 F174:F177 F211:F214 F248:F251 F285:F288 F322:F325 F359:F362 F396:F399 F433:F436 F470:F473 F507:F510 F544:F547 F581:F584 F618:F621 F655:F658 F692:F695 F729:F732</xm:sqref>
        </x14:dataValidation>
        <x14:dataValidation type="list" allowBlank="1" showErrorMessage="1" xr:uid="{00000000-0002-0000-0400-000002000000}">
          <x14:formula1>
            <xm:f>SOURCE!$B$54:$B$60</xm:f>
          </x14:formula1>
          <xm:sqref>F29:F32 F66:F69 F104:F107 F141:F144 F178:F181 F215:F218 F252:F255 F289:F292 F326:F329 F363:F366 F400:F403 F437:F440 F474:F477 F511:F514 F548:F551 F585:F588 F622:F625 F659:F662 F696:F699 F733:F736</xm:sqref>
        </x14:dataValidation>
        <x14:dataValidation type="list" allowBlank="1" showErrorMessage="1" xr:uid="{00000000-0002-0000-0400-000003000000}">
          <x14:formula1>
            <xm:f>SOURCE!$B$28:$B$37</xm:f>
          </x14:formula1>
          <xm:sqref>F21:F24 F58:F61 F96:F99 F133:F136 F170:F173 F207:F210 F244:F247 F281:F284 F318:F321 F355:F358 F392:F395 F429:F432 F466:F469 F503:F506 F540:F543 F577:F580 F614:F617 F651:F654 F688:F691 F725:F728</xm:sqref>
        </x14:dataValidation>
        <x14:dataValidation type="list" allowBlank="1" showErrorMessage="1" xr:uid="{00000000-0002-0000-0400-000004000000}">
          <x14:formula1>
            <xm:f>SOURCE!$B$18:$B$26</xm:f>
          </x14:formula1>
          <xm:sqref>F17:F20 F54:F57 F92:F95 F129:F132 F166:F169 F203:F206 F240:F243 F277:F280 F314:F317 F351:F354 F388:F391 F425:F428 F462:F465 F499:F502 F536:F539 F573:F576 F610:F613 F647:F650 F684:F687 F721:F724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9.5703125" customWidth="1"/>
    <col min="2" max="2" width="85.5703125" customWidth="1"/>
    <col min="3" max="3" width="10.140625" customWidth="1"/>
    <col min="4" max="6" width="9.140625" customWidth="1"/>
    <col min="7" max="26" width="8.7109375" customWidth="1"/>
  </cols>
  <sheetData>
    <row r="1" spans="1:26" ht="12.75" customHeight="1">
      <c r="A1" s="160" t="s">
        <v>24</v>
      </c>
      <c r="B1" s="94" t="s">
        <v>83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157"/>
      <c r="B2" s="95" t="s">
        <v>84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157"/>
      <c r="B3" s="95" t="s">
        <v>85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57"/>
      <c r="B4" s="95" t="s">
        <v>86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57"/>
      <c r="B5" s="95" t="s">
        <v>87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57"/>
      <c r="B6" s="95" t="s">
        <v>88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57"/>
      <c r="B7" s="95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57"/>
      <c r="B8" s="95" t="s">
        <v>90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157"/>
      <c r="B9" s="95" t="s">
        <v>91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157"/>
      <c r="B10" s="95" t="s">
        <v>92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157"/>
      <c r="B11" s="95" t="s">
        <v>93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57"/>
      <c r="B12" s="95" t="s">
        <v>94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157"/>
      <c r="B13" s="95" t="s">
        <v>95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157"/>
      <c r="B14" s="95" t="s">
        <v>96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157"/>
      <c r="B15" s="95" t="s">
        <v>97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158"/>
      <c r="B16" s="96" t="s">
        <v>98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97"/>
      <c r="B17" s="9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161" t="s">
        <v>20</v>
      </c>
      <c r="B18" s="94" t="s">
        <v>99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157"/>
      <c r="B19" s="95" t="s">
        <v>100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157"/>
      <c r="B20" s="99" t="s">
        <v>101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157"/>
      <c r="B21" s="99" t="s">
        <v>102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157"/>
      <c r="B22" s="95" t="s">
        <v>103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157"/>
      <c r="B23" s="95" t="s">
        <v>104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157"/>
      <c r="B24" s="95" t="s">
        <v>105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157"/>
      <c r="B25" s="95" t="s">
        <v>106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158"/>
      <c r="B26" s="96" t="s">
        <v>98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97"/>
      <c r="B27" s="9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162" t="s">
        <v>107</v>
      </c>
      <c r="B28" s="94" t="s">
        <v>108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157"/>
      <c r="B29" s="99" t="s">
        <v>109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157"/>
      <c r="B30" s="95" t="s">
        <v>110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157"/>
      <c r="B31" s="99" t="s">
        <v>101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157"/>
      <c r="B32" s="95" t="s">
        <v>111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157"/>
      <c r="B33" s="95" t="s">
        <v>106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157"/>
      <c r="B34" s="95" t="s">
        <v>112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157"/>
      <c r="B35" s="95" t="s">
        <v>113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157"/>
      <c r="B36" s="95" t="s">
        <v>114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158"/>
      <c r="B37" s="96" t="s">
        <v>98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97"/>
      <c r="B38" s="9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163" t="s">
        <v>23</v>
      </c>
      <c r="B39" s="94" t="s">
        <v>115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157"/>
      <c r="B40" s="95" t="s">
        <v>116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157"/>
      <c r="B41" s="95" t="s">
        <v>117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157"/>
      <c r="B42" s="95" t="s">
        <v>118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157"/>
      <c r="B43" s="95" t="s">
        <v>119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157"/>
      <c r="B44" s="95" t="s">
        <v>120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157"/>
      <c r="B45" s="95" t="s">
        <v>121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157"/>
      <c r="B46" s="95" t="s">
        <v>122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157"/>
      <c r="B47" s="95" t="s">
        <v>123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157"/>
      <c r="B48" s="95" t="s">
        <v>124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157"/>
      <c r="B49" s="95" t="s">
        <v>125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157"/>
      <c r="B50" s="95" t="s">
        <v>126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157"/>
      <c r="B51" s="95" t="s">
        <v>127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158"/>
      <c r="B52" s="96" t="s">
        <v>98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97"/>
      <c r="B53" s="9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164" t="s">
        <v>21</v>
      </c>
      <c r="B54" s="94" t="s">
        <v>128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157"/>
      <c r="B55" s="95" t="s">
        <v>129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157"/>
      <c r="B56" s="95" t="s">
        <v>130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157"/>
      <c r="B57" s="95" t="s">
        <v>131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157"/>
      <c r="B58" s="95" t="s">
        <v>132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157"/>
      <c r="B59" s="95" t="s">
        <v>133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158"/>
      <c r="B60" s="96" t="s">
        <v>98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156" t="s">
        <v>134</v>
      </c>
      <c r="B62" s="94" t="s">
        <v>11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157"/>
      <c r="B63" s="95" t="s">
        <v>135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157"/>
      <c r="B64" s="95" t="s">
        <v>136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157"/>
      <c r="B65" s="95" t="s">
        <v>137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157"/>
      <c r="B66" s="95" t="s">
        <v>138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157"/>
      <c r="B67" s="95" t="s">
        <v>139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157"/>
      <c r="B68" s="95" t="s">
        <v>140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157"/>
      <c r="B69" s="95" t="s">
        <v>141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157"/>
      <c r="B70" s="95" t="s">
        <v>142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157"/>
      <c r="B71" s="95" t="s">
        <v>143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157"/>
      <c r="B72" s="95" t="s">
        <v>144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157"/>
      <c r="B73" s="95" t="s">
        <v>145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157"/>
      <c r="B74" s="95" t="s">
        <v>146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157"/>
      <c r="B75" s="95" t="s">
        <v>147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158"/>
      <c r="B76" s="9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159" t="s">
        <v>148</v>
      </c>
      <c r="B78" s="94" t="s">
        <v>149</v>
      </c>
      <c r="C78" s="100" t="s">
        <v>150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157"/>
      <c r="B79" s="95" t="s">
        <v>151</v>
      </c>
      <c r="C79" s="101" t="s">
        <v>152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157"/>
      <c r="B80" s="95" t="s">
        <v>153</v>
      </c>
      <c r="C80" s="101" t="s">
        <v>154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157"/>
      <c r="B81" s="95" t="s">
        <v>155</v>
      </c>
      <c r="C81" s="101" t="s">
        <v>156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157"/>
      <c r="B82" s="95" t="s">
        <v>157</v>
      </c>
      <c r="C82" s="101" t="s">
        <v>158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158"/>
      <c r="B83" s="96" t="s">
        <v>159</v>
      </c>
      <c r="C83" s="102" t="s">
        <v>160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B62:B75" xr:uid="{00000000-0009-0000-0000-000005000000}"/>
  <mergeCells count="7">
    <mergeCell ref="A62:A76"/>
    <mergeCell ref="A78:A83"/>
    <mergeCell ref="A1:A16"/>
    <mergeCell ref="A18:A26"/>
    <mergeCell ref="A28:A37"/>
    <mergeCell ref="A39:A52"/>
    <mergeCell ref="A54:A60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INSTRUÇÕES</vt:lpstr>
      <vt:lpstr>NOTAS</vt:lpstr>
      <vt:lpstr>COMENTÁRIOS</vt:lpstr>
      <vt:lpstr>PARECER 1</vt:lpstr>
      <vt:lpstr>PARECER FINAL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</cp:lastModifiedBy>
  <dcterms:modified xsi:type="dcterms:W3CDTF">2023-05-07T18:17:24Z</dcterms:modified>
</cp:coreProperties>
</file>