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660"/>
  </bookViews>
  <sheets>
    <sheet name="1.燕京即时零售渠道价格巡查表" sheetId="1" r:id="rId1"/>
  </sheets>
  <definedNames>
    <definedName name="_xlnm._FilterDatabase" localSheetId="0" hidden="1">'1.燕京即时零售渠道价格巡查表'!$A$1:$P$12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647FE08BC3284C109C331B298B673B5D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11620500" cy="25298400"/>
        </a:xfrm>
        <a:prstGeom prst="rect">
          <a:avLst/>
        </a:prstGeom>
      </xdr:spPr>
    </xdr:pic>
  </etc:cellImage>
  <etc:cellImage>
    <xdr:pic>
      <xdr:nvPicPr>
        <xdr:cNvPr id="4" name="ID_CB1B5CDEAC6C46489080DC435CA3B3C1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11620500" cy="25298400"/>
        </a:xfrm>
        <a:prstGeom prst="rect">
          <a:avLst/>
        </a:prstGeom>
      </xdr:spPr>
    </xdr:pic>
  </etc:cellImage>
  <etc:cellImage>
    <xdr:pic>
      <xdr:nvPicPr>
        <xdr:cNvPr id="5" name="ID_AEEFC93F5C074304A03B56BFEFC0E03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0"/>
          <a:ext cx="11620500" cy="25298400"/>
        </a:xfrm>
        <a:prstGeom prst="rect">
          <a:avLst/>
        </a:prstGeom>
      </xdr:spPr>
    </xdr:pic>
  </etc:cellImage>
  <etc:cellImage>
    <xdr:pic>
      <xdr:nvPicPr>
        <xdr:cNvPr id="6" name="ID_5D2267FAF0AF41BB820C440133B5DAC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0"/>
          <a:ext cx="11620500" cy="25298400"/>
        </a:xfrm>
        <a:prstGeom prst="rect">
          <a:avLst/>
        </a:prstGeom>
      </xdr:spPr>
    </xdr:pic>
  </etc:cellImage>
  <etc:cellImage>
    <xdr:pic>
      <xdr:nvPicPr>
        <xdr:cNvPr id="7" name="ID_C119C6376207498497AB97022DA8FB2B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0"/>
          <a:ext cx="11620500" cy="25298400"/>
        </a:xfrm>
        <a:prstGeom prst="rect">
          <a:avLst/>
        </a:prstGeom>
      </xdr:spPr>
    </xdr:pic>
  </etc:cellImage>
  <etc:cellImage>
    <xdr:pic>
      <xdr:nvPicPr>
        <xdr:cNvPr id="13" name="ID_ED9AA5CA0BB04A2D9C05402A96ABB1F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0" y="0"/>
          <a:ext cx="11620500" cy="25298400"/>
        </a:xfrm>
        <a:prstGeom prst="rect">
          <a:avLst/>
        </a:prstGeom>
      </xdr:spPr>
    </xdr:pic>
  </etc:cellImage>
  <etc:cellImage>
    <xdr:pic>
      <xdr:nvPicPr>
        <xdr:cNvPr id="61" name="ID_419D3B87B9EA422681612A17CEF091A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0" y="0"/>
          <a:ext cx="11620500" cy="25298400"/>
        </a:xfrm>
        <a:prstGeom prst="rect">
          <a:avLst/>
        </a:prstGeom>
      </xdr:spPr>
    </xdr:pic>
  </etc:cellImage>
  <etc:cellImage>
    <xdr:pic>
      <xdr:nvPicPr>
        <xdr:cNvPr id="62" name="ID_E7AF7A3861644683ADC792E63B2F8F9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0" y="0"/>
          <a:ext cx="11620500" cy="25298400"/>
        </a:xfrm>
        <a:prstGeom prst="rect">
          <a:avLst/>
        </a:prstGeom>
      </xdr:spPr>
    </xdr:pic>
  </etc:cellImage>
  <etc:cellImage>
    <xdr:pic>
      <xdr:nvPicPr>
        <xdr:cNvPr id="63" name="ID_83762B74B1094AB893C522C757C5120F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0" y="0"/>
          <a:ext cx="11620500" cy="25298400"/>
        </a:xfrm>
        <a:prstGeom prst="rect">
          <a:avLst/>
        </a:prstGeom>
      </xdr:spPr>
    </xdr:pic>
  </etc:cellImage>
  <etc:cellImage>
    <xdr:pic>
      <xdr:nvPicPr>
        <xdr:cNvPr id="26" name="ID_5329CB5EB24345D5BEAE48AA36F0088A" descr="02bfeccdc55a5e796cd44515e4b586c5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20479385" y="3389630"/>
          <a:ext cx="4544695" cy="1007681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<sst xmlns="http://schemas.openxmlformats.org/spreadsheetml/2006/main" count="76" uniqueCount="34">
  <si>
    <t>燕京啤酒全国即时零售渠道产品价格巡查表</t>
  </si>
  <si>
    <t>分公司</t>
  </si>
  <si>
    <t>所属主要区域</t>
  </si>
  <si>
    <t>区域内即时零售平台</t>
  </si>
  <si>
    <t>店铺名称</t>
  </si>
  <si>
    <t>平台在售燕京产品</t>
  </si>
  <si>
    <t>产品原价
（商品标价）</t>
  </si>
  <si>
    <t>产品成交单价
（最终付款价格）</t>
  </si>
  <si>
    <t>商品优惠/商品活动
（店铺活动）</t>
  </si>
  <si>
    <t>满减活动
（店铺活动）</t>
  </si>
  <si>
    <t>优惠卷
（平台下发）</t>
  </si>
  <si>
    <t>红包
（平台下发）</t>
  </si>
  <si>
    <t>打包、配送费</t>
  </si>
  <si>
    <t>产品理论成交价格
（产品成交价格-打包、配送费）</t>
  </si>
  <si>
    <t>去除平台优惠价格
（最终付款价格-打包、配送费+优惠卷+红包）</t>
  </si>
  <si>
    <t>图片</t>
  </si>
  <si>
    <t>备注</t>
  </si>
  <si>
    <t>燕京啤酒（桂林漓泉）股份有限公司</t>
  </si>
  <si>
    <t>贵阳市</t>
  </si>
  <si>
    <t>美团闪购</t>
  </si>
  <si>
    <t>犀牛百货（世纪金源店）</t>
  </si>
  <si>
    <t>燕京U8 500ml*12瓶</t>
  </si>
  <si>
    <t/>
  </si>
  <si>
    <t>歪马送酒（东林公园店）</t>
  </si>
  <si>
    <t>犀牛百货（金融城店）</t>
  </si>
  <si>
    <t>舫舟优选生活超市（观山街店）</t>
  </si>
  <si>
    <t>海马快来送酒（兰花广场店）</t>
  </si>
  <si>
    <t>昆明市</t>
  </si>
  <si>
    <t>歪马送酒（春城公园）</t>
  </si>
  <si>
    <t>燕京U8 500ml*12听</t>
  </si>
  <si>
    <t>之佳便利（白龙潭淏园分店）</t>
  </si>
  <si>
    <t>酒师兄（吴井路店）</t>
  </si>
  <si>
    <t>酒小二（昆明吾悦广场店）</t>
  </si>
  <si>
    <t>臻选精品生活超市（大学城店）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</si>
</sst>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theme="1"/>
      <name val="等线"/>
      <charset val="134"/>
      <scheme val="minor"/>
    </font>
    <font>
      <sz val="10"/>
      <color theme="4"/>
      <name val="等线"/>
      <charset val="134"/>
      <scheme val="minor"/>
    </font>
    <font>
      <b/>
      <sz val="14"/>
      <name val="微软雅黑"/>
      <charset val="134"/>
    </font>
    <font>
      <b/>
      <sz val="11"/>
      <name val="微软雅黑"/>
      <charset val="134"/>
    </font>
    <font>
      <sz val="10"/>
      <name val="微软雅黑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>
      <alignment vertical="center"/>
    </xf>
    <xf numFmtId="44" fontId="5" fillId="0" borderId="0">
      <alignment vertical="center"/>
    </xf>
    <xf numFmtId="9" fontId="5" fillId="0" borderId="0">
      <alignment vertical="center"/>
    </xf>
    <xf numFmtId="41" fontId="5" fillId="0" borderId="0">
      <alignment vertical="center"/>
    </xf>
    <xf numFmtId="42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5" fillId="4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5" borderId="5">
      <alignment vertical="center"/>
    </xf>
    <xf numFmtId="0" fontId="15" fillId="6" borderId="6">
      <alignment vertical="center"/>
    </xf>
    <xf numFmtId="0" fontId="16" fillId="6" borderId="5">
      <alignment vertical="center"/>
    </xf>
    <xf numFmtId="0" fontId="17" fillId="7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3" fillId="14" borderId="0">
      <alignment vertical="center"/>
    </xf>
    <xf numFmtId="0" fontId="23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3" fillId="18" borderId="0">
      <alignment vertical="center"/>
    </xf>
    <xf numFmtId="0" fontId="23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3" fillId="22" borderId="0">
      <alignment vertical="center"/>
    </xf>
    <xf numFmtId="0" fontId="23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3" fillId="26" borderId="0">
      <alignment vertical="center"/>
    </xf>
    <xf numFmtId="0" fontId="23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3" fillId="30" borderId="0">
      <alignment vertical="center"/>
    </xf>
    <xf numFmtId="0" fontId="23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3" fillId="34" borderId="0">
      <alignment vertical="center"/>
    </xf>
  </cellStyleXfs>
  <cellXfs count="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jpeg"/><Relationship Id="rId8" Type="http://schemas.openxmlformats.org/officeDocument/2006/relationships/image" Target="media/image8.jpeg"/><Relationship Id="rId7" Type="http://schemas.openxmlformats.org/officeDocument/2006/relationships/image" Target="media/image7.jpeg"/><Relationship Id="rId6" Type="http://schemas.openxmlformats.org/officeDocument/2006/relationships/image" Target="media/image6.jpeg"/><Relationship Id="rId5" Type="http://schemas.openxmlformats.org/officeDocument/2006/relationships/image" Target="media/image5.jpeg"/><Relationship Id="rId4" Type="http://schemas.openxmlformats.org/officeDocument/2006/relationships/image" Target="media/image4.jpeg"/><Relationship Id="rId3" Type="http://schemas.openxmlformats.org/officeDocument/2006/relationships/image" Target="media/image3.jpeg"/><Relationship Id="rId2" Type="http://schemas.openxmlformats.org/officeDocument/2006/relationships/image" Target="media/image2.jpeg"/><Relationship Id="rId10" Type="http://schemas.openxmlformats.org/officeDocument/2006/relationships/image" Target="media/image10.jpeg"/><Relationship Id="rId1" Type="http://schemas.openxmlformats.org/officeDocument/2006/relationships/image" Target="media/image1.jpe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  <pageSetUpPr fitToPage="1"/>
  </sheetPr>
  <dimension ref="A1:P12"/>
  <sheetViews>
    <sheetView tabSelected="1" zoomScale="85" zoomScaleNormal="85" workbookViewId="0">
      <selection activeCell="D9" sqref="D9"/>
    </sheetView>
  </sheetViews>
  <sheetFormatPr defaultColWidth="14" defaultRowHeight="38" customHeight="1"/>
  <cols>
    <col min="1" max="1" width="35.1346153846154" style="2" customWidth="1"/>
    <col min="2" max="2" width="25.3076923076923" style="2" customWidth="1"/>
    <col min="3" max="3" width="21" style="2" customWidth="1"/>
    <col min="4" max="4" width="24.6153846153846" style="2" customWidth="1"/>
    <col min="5" max="5" width="21.2115384615385" style="2" customWidth="1"/>
    <col min="6" max="6" width="22.7211538461538" style="2" customWidth="1"/>
    <col min="7" max="7" width="19" style="3" customWidth="1"/>
    <col min="8" max="13" width="19" style="2" customWidth="1"/>
    <col min="14" max="14" width="23.125" style="2" customWidth="1"/>
    <col min="15" max="15" width="18.5673076923077" style="2" customWidth="1"/>
    <col min="16" max="16" width="19" style="2" customWidth="1"/>
  </cols>
  <sheetData>
    <row r="1" customHeight="1" spans="1:16">
      <c r="A1" s="4" t="s">
        <v>0</v>
      </c>
    </row>
    <row r="2" customHeight="1" spans="1:16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</row>
    <row r="3" s="1" customFormat="1" customHeight="1" spans="1:16">
      <c r="A3" s="6" t="s">
        <v>17</v>
      </c>
      <c r="B3" s="6" t="s">
        <v>18</v>
      </c>
      <c r="C3" s="6" t="s">
        <v>19</v>
      </c>
      <c r="D3" s="6" t="s">
        <v>20</v>
      </c>
      <c r="E3" s="6" t="s">
        <v>21</v>
      </c>
      <c r="F3" s="6">
        <v>79.5</v>
      </c>
      <c r="G3" s="6">
        <v>81.9</v>
      </c>
      <c r="H3" s="6">
        <v>0.1</v>
      </c>
      <c r="I3" s="6">
        <v>0</v>
      </c>
      <c r="J3" s="6">
        <v>12</v>
      </c>
      <c r="K3" s="6">
        <v>0</v>
      </c>
      <c r="L3" s="6">
        <v>14.5</v>
      </c>
      <c r="M3" s="6">
        <f t="shared" ref="M3:M12" si="0">G3-L3</f>
        <v>67.4</v>
      </c>
      <c r="N3" s="6">
        <f t="shared" ref="N3:N12" si="1">G3+J3+K3-L3</f>
        <v>79.4</v>
      </c>
      <c r="O3" s="6" t="str">
        <f>_xlfn.DISPIMG("ID_647FE08BC3284C109C331B298B673B5D",1)</f>
        <v>=DISPIMG("ID_647FE08BC3284C109C331B298B673B5D",1)</v>
      </c>
      <c r="P3" s="6" t="s">
        <v>22</v>
      </c>
    </row>
    <row r="4" customHeight="1" spans="1:16">
      <c r="A4" s="6" t="s">
        <v>17</v>
      </c>
      <c r="B4" s="6" t="s">
        <v>18</v>
      </c>
      <c r="C4" s="6" t="s">
        <v>19</v>
      </c>
      <c r="D4" s="6" t="s">
        <v>23</v>
      </c>
      <c r="E4" s="6" t="s">
        <v>21</v>
      </c>
      <c r="F4" s="6">
        <v>78</v>
      </c>
      <c r="G4" s="6">
        <v>61.3</v>
      </c>
      <c r="H4" s="6">
        <v>15</v>
      </c>
      <c r="I4" s="6">
        <v>2</v>
      </c>
      <c r="J4" s="6">
        <v>0</v>
      </c>
      <c r="K4" s="6">
        <v>0</v>
      </c>
      <c r="L4" s="6">
        <v>0.3</v>
      </c>
      <c r="M4" s="6">
        <f t="shared" si="0"/>
        <v>61</v>
      </c>
      <c r="N4" s="6">
        <f t="shared" si="1"/>
        <v>61</v>
      </c>
      <c r="O4" s="6" t="str">
        <f>_xlfn.DISPIMG("ID_ED9AA5CA0BB04A2D9C05402A96ABB1F5",1)</f>
        <v>=DISPIMG("ID_ED9AA5CA0BB04A2D9C05402A96ABB1F5",1)</v>
      </c>
      <c r="P4" s="6" t="s">
        <v>22</v>
      </c>
    </row>
    <row r="5" customFormat="1" customHeight="1" spans="1:16">
      <c r="A5" s="6" t="s">
        <v>17</v>
      </c>
      <c r="B5" s="6" t="s">
        <v>18</v>
      </c>
      <c r="C5" s="6" t="s">
        <v>19</v>
      </c>
      <c r="D5" s="6" t="s">
        <v>24</v>
      </c>
      <c r="E5" s="6" t="s">
        <v>21</v>
      </c>
      <c r="F5" s="6">
        <v>79.5</v>
      </c>
      <c r="G5" s="6">
        <v>73.4</v>
      </c>
      <c r="H5" s="6">
        <v>1</v>
      </c>
      <c r="I5" s="6">
        <v>0</v>
      </c>
      <c r="J5" s="6">
        <v>15</v>
      </c>
      <c r="K5" s="6">
        <v>0</v>
      </c>
      <c r="L5" s="6">
        <v>9</v>
      </c>
      <c r="M5" s="6">
        <f t="shared" si="0"/>
        <v>64.4</v>
      </c>
      <c r="N5" s="6">
        <f t="shared" si="1"/>
        <v>79.4</v>
      </c>
      <c r="O5" s="6" t="str">
        <f>_xlfn.DISPIMG("ID_419D3B87B9EA422681612A17CEF091A7",1)</f>
        <v>=DISPIMG("ID_419D3B87B9EA422681612A17CEF091A7",1)</v>
      </c>
      <c r="P5" s="6" t="s">
        <v>22</v>
      </c>
    </row>
    <row r="6" s="1" customFormat="1" customHeight="1" spans="1:16">
      <c r="A6" s="6" t="s">
        <v>17</v>
      </c>
      <c r="B6" s="6" t="s">
        <v>18</v>
      </c>
      <c r="C6" s="6" t="s">
        <v>19</v>
      </c>
      <c r="D6" s="6" t="s">
        <v>25</v>
      </c>
      <c r="E6" s="6" t="s">
        <v>21</v>
      </c>
      <c r="F6" s="6">
        <v>72</v>
      </c>
      <c r="G6" s="6">
        <v>72.9</v>
      </c>
      <c r="H6" s="6">
        <v>6.1</v>
      </c>
      <c r="I6" s="6">
        <v>0</v>
      </c>
      <c r="J6" s="6">
        <v>0</v>
      </c>
      <c r="K6" s="6">
        <v>0</v>
      </c>
      <c r="L6" s="6">
        <v>7</v>
      </c>
      <c r="M6" s="6">
        <f t="shared" si="0"/>
        <v>65.9</v>
      </c>
      <c r="N6" s="6">
        <f t="shared" si="1"/>
        <v>65.9</v>
      </c>
      <c r="O6" s="6" t="str">
        <f>_xlfn.DISPIMG("ID_AEEFC93F5C074304A03B56BFEFC0E031",1)</f>
        <v>=DISPIMG("ID_AEEFC93F5C074304A03B56BFEFC0E031",1)</v>
      </c>
      <c r="P6" s="6" t="s">
        <v>22</v>
      </c>
    </row>
    <row r="7" s="1" customFormat="1" customHeight="1" spans="1:16">
      <c r="A7" s="6" t="s">
        <v>17</v>
      </c>
      <c r="B7" s="6" t="s">
        <v>18</v>
      </c>
      <c r="C7" s="6" t="s">
        <v>19</v>
      </c>
      <c r="D7" s="6" t="s">
        <v>26</v>
      </c>
      <c r="E7" s="6" t="s">
        <v>21</v>
      </c>
      <c r="F7" s="6">
        <v>75</v>
      </c>
      <c r="G7" s="6">
        <v>68.9</v>
      </c>
      <c r="H7" s="6">
        <v>17.1</v>
      </c>
      <c r="I7" s="6">
        <v>0</v>
      </c>
      <c r="J7" s="6">
        <v>0</v>
      </c>
      <c r="K7" s="6">
        <v>0</v>
      </c>
      <c r="L7" s="6">
        <v>11</v>
      </c>
      <c r="M7" s="6">
        <f t="shared" si="0"/>
        <v>57.9</v>
      </c>
      <c r="N7" s="6">
        <f t="shared" si="1"/>
        <v>57.9</v>
      </c>
      <c r="O7" s="6" t="str">
        <f>_xlfn.DISPIMG("ID_5329CB5EB24345D5BEAE48AA36F0088A",1)</f>
        <v>=DISPIMG("ID_5329CB5EB24345D5BEAE48AA36F0088A",1)</v>
      </c>
      <c r="P7" s="6"/>
    </row>
    <row r="8" s="1" customFormat="1" customHeight="1" spans="1:16">
      <c r="A8" s="6" t="s">
        <v>17</v>
      </c>
      <c r="B8" s="6" t="s">
        <v>27</v>
      </c>
      <c r="C8" s="6" t="s">
        <v>19</v>
      </c>
      <c r="D8" s="6" t="s">
        <v>28</v>
      </c>
      <c r="E8" s="6" t="s">
        <v>29</v>
      </c>
      <c r="F8" s="6">
        <v>65.8</v>
      </c>
      <c r="G8" s="6">
        <v>61.1</v>
      </c>
      <c r="H8" s="6">
        <v>3</v>
      </c>
      <c r="I8" s="6">
        <v>2</v>
      </c>
      <c r="J8" s="6">
        <v>0</v>
      </c>
      <c r="K8" s="6">
        <v>0</v>
      </c>
      <c r="L8" s="6">
        <v>0.3</v>
      </c>
      <c r="M8" s="6">
        <f t="shared" si="0"/>
        <v>60.8</v>
      </c>
      <c r="N8" s="6">
        <f t="shared" si="1"/>
        <v>60.8</v>
      </c>
      <c r="O8" s="6" t="str">
        <f>_xlfn.DISPIMG("ID_CB1B5CDEAC6C46489080DC435CA3B3C1",1)</f>
        <v>=DISPIMG("ID_CB1B5CDEAC6C46489080DC435CA3B3C1",1)</v>
      </c>
      <c r="P8" s="6" t="s">
        <v>22</v>
      </c>
    </row>
    <row r="9" s="1" customFormat="1" customHeight="1" spans="1:16">
      <c r="A9" s="6" t="s">
        <v>17</v>
      </c>
      <c r="B9" s="6" t="s">
        <v>27</v>
      </c>
      <c r="C9" s="6" t="s">
        <v>19</v>
      </c>
      <c r="D9" s="6" t="s">
        <v>30</v>
      </c>
      <c r="E9" s="6" t="s">
        <v>21</v>
      </c>
      <c r="F9" s="6">
        <v>84</v>
      </c>
      <c r="G9" s="6">
        <v>64.4</v>
      </c>
      <c r="H9" s="6">
        <v>22.1</v>
      </c>
      <c r="I9" s="6">
        <v>0</v>
      </c>
      <c r="J9" s="6">
        <v>0</v>
      </c>
      <c r="K9" s="6">
        <v>0</v>
      </c>
      <c r="L9" s="6">
        <v>2.5</v>
      </c>
      <c r="M9" s="6">
        <f t="shared" si="0"/>
        <v>61.9</v>
      </c>
      <c r="N9" s="6">
        <f t="shared" si="1"/>
        <v>61.9</v>
      </c>
      <c r="O9" s="6" t="str">
        <f>_xlfn.DISPIMG("ID_5D2267FAF0AF41BB820C440133B5DAC9",1)</f>
        <v>=DISPIMG("ID_5D2267FAF0AF41BB820C440133B5DAC9",1)</v>
      </c>
      <c r="P9" s="6" t="s">
        <v>22</v>
      </c>
    </row>
    <row r="10" s="1" customFormat="1" customHeight="1" spans="1:16">
      <c r="A10" s="6" t="s">
        <v>17</v>
      </c>
      <c r="B10" s="6" t="s">
        <v>27</v>
      </c>
      <c r="C10" s="6" t="s">
        <v>19</v>
      </c>
      <c r="D10" s="6" t="s">
        <v>31</v>
      </c>
      <c r="E10" s="6" t="s">
        <v>21</v>
      </c>
      <c r="F10" s="6">
        <v>78</v>
      </c>
      <c r="G10" s="6">
        <v>69.1</v>
      </c>
      <c r="H10" s="6">
        <v>0</v>
      </c>
      <c r="I10" s="6">
        <v>0</v>
      </c>
      <c r="J10" s="6">
        <v>9</v>
      </c>
      <c r="K10" s="6">
        <v>0</v>
      </c>
      <c r="L10" s="6">
        <v>0.1</v>
      </c>
      <c r="M10" s="6">
        <f t="shared" si="0"/>
        <v>69</v>
      </c>
      <c r="N10" s="6">
        <f t="shared" si="1"/>
        <v>78</v>
      </c>
      <c r="O10" s="6" t="str">
        <f>_xlfn.DISPIMG("ID_C119C6376207498497AB97022DA8FB2B",1)</f>
        <v>=DISPIMG("ID_C119C6376207498497AB97022DA8FB2B",1)</v>
      </c>
      <c r="P10" s="6" t="s">
        <v>22</v>
      </c>
    </row>
    <row r="11" s="1" customFormat="1" customHeight="1" spans="1:16">
      <c r="A11" s="6" t="s">
        <v>17</v>
      </c>
      <c r="B11" s="6" t="s">
        <v>27</v>
      </c>
      <c r="C11" s="6" t="s">
        <v>19</v>
      </c>
      <c r="D11" s="6" t="s">
        <v>32</v>
      </c>
      <c r="E11" s="6" t="s">
        <v>29</v>
      </c>
      <c r="F11" s="6">
        <v>75</v>
      </c>
      <c r="G11" s="6">
        <v>65.3</v>
      </c>
      <c r="H11" s="6">
        <v>1</v>
      </c>
      <c r="I11" s="6">
        <v>0</v>
      </c>
      <c r="J11" s="6">
        <v>9</v>
      </c>
      <c r="K11" s="6">
        <v>0</v>
      </c>
      <c r="L11" s="6">
        <v>0.3</v>
      </c>
      <c r="M11" s="6">
        <f t="shared" si="0"/>
        <v>65</v>
      </c>
      <c r="N11" s="6">
        <f t="shared" si="1"/>
        <v>74</v>
      </c>
      <c r="O11" s="6" t="str">
        <f>_xlfn.DISPIMG("ID_83762B74B1094AB893C522C757C5120F",1)</f>
        <v>=DISPIMG("ID_83762B74B1094AB893C522C757C5120F",1)</v>
      </c>
      <c r="P11" s="6" t="s">
        <v>22</v>
      </c>
    </row>
    <row r="12" s="1" customFormat="1" customHeight="1" spans="1:16">
      <c r="A12" s="6" t="s">
        <v>17</v>
      </c>
      <c r="B12" s="6" t="s">
        <v>27</v>
      </c>
      <c r="C12" s="6" t="s">
        <v>19</v>
      </c>
      <c r="D12" s="6" t="s">
        <v>33</v>
      </c>
      <c r="E12" s="6" t="s">
        <v>21</v>
      </c>
      <c r="F12" s="6">
        <v>799</v>
      </c>
      <c r="G12" s="6">
        <v>74.9</v>
      </c>
      <c r="H12" s="6">
        <v>10</v>
      </c>
      <c r="I12" s="6">
        <v>0</v>
      </c>
      <c r="J12" s="6">
        <v>0</v>
      </c>
      <c r="K12" s="6">
        <v>0</v>
      </c>
      <c r="L12" s="6">
        <v>5</v>
      </c>
      <c r="M12" s="6">
        <f t="shared" si="0"/>
        <v>69.9</v>
      </c>
      <c r="N12" s="6">
        <f t="shared" si="1"/>
        <v>69.9</v>
      </c>
      <c r="O12" s="6" t="str">
        <f>_xlfn.DISPIMG("ID_E7AF7A3861644683ADC792E63B2F8F98",1)</f>
        <v>=DISPIMG("ID_E7AF7A3861644683ADC792E63B2F8F98",1)</v>
      </c>
      <c r="P12" s="6" t="s">
        <v>22</v>
      </c>
    </row>
  </sheetData>
  <autoFilter xmlns:etc="http://www.wps.cn/officeDocument/2017/etCustomData" ref="A1:P12" etc:filterBottomFollowUsedRange="0">
    <extLst/>
  </autoFilter>
  <mergeCells count="1">
    <mergeCell ref="A1:P1"/>
  </mergeCells>
  <pageMargins left="0.75" right="0.75" top="1" bottom="1" header="0.5" footer="0.5"/>
  <pageSetup paperSize="9" scale="4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1.燕京即时零售渠道价格巡查表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Silm Shady</cp:lastModifiedBy>
  <dcterms:created xsi:type="dcterms:W3CDTF">2026-06-28T00:57:00Z</dcterms:created>
  <dcterms:modified xsi:type="dcterms:W3CDTF">2026-07-18T11:34:24Z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{"Label":"1","ContentProducer":"001191110102MACQD9K64010000","ProduceID":"7654141250711489487","ReservedCode1":"","ContentPropagator":"","PropagateID":"","ReservedCode2":""}</vt:lpwstr>
  </property>
  <property fmtid="{D5CDD505-2E9C-101B-9397-08002B2CF9AE}" pid="3" name="ICV">
    <vt:lpwstr>7B38E4DC44F49FCBD8594F6A2FACEBE8_43</vt:lpwstr>
  </property>
  <property fmtid="{D5CDD505-2E9C-101B-9397-08002B2CF9AE}" pid="4" name="KSOProductBuildVer">
    <vt:lpwstr>2052-12.1.26026.26026</vt:lpwstr>
  </property>
  <property fmtid="{D5CDD505-2E9C-101B-9397-08002B2CF9AE}" pid="5" name="CalculationRule">
    <vt:i4>0</vt:i4>
  </property>
</Properties>
</file>